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D3BE9EF3-E9E7-447D-AF3A-88785B377901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Updated" sheetId="2" r:id="rId1"/>
  </sheets>
  <calcPr calcId="191029"/>
</workbook>
</file>

<file path=xl/calcChain.xml><?xml version="1.0" encoding="utf-8"?>
<calcChain xmlns="http://schemas.openxmlformats.org/spreadsheetml/2006/main">
  <c r="C78" i="2" l="1"/>
  <c r="C77" i="2"/>
  <c r="C76" i="2"/>
  <c r="C75" i="2"/>
  <c r="C74" i="2"/>
  <c r="B78" i="2"/>
  <c r="B77" i="2"/>
  <c r="B76" i="2"/>
  <c r="B75" i="2"/>
  <c r="B74" i="2"/>
  <c r="C70" i="2"/>
  <c r="C69" i="2"/>
  <c r="C68" i="2"/>
  <c r="C67" i="2"/>
  <c r="B70" i="2"/>
  <c r="B69" i="2"/>
  <c r="B68" i="2"/>
  <c r="B67" i="2"/>
  <c r="B66" i="2"/>
  <c r="C66" i="2"/>
  <c r="E62" i="2"/>
  <c r="E61" i="2"/>
  <c r="D62" i="2"/>
  <c r="D61" i="2"/>
  <c r="E60" i="2" l="1"/>
  <c r="D60" i="2"/>
  <c r="D59" i="2" l="1"/>
  <c r="D58" i="2"/>
  <c r="E59" i="2" l="1"/>
  <c r="E58" i="2"/>
  <c r="E57" i="2" l="1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D65" i="2" l="1"/>
  <c r="B71" i="2" s="1"/>
  <c r="E65" i="2"/>
  <c r="C71" i="2" s="1"/>
  <c r="D73" i="2"/>
  <c r="B79" i="2" s="1"/>
  <c r="E73" i="2"/>
  <c r="C79" i="2" s="1"/>
</calcChain>
</file>

<file path=xl/sharedStrings.xml><?xml version="1.0" encoding="utf-8"?>
<sst xmlns="http://schemas.openxmlformats.org/spreadsheetml/2006/main" count="23" uniqueCount="17">
  <si>
    <t>Average</t>
  </si>
  <si>
    <t>Median</t>
  </si>
  <si>
    <t>Max</t>
  </si>
  <si>
    <t>Min</t>
  </si>
  <si>
    <t>StdDev</t>
  </si>
  <si>
    <t xml:space="preserve">CPI </t>
  </si>
  <si>
    <t>Real GDP Growth</t>
  </si>
  <si>
    <t>GeoMean</t>
  </si>
  <si>
    <t>RR GDP</t>
  </si>
  <si>
    <t>RR CPI</t>
  </si>
  <si>
    <t>Source : https://www.international.gc.ca/economist-economiste/statistics-statistiques/annual_ec_indicators.aspx?lang=eng</t>
  </si>
  <si>
    <t>and: https://data.worldbank.org/indicator/NY.GDP.MKTP.KD.ZG?locations=CA</t>
  </si>
  <si>
    <t>Beyond 2019: https://data.worldbank.org/indicator/FP.CPI.TOTL.ZG?locations=CA</t>
  </si>
  <si>
    <t>1962-2021</t>
  </si>
  <si>
    <t>Real GDP</t>
  </si>
  <si>
    <t>CPI</t>
  </si>
  <si>
    <t>1992-2021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</si>
</sst>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Courier New"/>
      <family val="3"/>
    </font>
    <font>
      <sz val="10.65"/>
      <name val="Calibri"/>
      <family val="2"/>
      <scheme val="minor"/>
    </font>
    <font>
      <sz val="9"/>
      <name val="Calibri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E1E6E8"/>
      </right>
      <top/>
      <bottom style="dotted">
        <color rgb="FFE1E6E8"/>
      </bottom>
      <diagonal/>
    </border>
    <border>
      <left style="medium">
        <color rgb="FFE1E6E8"/>
      </left>
      <right style="medium">
        <color rgb="FFE1E6E8"/>
      </right>
      <top/>
      <bottom style="dotted">
        <color rgb="FFE1E6E8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10" fontId="0" fillId="0" borderId="0" xfId="0" applyNumberFormat="1"/>
    <xf numFmtId="0" fontId="19" fillId="0" borderId="0" xfId="42" applyFont="1" applyBorder="1" applyAlignment="1" applyProtection="1">
      <alignment horizontal="center"/>
    </xf>
    <xf numFmtId="10" fontId="19" fillId="0" borderId="0" xfId="42" applyNumberFormat="1" applyFont="1" applyBorder="1" applyAlignment="1" applyProtection="1">
      <alignment horizontal="center"/>
    </xf>
    <xf numFmtId="0" fontId="20" fillId="33" borderId="14" xfId="0" applyFont="1" applyFill="1" applyBorder="1" applyAlignment="1">
      <alignment horizontal="center" vertical="top" wrapText="1"/>
    </xf>
    <xf numFmtId="10" fontId="20" fillId="33" borderId="13" xfId="0" applyNumberFormat="1" applyFont="1" applyFill="1" applyBorder="1" applyAlignment="1">
      <alignment horizontal="center" vertical="top" wrapText="1"/>
    </xf>
    <xf numFmtId="10" fontId="20" fillId="33" borderId="13" xfId="0" applyNumberFormat="1" applyFont="1" applyFill="1" applyBorder="1" applyAlignment="1">
      <alignment horizontal="center" wrapText="1"/>
    </xf>
    <xf numFmtId="0" fontId="19" fillId="0" borderId="10" xfId="42" applyFont="1" applyBorder="1" applyAlignment="1" applyProtection="1">
      <alignment horizontal="center"/>
    </xf>
    <xf numFmtId="0" fontId="19" fillId="0" borderId="11" xfId="42" applyFont="1" applyBorder="1" applyAlignment="1" applyProtection="1">
      <alignment horizontal="center"/>
    </xf>
    <xf numFmtId="10" fontId="19" fillId="0" borderId="12" xfId="42" applyNumberFormat="1" applyFont="1" applyBorder="1" applyAlignment="1" applyProtection="1">
      <alignment horizontal="center"/>
    </xf>
    <xf numFmtId="10" fontId="19" fillId="0" borderId="0" xfId="42" applyNumberFormat="1" applyFont="1" applyFill="1" applyBorder="1" applyAlignment="1" applyProtection="1">
      <alignment horizontal="center"/>
    </xf>
    <xf numFmtId="10" fontId="19" fillId="0" borderId="12" xfId="42" applyNumberFormat="1" applyFont="1" applyFill="1" applyBorder="1" applyAlignment="1" applyProtection="1">
      <alignment horizontal="center"/>
    </xf>
    <xf numFmtId="10" fontId="0" fillId="0" borderId="0" xfId="0" applyNumberFormat="1" applyFont="1" applyAlignment="1">
      <alignment horizontal="center"/>
    </xf>
    <xf numFmtId="0" fontId="20" fillId="33" borderId="0" xfId="0" applyFont="1" applyFill="1" applyBorder="1" applyAlignment="1">
      <alignment horizontal="center" vertical="top" wrapText="1"/>
    </xf>
    <xf numFmtId="10" fontId="20" fillId="33" borderId="0" xfId="0" applyNumberFormat="1" applyFont="1" applyFill="1" applyBorder="1" applyAlignment="1">
      <alignment horizontal="center" vertical="top" wrapText="1"/>
    </xf>
    <xf numFmtId="10" fontId="20" fillId="33" borderId="0" xfId="0" applyNumberFormat="1" applyFont="1" applyFill="1" applyBorder="1" applyAlignment="1">
      <alignment horizontal="center" wrapText="1"/>
    </xf>
    <xf numFmtId="10" fontId="0" fillId="0" borderId="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HUNK1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4399452788749E-2"/>
          <c:y val="0.10538216560509556"/>
          <c:w val="0.92340344834480026"/>
          <c:h val="0.7739964391393751"/>
        </c:manualLayout>
      </c:layout>
      <c:lineChart>
        <c:grouping val="standard"/>
        <c:varyColors val="0"/>
        <c:ser>
          <c:idx val="0"/>
          <c:order val="0"/>
          <c:tx>
            <c:strRef>
              <c:f>Updated!$B$2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Updated!$A$3:$A$62</c:f>
              <c:numCache>
                <c:formatCode>General</c:formatCode>
                <c:ptCount val="60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</c:numCache>
            </c:numRef>
          </c:cat>
          <c:val>
            <c:numRef>
              <c:f>Updated!$B$3:$B$62</c:f>
              <c:numCache>
                <c:formatCode>0.00%</c:formatCode>
                <c:ptCount val="60"/>
                <c:pt idx="0">
                  <c:v>6.824378726764245E-2</c:v>
                </c:pt>
                <c:pt idx="1">
                  <c:v>5.1016246841296541E-2</c:v>
                </c:pt>
                <c:pt idx="2">
                  <c:v>6.5525950202495076E-2</c:v>
                </c:pt>
                <c:pt idx="3">
                  <c:v>6.4581890539499226E-2</c:v>
                </c:pt>
                <c:pt idx="4">
                  <c:v>6.568201669995663E-2</c:v>
                </c:pt>
                <c:pt idx="5">
                  <c:v>2.9934199213600358E-2</c:v>
                </c:pt>
                <c:pt idx="6">
                  <c:v>5.3450832969277391E-2</c:v>
                </c:pt>
                <c:pt idx="7">
                  <c:v>5.3168896895289315E-2</c:v>
                </c:pt>
                <c:pt idx="8">
                  <c:v>2.6204180931241612E-2</c:v>
                </c:pt>
                <c:pt idx="9">
                  <c:v>5.5317807328619642E-2</c:v>
                </c:pt>
                <c:pt idx="10">
                  <c:v>5.3837798780445444E-2</c:v>
                </c:pt>
                <c:pt idx="11">
                  <c:v>7.1995235625565882E-2</c:v>
                </c:pt>
                <c:pt idx="12">
                  <c:v>4.1664189583952606E-2</c:v>
                </c:pt>
                <c:pt idx="13">
                  <c:v>2.2197119235469732E-2</c:v>
                </c:pt>
                <c:pt idx="14">
                  <c:v>5.5051135138465331E-2</c:v>
                </c:pt>
                <c:pt idx="15">
                  <c:v>3.4333816299940513E-2</c:v>
                </c:pt>
                <c:pt idx="16">
                  <c:v>4.0268728707854563E-2</c:v>
                </c:pt>
                <c:pt idx="17">
                  <c:v>4.1961054334664086E-2</c:v>
                </c:pt>
                <c:pt idx="18">
                  <c:v>1.3717805151175811E-2</c:v>
                </c:pt>
                <c:pt idx="19">
                  <c:v>3.0575839900323049E-2</c:v>
                </c:pt>
                <c:pt idx="20">
                  <c:v>-3.2020248411975372E-2</c:v>
                </c:pt>
                <c:pt idx="21">
                  <c:v>2.5985726971615941E-2</c:v>
                </c:pt>
                <c:pt idx="22">
                  <c:v>5.9253503152521425E-2</c:v>
                </c:pt>
                <c:pt idx="23">
                  <c:v>4.7340828437658411E-2</c:v>
                </c:pt>
                <c:pt idx="24">
                  <c:v>2.1618155560516161E-2</c:v>
                </c:pt>
                <c:pt idx="25">
                  <c:v>4.0964645209048411E-2</c:v>
                </c:pt>
                <c:pt idx="26">
                  <c:v>4.4294009668665035E-2</c:v>
                </c:pt>
                <c:pt idx="27">
                  <c:v>2.3239739225943579E-2</c:v>
                </c:pt>
                <c:pt idx="28">
                  <c:v>1.5434604383026684E-3</c:v>
                </c:pt>
                <c:pt idx="29">
                  <c:v>-2.1256922359496389E-2</c:v>
                </c:pt>
                <c:pt idx="30">
                  <c:v>8.8297602591262958E-3</c:v>
                </c:pt>
                <c:pt idx="31">
                  <c:v>2.6552358790787878E-2</c:v>
                </c:pt>
                <c:pt idx="32">
                  <c:v>4.4934746186904517E-2</c:v>
                </c:pt>
                <c:pt idx="33">
                  <c:v>2.6777084386411687E-2</c:v>
                </c:pt>
                <c:pt idx="34">
                  <c:v>1.6110480277820249E-2</c:v>
                </c:pt>
                <c:pt idx="35">
                  <c:v>4.279812434458008E-2</c:v>
                </c:pt>
                <c:pt idx="36">
                  <c:v>3.8817591449170408E-2</c:v>
                </c:pt>
                <c:pt idx="37">
                  <c:v>5.1632108997310633E-2</c:v>
                </c:pt>
                <c:pt idx="38">
                  <c:v>5.1826902897988525E-2</c:v>
                </c:pt>
                <c:pt idx="39">
                  <c:v>1.7708190841258187E-2</c:v>
                </c:pt>
                <c:pt idx="40">
                  <c:v>3.0100163076895559E-2</c:v>
                </c:pt>
                <c:pt idx="41">
                  <c:v>1.802273315469205E-2</c:v>
                </c:pt>
                <c:pt idx="42">
                  <c:v>3.0859612063135478E-2</c:v>
                </c:pt>
                <c:pt idx="43">
                  <c:v>3.2013821386741137E-2</c:v>
                </c:pt>
                <c:pt idx="44">
                  <c:v>2.623412619698362E-2</c:v>
                </c:pt>
                <c:pt idx="45">
                  <c:v>2.0627476925272337E-2</c:v>
                </c:pt>
                <c:pt idx="46">
                  <c:v>1.0003609713688633E-2</c:v>
                </c:pt>
                <c:pt idx="47">
                  <c:v>-2.9495876416449573E-2</c:v>
                </c:pt>
                <c:pt idx="48">
                  <c:v>3.0835142207318977E-2</c:v>
                </c:pt>
                <c:pt idx="49">
                  <c:v>3.1412190022868547E-2</c:v>
                </c:pt>
                <c:pt idx="50">
                  <c:v>1.7454722848954107E-2</c:v>
                </c:pt>
                <c:pt idx="51">
                  <c:v>2.2180681848148476E-2</c:v>
                </c:pt>
                <c:pt idx="52">
                  <c:v>2.9000000000000001E-2</c:v>
                </c:pt>
                <c:pt idx="53">
                  <c:v>7.0000000000000001E-3</c:v>
                </c:pt>
                <c:pt idx="54">
                  <c:v>1.0999999999999999E-2</c:v>
                </c:pt>
                <c:pt idx="55">
                  <c:v>0.03</c:v>
                </c:pt>
                <c:pt idx="56">
                  <c:v>2.4E-2</c:v>
                </c:pt>
                <c:pt idx="57">
                  <c:v>1.9E-2</c:v>
                </c:pt>
                <c:pt idx="58">
                  <c:v>-5.1999999999999998E-2</c:v>
                </c:pt>
                <c:pt idx="59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7-44C2-A599-C3C48537B33D}"/>
            </c:ext>
          </c:extLst>
        </c:ser>
        <c:ser>
          <c:idx val="1"/>
          <c:order val="1"/>
          <c:tx>
            <c:strRef>
              <c:f>Updated!$C$2</c:f>
              <c:strCache>
                <c:ptCount val="1"/>
                <c:pt idx="0">
                  <c:v>CPI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Updated!$A$3:$A$62</c:f>
              <c:numCache>
                <c:formatCode>General</c:formatCode>
                <c:ptCount val="60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</c:numCache>
            </c:numRef>
          </c:cat>
          <c:val>
            <c:numRef>
              <c:f>Updated!$C$3:$C$62</c:f>
              <c:numCache>
                <c:formatCode>0.00%</c:formatCode>
                <c:ptCount val="60"/>
                <c:pt idx="0">
                  <c:v>1.6042780748663166E-2</c:v>
                </c:pt>
                <c:pt idx="1">
                  <c:v>2.1052631578947212E-2</c:v>
                </c:pt>
                <c:pt idx="2">
                  <c:v>2.0618556701031077E-2</c:v>
                </c:pt>
                <c:pt idx="3">
                  <c:v>3.0303030303030276E-2</c:v>
                </c:pt>
                <c:pt idx="4">
                  <c:v>3.4313725490196179E-2</c:v>
                </c:pt>
                <c:pt idx="5">
                  <c:v>3.7914691943127909E-2</c:v>
                </c:pt>
                <c:pt idx="6">
                  <c:v>4.1095890410959068E-2</c:v>
                </c:pt>
                <c:pt idx="7">
                  <c:v>4.8245614035087536E-2</c:v>
                </c:pt>
                <c:pt idx="8">
                  <c:v>1.2552301255230214E-2</c:v>
                </c:pt>
                <c:pt idx="9">
                  <c:v>4.9586776859504189E-2</c:v>
                </c:pt>
                <c:pt idx="10">
                  <c:v>5.1181102362204856E-2</c:v>
                </c:pt>
                <c:pt idx="11">
                  <c:v>9.3632958801498134E-2</c:v>
                </c:pt>
                <c:pt idx="12">
                  <c:v>0.12328767123287655</c:v>
                </c:pt>
                <c:pt idx="13">
                  <c:v>9.4512195121951206E-2</c:v>
                </c:pt>
                <c:pt idx="14">
                  <c:v>5.8495821727019504E-2</c:v>
                </c:pt>
                <c:pt idx="15">
                  <c:v>9.4736842105263216E-2</c:v>
                </c:pt>
                <c:pt idx="16">
                  <c:v>8.4134615384615419E-2</c:v>
                </c:pt>
                <c:pt idx="17">
                  <c:v>9.7560975609755976E-2</c:v>
                </c:pt>
                <c:pt idx="18">
                  <c:v>0.11111111111111116</c:v>
                </c:pt>
                <c:pt idx="19">
                  <c:v>0.12181818181818184</c:v>
                </c:pt>
                <c:pt idx="20">
                  <c:v>9.2382495948136079E-2</c:v>
                </c:pt>
                <c:pt idx="21">
                  <c:v>4.5994065281899088E-2</c:v>
                </c:pt>
                <c:pt idx="22">
                  <c:v>3.6879432624113306E-2</c:v>
                </c:pt>
                <c:pt idx="23">
                  <c:v>4.3775649794801641E-2</c:v>
                </c:pt>
                <c:pt idx="24">
                  <c:v>4.1939711664482404E-2</c:v>
                </c:pt>
                <c:pt idx="25">
                  <c:v>4.1509433962264142E-2</c:v>
                </c:pt>
                <c:pt idx="26">
                  <c:v>3.9855072463768071E-2</c:v>
                </c:pt>
                <c:pt idx="27">
                  <c:v>5.2264808362369353E-2</c:v>
                </c:pt>
                <c:pt idx="28">
                  <c:v>4.9668874172185351E-2</c:v>
                </c:pt>
                <c:pt idx="29">
                  <c:v>3.7854889589905349E-2</c:v>
                </c:pt>
                <c:pt idx="30">
                  <c:v>2.1276595744680771E-2</c:v>
                </c:pt>
                <c:pt idx="31">
                  <c:v>1.6865079365079305E-2</c:v>
                </c:pt>
                <c:pt idx="32">
                  <c:v>1.9512195121951237E-3</c:v>
                </c:pt>
                <c:pt idx="33">
                  <c:v>1.7526777020447915E-2</c:v>
                </c:pt>
                <c:pt idx="34">
                  <c:v>2.2009569377990479E-2</c:v>
                </c:pt>
                <c:pt idx="35">
                  <c:v>7.4906367041198685E-3</c:v>
                </c:pt>
                <c:pt idx="36">
                  <c:v>1.0223048327137718E-2</c:v>
                </c:pt>
                <c:pt idx="37">
                  <c:v>2.575896964121438E-2</c:v>
                </c:pt>
                <c:pt idx="38">
                  <c:v>3.2286995515695027E-2</c:v>
                </c:pt>
                <c:pt idx="39">
                  <c:v>6.9504778453519656E-3</c:v>
                </c:pt>
                <c:pt idx="40">
                  <c:v>3.8826574633304523E-2</c:v>
                </c:pt>
                <c:pt idx="41">
                  <c:v>1.9933554817275656E-2</c:v>
                </c:pt>
                <c:pt idx="42">
                  <c:v>2.1172638436482094E-2</c:v>
                </c:pt>
                <c:pt idx="43">
                  <c:v>2.1531100478468845E-2</c:v>
                </c:pt>
                <c:pt idx="44">
                  <c:v>1.6728624535316428E-2</c:v>
                </c:pt>
                <c:pt idx="45">
                  <c:v>2.3765996343692697E-2</c:v>
                </c:pt>
                <c:pt idx="46">
                  <c:v>1.34E-2</c:v>
                </c:pt>
                <c:pt idx="47">
                  <c:v>1.3000000000000001E-2</c:v>
                </c:pt>
                <c:pt idx="48">
                  <c:v>2.4E-2</c:v>
                </c:pt>
                <c:pt idx="49">
                  <c:v>2.8999999999999998E-2</c:v>
                </c:pt>
                <c:pt idx="50">
                  <c:v>1.4999999999999999E-2</c:v>
                </c:pt>
                <c:pt idx="51">
                  <c:v>9.0000000000000011E-3</c:v>
                </c:pt>
                <c:pt idx="52">
                  <c:v>0.02</c:v>
                </c:pt>
                <c:pt idx="53">
                  <c:v>1.0999999999999999E-2</c:v>
                </c:pt>
                <c:pt idx="54">
                  <c:v>1.4E-2</c:v>
                </c:pt>
                <c:pt idx="55">
                  <c:v>1.6E-2</c:v>
                </c:pt>
                <c:pt idx="56">
                  <c:v>2.3E-2</c:v>
                </c:pt>
                <c:pt idx="57">
                  <c:v>1.9E-2</c:v>
                </c:pt>
                <c:pt idx="58">
                  <c:v>7.0000000000000001E-3</c:v>
                </c:pt>
                <c:pt idx="59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7-44C2-A599-C3C48537B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454016"/>
        <c:axId val="765447488"/>
      </c:lineChart>
      <c:catAx>
        <c:axId val="76545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447488"/>
        <c:crosses val="autoZero"/>
        <c:auto val="1"/>
        <c:lblAlgn val="ctr"/>
        <c:lblOffset val="100"/>
        <c:noMultiLvlLbl val="0"/>
      </c:catAx>
      <c:valAx>
        <c:axId val="76544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45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24</xdr:row>
      <xdr:rowOff>76200</xdr:rowOff>
    </xdr:from>
    <xdr:to>
      <xdr:col>19</xdr:col>
      <xdr:colOff>502920</xdr:colOff>
      <xdr:row>49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3"/>
  <sheetViews>
    <sheetView tabSelected="1" topLeftCell="A22" workbookViewId="0">
      <selection activeCell="L49" sqref="L49"/>
    </sheetView>
  </sheetViews>
  <sheetFormatPr defaultRowHeight="15"/>
  <cols>
    <col min="1" max="1" width="10.140625" customWidth="1"/>
    <col min="2" max="2" width="17" customWidth="1"/>
  </cols>
  <sheetData>
    <row r="2" spans="1:5">
      <c r="B2" t="s">
        <v>6</v>
      </c>
      <c r="C2" t="s">
        <v>5</v>
      </c>
      <c r="D2" t="s">
        <v>8</v>
      </c>
      <c r="E2" t="s">
        <v>9</v>
      </c>
    </row>
    <row r="3" spans="1:5">
      <c r="A3" s="7">
        <v>1962</v>
      </c>
      <c r="B3" s="3">
        <v>6.824378726764245E-2</v>
      </c>
      <c r="C3" s="3">
        <v>1.6042780748663166E-2</v>
      </c>
      <c r="D3" s="1">
        <f>1+B3</f>
        <v>1.0682437872676425</v>
      </c>
      <c r="E3" s="1">
        <f>1+C3</f>
        <v>1.0160427807486632</v>
      </c>
    </row>
    <row r="4" spans="1:5">
      <c r="A4" s="7">
        <v>1963</v>
      </c>
      <c r="B4" s="3">
        <v>5.1016246841296541E-2</v>
      </c>
      <c r="C4" s="3">
        <v>2.1052631578947212E-2</v>
      </c>
      <c r="D4" s="1">
        <f t="shared" ref="D4:D62" si="0">1+B4</f>
        <v>1.0510162468412965</v>
      </c>
      <c r="E4" s="1">
        <f t="shared" ref="E4:E62" si="1">1+C4</f>
        <v>1.0210526315789472</v>
      </c>
    </row>
    <row r="5" spans="1:5">
      <c r="A5" s="7">
        <v>1964</v>
      </c>
      <c r="B5" s="3">
        <v>6.5525950202495076E-2</v>
      </c>
      <c r="C5" s="3">
        <v>2.0618556701031077E-2</v>
      </c>
      <c r="D5" s="1">
        <f t="shared" si="0"/>
        <v>1.065525950202495</v>
      </c>
      <c r="E5" s="1">
        <f t="shared" si="1"/>
        <v>1.0206185567010311</v>
      </c>
    </row>
    <row r="6" spans="1:5">
      <c r="A6" s="7">
        <v>1965</v>
      </c>
      <c r="B6" s="3">
        <v>6.4581890539499226E-2</v>
      </c>
      <c r="C6" s="3">
        <v>3.0303030303030276E-2</v>
      </c>
      <c r="D6" s="1">
        <f t="shared" si="0"/>
        <v>1.0645818905394993</v>
      </c>
      <c r="E6" s="1">
        <f t="shared" si="1"/>
        <v>1.0303030303030303</v>
      </c>
    </row>
    <row r="7" spans="1:5">
      <c r="A7" s="7">
        <v>1966</v>
      </c>
      <c r="B7" s="3">
        <v>6.568201669995663E-2</v>
      </c>
      <c r="C7" s="3">
        <v>3.4313725490196179E-2</v>
      </c>
      <c r="D7" s="1">
        <f t="shared" si="0"/>
        <v>1.0656820166999565</v>
      </c>
      <c r="E7" s="1">
        <f t="shared" si="1"/>
        <v>1.0343137254901962</v>
      </c>
    </row>
    <row r="8" spans="1:5">
      <c r="A8" s="7">
        <v>1967</v>
      </c>
      <c r="B8" s="3">
        <v>2.9934199213600358E-2</v>
      </c>
      <c r="C8" s="3">
        <v>3.7914691943127909E-2</v>
      </c>
      <c r="D8" s="1">
        <f t="shared" si="0"/>
        <v>1.0299341992136004</v>
      </c>
      <c r="E8" s="1">
        <f t="shared" si="1"/>
        <v>1.0379146919431279</v>
      </c>
    </row>
    <row r="9" spans="1:5">
      <c r="A9" s="7">
        <v>1968</v>
      </c>
      <c r="B9" s="3">
        <v>5.3450832969277391E-2</v>
      </c>
      <c r="C9" s="3">
        <v>4.1095890410959068E-2</v>
      </c>
      <c r="D9" s="1">
        <f t="shared" si="0"/>
        <v>1.0534508329692773</v>
      </c>
      <c r="E9" s="1">
        <f t="shared" si="1"/>
        <v>1.0410958904109591</v>
      </c>
    </row>
    <row r="10" spans="1:5">
      <c r="A10" s="7">
        <v>1969</v>
      </c>
      <c r="B10" s="3">
        <v>5.3168896895289315E-2</v>
      </c>
      <c r="C10" s="3">
        <v>4.8245614035087536E-2</v>
      </c>
      <c r="D10" s="1">
        <f t="shared" si="0"/>
        <v>1.0531688968952893</v>
      </c>
      <c r="E10" s="1">
        <f t="shared" si="1"/>
        <v>1.0482456140350875</v>
      </c>
    </row>
    <row r="11" spans="1:5">
      <c r="A11" s="7">
        <v>1970</v>
      </c>
      <c r="B11" s="3">
        <v>2.6204180931241612E-2</v>
      </c>
      <c r="C11" s="3">
        <v>1.2552301255230214E-2</v>
      </c>
      <c r="D11" s="1">
        <f t="shared" si="0"/>
        <v>1.0262041809312417</v>
      </c>
      <c r="E11" s="1">
        <f t="shared" si="1"/>
        <v>1.0125523012552302</v>
      </c>
    </row>
    <row r="12" spans="1:5">
      <c r="A12" s="7">
        <v>1971</v>
      </c>
      <c r="B12" s="3">
        <v>5.5317807328619642E-2</v>
      </c>
      <c r="C12" s="3">
        <v>4.9586776859504189E-2</v>
      </c>
      <c r="D12" s="1">
        <f t="shared" si="0"/>
        <v>1.0553178073286196</v>
      </c>
      <c r="E12" s="1">
        <f t="shared" si="1"/>
        <v>1.0495867768595042</v>
      </c>
    </row>
    <row r="13" spans="1:5">
      <c r="A13" s="7">
        <v>1972</v>
      </c>
      <c r="B13" s="3">
        <v>5.3837798780445444E-2</v>
      </c>
      <c r="C13" s="3">
        <v>5.1181102362204856E-2</v>
      </c>
      <c r="D13" s="1">
        <f t="shared" si="0"/>
        <v>1.0538377987804455</v>
      </c>
      <c r="E13" s="1">
        <f t="shared" si="1"/>
        <v>1.0511811023622049</v>
      </c>
    </row>
    <row r="14" spans="1:5">
      <c r="A14" s="7">
        <v>1973</v>
      </c>
      <c r="B14" s="3">
        <v>7.1995235625565882E-2</v>
      </c>
      <c r="C14" s="3">
        <v>9.3632958801498134E-2</v>
      </c>
      <c r="D14" s="1">
        <f t="shared" si="0"/>
        <v>1.071995235625566</v>
      </c>
      <c r="E14" s="1">
        <f t="shared" si="1"/>
        <v>1.0936329588014981</v>
      </c>
    </row>
    <row r="15" spans="1:5">
      <c r="A15" s="7">
        <v>1974</v>
      </c>
      <c r="B15" s="3">
        <v>4.1664189583952606E-2</v>
      </c>
      <c r="C15" s="3">
        <v>0.12328767123287655</v>
      </c>
      <c r="D15" s="1">
        <f t="shared" si="0"/>
        <v>1.0416641895839527</v>
      </c>
      <c r="E15" s="1">
        <f t="shared" si="1"/>
        <v>1.1232876712328765</v>
      </c>
    </row>
    <row r="16" spans="1:5">
      <c r="A16" s="7">
        <v>1975</v>
      </c>
      <c r="B16" s="3">
        <v>2.2197119235469732E-2</v>
      </c>
      <c r="C16" s="3">
        <v>9.4512195121951206E-2</v>
      </c>
      <c r="D16" s="1">
        <f t="shared" si="0"/>
        <v>1.0221971192354697</v>
      </c>
      <c r="E16" s="1">
        <f t="shared" si="1"/>
        <v>1.0945121951219512</v>
      </c>
    </row>
    <row r="17" spans="1:5">
      <c r="A17" s="7">
        <v>1976</v>
      </c>
      <c r="B17" s="3">
        <v>5.5051135138465331E-2</v>
      </c>
      <c r="C17" s="3">
        <v>5.8495821727019504E-2</v>
      </c>
      <c r="D17" s="1">
        <f t="shared" si="0"/>
        <v>1.0550511351384653</v>
      </c>
      <c r="E17" s="1">
        <f t="shared" si="1"/>
        <v>1.0584958217270195</v>
      </c>
    </row>
    <row r="18" spans="1:5">
      <c r="A18" s="7">
        <v>1977</v>
      </c>
      <c r="B18" s="3">
        <v>3.4333816299940513E-2</v>
      </c>
      <c r="C18" s="3">
        <v>9.4736842105263216E-2</v>
      </c>
      <c r="D18" s="1">
        <f t="shared" si="0"/>
        <v>1.0343338162999405</v>
      </c>
      <c r="E18" s="1">
        <f t="shared" si="1"/>
        <v>1.0947368421052632</v>
      </c>
    </row>
    <row r="19" spans="1:5">
      <c r="A19" s="7">
        <v>1978</v>
      </c>
      <c r="B19" s="3">
        <v>4.0268728707854563E-2</v>
      </c>
      <c r="C19" s="3">
        <v>8.4134615384615419E-2</v>
      </c>
      <c r="D19" s="1">
        <f t="shared" si="0"/>
        <v>1.0402687287078545</v>
      </c>
      <c r="E19" s="1">
        <f t="shared" si="1"/>
        <v>1.0841346153846154</v>
      </c>
    </row>
    <row r="20" spans="1:5">
      <c r="A20" s="7">
        <v>1979</v>
      </c>
      <c r="B20" s="3">
        <v>4.1961054334664086E-2</v>
      </c>
      <c r="C20" s="3">
        <v>9.7560975609755976E-2</v>
      </c>
      <c r="D20" s="1">
        <f t="shared" si="0"/>
        <v>1.041961054334664</v>
      </c>
      <c r="E20" s="1">
        <f t="shared" si="1"/>
        <v>1.097560975609756</v>
      </c>
    </row>
    <row r="21" spans="1:5">
      <c r="A21" s="7">
        <v>1980</v>
      </c>
      <c r="B21" s="3">
        <v>1.3717805151175811E-2</v>
      </c>
      <c r="C21" s="3">
        <v>0.11111111111111116</v>
      </c>
      <c r="D21" s="1">
        <f t="shared" si="0"/>
        <v>1.0137178051511757</v>
      </c>
      <c r="E21" s="1">
        <f t="shared" si="1"/>
        <v>1.1111111111111112</v>
      </c>
    </row>
    <row r="22" spans="1:5">
      <c r="A22" s="7">
        <v>1981</v>
      </c>
      <c r="B22" s="3">
        <v>3.0575839900323049E-2</v>
      </c>
      <c r="C22" s="3">
        <v>0.12181818181818184</v>
      </c>
      <c r="D22" s="1">
        <f t="shared" si="0"/>
        <v>1.0305758399003231</v>
      </c>
      <c r="E22" s="1">
        <f t="shared" si="1"/>
        <v>1.1218181818181818</v>
      </c>
    </row>
    <row r="23" spans="1:5">
      <c r="A23" s="7">
        <v>1982</v>
      </c>
      <c r="B23" s="3">
        <v>-3.2020248411975372E-2</v>
      </c>
      <c r="C23" s="3">
        <v>9.2382495948136079E-2</v>
      </c>
      <c r="D23" s="1">
        <f t="shared" si="0"/>
        <v>0.96797975158802463</v>
      </c>
      <c r="E23" s="1">
        <f t="shared" si="1"/>
        <v>1.0923824959481361</v>
      </c>
    </row>
    <row r="24" spans="1:5">
      <c r="A24" s="7">
        <v>1983</v>
      </c>
      <c r="B24" s="3">
        <v>2.5985726971615941E-2</v>
      </c>
      <c r="C24" s="3">
        <v>4.5994065281899088E-2</v>
      </c>
      <c r="D24" s="1">
        <f t="shared" si="0"/>
        <v>1.0259857269716159</v>
      </c>
      <c r="E24" s="1">
        <f t="shared" si="1"/>
        <v>1.0459940652818991</v>
      </c>
    </row>
    <row r="25" spans="1:5">
      <c r="A25" s="7">
        <v>1984</v>
      </c>
      <c r="B25" s="3">
        <v>5.9253503152521425E-2</v>
      </c>
      <c r="C25" s="3">
        <v>3.6879432624113306E-2</v>
      </c>
      <c r="D25" s="1">
        <f t="shared" si="0"/>
        <v>1.0592535031525214</v>
      </c>
      <c r="E25" s="1">
        <f t="shared" si="1"/>
        <v>1.0368794326241133</v>
      </c>
    </row>
    <row r="26" spans="1:5">
      <c r="A26" s="7">
        <v>1985</v>
      </c>
      <c r="B26" s="3">
        <v>4.7340828437658411E-2</v>
      </c>
      <c r="C26" s="3">
        <v>4.3775649794801641E-2</v>
      </c>
      <c r="D26" s="1">
        <f t="shared" si="0"/>
        <v>1.0473408284376584</v>
      </c>
      <c r="E26" s="1">
        <f t="shared" si="1"/>
        <v>1.0437756497948016</v>
      </c>
    </row>
    <row r="27" spans="1:5">
      <c r="A27" s="7">
        <v>1986</v>
      </c>
      <c r="B27" s="3">
        <v>2.1618155560516161E-2</v>
      </c>
      <c r="C27" s="3">
        <v>4.1939711664482404E-2</v>
      </c>
      <c r="D27" s="1">
        <f t="shared" si="0"/>
        <v>1.0216181555605162</v>
      </c>
      <c r="E27" s="1">
        <f t="shared" si="1"/>
        <v>1.0419397116644824</v>
      </c>
    </row>
    <row r="28" spans="1:5">
      <c r="A28" s="7">
        <v>1987</v>
      </c>
      <c r="B28" s="3">
        <v>4.0964645209048411E-2</v>
      </c>
      <c r="C28" s="3">
        <v>4.1509433962264142E-2</v>
      </c>
      <c r="D28" s="1">
        <f t="shared" si="0"/>
        <v>1.0409646452090484</v>
      </c>
      <c r="E28" s="1">
        <f t="shared" si="1"/>
        <v>1.0415094339622641</v>
      </c>
    </row>
    <row r="29" spans="1:5">
      <c r="A29" s="7">
        <v>1988</v>
      </c>
      <c r="B29" s="3">
        <v>4.4294009668665035E-2</v>
      </c>
      <c r="C29" s="3">
        <v>3.9855072463768071E-2</v>
      </c>
      <c r="D29" s="1">
        <f t="shared" si="0"/>
        <v>1.044294009668665</v>
      </c>
      <c r="E29" s="1">
        <f t="shared" si="1"/>
        <v>1.0398550724637681</v>
      </c>
    </row>
    <row r="30" spans="1:5">
      <c r="A30" s="7">
        <v>1989</v>
      </c>
      <c r="B30" s="3">
        <v>2.3239739225943579E-2</v>
      </c>
      <c r="C30" s="3">
        <v>5.2264808362369353E-2</v>
      </c>
      <c r="D30" s="1">
        <f t="shared" si="0"/>
        <v>1.0232397392259436</v>
      </c>
      <c r="E30" s="1">
        <f t="shared" si="1"/>
        <v>1.0522648083623694</v>
      </c>
    </row>
    <row r="31" spans="1:5">
      <c r="A31" s="7">
        <v>1990</v>
      </c>
      <c r="B31" s="3">
        <v>1.5434604383026684E-3</v>
      </c>
      <c r="C31" s="3">
        <v>4.9668874172185351E-2</v>
      </c>
      <c r="D31" s="1">
        <f t="shared" si="0"/>
        <v>1.0015434604383027</v>
      </c>
      <c r="E31" s="1">
        <f t="shared" si="1"/>
        <v>1.0496688741721854</v>
      </c>
    </row>
    <row r="32" spans="1:5">
      <c r="A32" s="7">
        <v>1991</v>
      </c>
      <c r="B32" s="3">
        <v>-2.1256922359496389E-2</v>
      </c>
      <c r="C32" s="3">
        <v>3.7854889589905349E-2</v>
      </c>
      <c r="D32" s="1">
        <f t="shared" si="0"/>
        <v>0.97874307764050361</v>
      </c>
      <c r="E32" s="1">
        <f t="shared" si="1"/>
        <v>1.0378548895899053</v>
      </c>
    </row>
    <row r="33" spans="1:5">
      <c r="A33" s="7">
        <v>1992</v>
      </c>
      <c r="B33" s="3">
        <v>8.8297602591262958E-3</v>
      </c>
      <c r="C33" s="3">
        <v>2.1276595744680771E-2</v>
      </c>
      <c r="D33" s="1">
        <f t="shared" si="0"/>
        <v>1.0088297602591263</v>
      </c>
      <c r="E33" s="1">
        <f t="shared" si="1"/>
        <v>1.0212765957446808</v>
      </c>
    </row>
    <row r="34" spans="1:5">
      <c r="A34" s="7">
        <v>1993</v>
      </c>
      <c r="B34" s="3">
        <v>2.6552358790787878E-2</v>
      </c>
      <c r="C34" s="3">
        <v>1.6865079365079305E-2</v>
      </c>
      <c r="D34" s="1">
        <f t="shared" si="0"/>
        <v>1.0265523587907879</v>
      </c>
      <c r="E34" s="1">
        <f t="shared" si="1"/>
        <v>1.0168650793650793</v>
      </c>
    </row>
    <row r="35" spans="1:5">
      <c r="A35" s="7">
        <v>1994</v>
      </c>
      <c r="B35" s="3">
        <v>4.4934746186904517E-2</v>
      </c>
      <c r="C35" s="3">
        <v>1.9512195121951237E-3</v>
      </c>
      <c r="D35" s="1">
        <f t="shared" si="0"/>
        <v>1.0449347461869045</v>
      </c>
      <c r="E35" s="1">
        <f t="shared" si="1"/>
        <v>1.0019512195121951</v>
      </c>
    </row>
    <row r="36" spans="1:5">
      <c r="A36" s="7">
        <v>1995</v>
      </c>
      <c r="B36" s="3">
        <v>2.6777084386411687E-2</v>
      </c>
      <c r="C36" s="3">
        <v>1.7526777020447915E-2</v>
      </c>
      <c r="D36" s="1">
        <f t="shared" si="0"/>
        <v>1.0267770843864117</v>
      </c>
      <c r="E36" s="1">
        <f t="shared" si="1"/>
        <v>1.0175267770204479</v>
      </c>
    </row>
    <row r="37" spans="1:5">
      <c r="A37" s="7">
        <v>1996</v>
      </c>
      <c r="B37" s="3">
        <v>1.6110480277820249E-2</v>
      </c>
      <c r="C37" s="3">
        <v>2.2009569377990479E-2</v>
      </c>
      <c r="D37" s="1">
        <f t="shared" si="0"/>
        <v>1.0161104802778202</v>
      </c>
      <c r="E37" s="1">
        <f t="shared" si="1"/>
        <v>1.0220095693779905</v>
      </c>
    </row>
    <row r="38" spans="1:5">
      <c r="A38" s="7">
        <v>1997</v>
      </c>
      <c r="B38" s="3">
        <v>4.279812434458008E-2</v>
      </c>
      <c r="C38" s="3">
        <v>7.4906367041198685E-3</v>
      </c>
      <c r="D38" s="1">
        <f t="shared" si="0"/>
        <v>1.0427981243445801</v>
      </c>
      <c r="E38" s="1">
        <f t="shared" si="1"/>
        <v>1.0074906367041199</v>
      </c>
    </row>
    <row r="39" spans="1:5">
      <c r="A39" s="8">
        <v>1998</v>
      </c>
      <c r="B39" s="9">
        <v>3.8817591449170408E-2</v>
      </c>
      <c r="C39" s="9">
        <v>1.0223048327137718E-2</v>
      </c>
      <c r="D39" s="1">
        <f t="shared" si="0"/>
        <v>1.0388175914491704</v>
      </c>
      <c r="E39" s="1">
        <f t="shared" si="1"/>
        <v>1.0102230483271377</v>
      </c>
    </row>
    <row r="40" spans="1:5">
      <c r="A40" s="7">
        <v>1999</v>
      </c>
      <c r="B40" s="3">
        <v>5.1632108997310633E-2</v>
      </c>
      <c r="C40" s="3">
        <v>2.575896964121438E-2</v>
      </c>
      <c r="D40" s="1">
        <f t="shared" si="0"/>
        <v>1.0516321089973106</v>
      </c>
      <c r="E40" s="1">
        <f t="shared" si="1"/>
        <v>1.0257589696412144</v>
      </c>
    </row>
    <row r="41" spans="1:5">
      <c r="A41" s="8">
        <v>2000</v>
      </c>
      <c r="B41" s="9">
        <v>5.1826902897988525E-2</v>
      </c>
      <c r="C41" s="9">
        <v>3.2286995515695027E-2</v>
      </c>
      <c r="D41" s="1">
        <f t="shared" si="0"/>
        <v>1.0518269028979885</v>
      </c>
      <c r="E41" s="1">
        <f t="shared" si="1"/>
        <v>1.032286995515695</v>
      </c>
    </row>
    <row r="42" spans="1:5">
      <c r="A42" s="2">
        <v>2001</v>
      </c>
      <c r="B42" s="3">
        <v>1.7708190841258187E-2</v>
      </c>
      <c r="C42" s="10">
        <v>6.9504778453519656E-3</v>
      </c>
      <c r="D42" s="1">
        <f t="shared" si="0"/>
        <v>1.0177081908412582</v>
      </c>
      <c r="E42" s="1">
        <f t="shared" si="1"/>
        <v>1.006950477845352</v>
      </c>
    </row>
    <row r="43" spans="1:5">
      <c r="A43" s="2">
        <v>2002</v>
      </c>
      <c r="B43" s="3">
        <v>3.0100163076895559E-2</v>
      </c>
      <c r="C43" s="10">
        <v>3.8826574633304523E-2</v>
      </c>
      <c r="D43" s="1">
        <f t="shared" si="0"/>
        <v>1.0301001630768956</v>
      </c>
      <c r="E43" s="1">
        <f t="shared" si="1"/>
        <v>1.0388265746333045</v>
      </c>
    </row>
    <row r="44" spans="1:5">
      <c r="A44" s="2">
        <v>2003</v>
      </c>
      <c r="B44" s="3">
        <v>1.802273315469205E-2</v>
      </c>
      <c r="C44" s="10">
        <v>1.9933554817275656E-2</v>
      </c>
      <c r="D44" s="1">
        <f t="shared" si="0"/>
        <v>1.018022733154692</v>
      </c>
      <c r="E44" s="1">
        <f t="shared" si="1"/>
        <v>1.0199335548172757</v>
      </c>
    </row>
    <row r="45" spans="1:5">
      <c r="A45" s="2">
        <v>2004</v>
      </c>
      <c r="B45" s="3">
        <v>3.0859612063135478E-2</v>
      </c>
      <c r="C45" s="10">
        <v>2.1172638436482094E-2</v>
      </c>
      <c r="D45" s="1">
        <f t="shared" si="0"/>
        <v>1.0308596120631355</v>
      </c>
      <c r="E45" s="1">
        <f t="shared" si="1"/>
        <v>1.0211726384364821</v>
      </c>
    </row>
    <row r="46" spans="1:5">
      <c r="A46" s="2">
        <v>2005</v>
      </c>
      <c r="B46" s="3">
        <v>3.2013821386741137E-2</v>
      </c>
      <c r="C46" s="11">
        <v>2.1531100478468845E-2</v>
      </c>
      <c r="D46" s="1">
        <f t="shared" si="0"/>
        <v>1.0320138213867411</v>
      </c>
      <c r="E46" s="1">
        <f t="shared" si="1"/>
        <v>1.0215311004784688</v>
      </c>
    </row>
    <row r="47" spans="1:5">
      <c r="A47" s="2">
        <v>2006</v>
      </c>
      <c r="B47" s="3">
        <v>2.623412619698362E-2</v>
      </c>
      <c r="C47" s="12">
        <v>1.6728624535316428E-2</v>
      </c>
      <c r="D47" s="1">
        <f t="shared" si="0"/>
        <v>1.0262341261969836</v>
      </c>
      <c r="E47" s="1">
        <f t="shared" si="1"/>
        <v>1.0167286245353164</v>
      </c>
    </row>
    <row r="48" spans="1:5">
      <c r="A48" s="2">
        <v>2007</v>
      </c>
      <c r="B48" s="3">
        <v>2.0627476925272337E-2</v>
      </c>
      <c r="C48" s="12">
        <v>2.3765996343692697E-2</v>
      </c>
      <c r="D48" s="1">
        <f t="shared" si="0"/>
        <v>1.0206274769252723</v>
      </c>
      <c r="E48" s="1">
        <f t="shared" si="1"/>
        <v>1.0237659963436927</v>
      </c>
    </row>
    <row r="49" spans="1:5">
      <c r="A49" s="2">
        <v>2008</v>
      </c>
      <c r="B49" s="3">
        <v>1.0003609713688633E-2</v>
      </c>
      <c r="C49" s="10">
        <v>1.34E-2</v>
      </c>
      <c r="D49" s="1">
        <f t="shared" si="0"/>
        <v>1.0100036097136886</v>
      </c>
      <c r="E49" s="1">
        <f t="shared" si="1"/>
        <v>1.0134000000000001</v>
      </c>
    </row>
    <row r="50" spans="1:5">
      <c r="A50" s="2">
        <v>2009</v>
      </c>
      <c r="B50" s="3">
        <v>-2.9495876416449573E-2</v>
      </c>
      <c r="C50" s="10">
        <v>1.3000000000000001E-2</v>
      </c>
      <c r="D50" s="1">
        <f t="shared" si="0"/>
        <v>0.97050412358355043</v>
      </c>
      <c r="E50" s="1">
        <f t="shared" si="1"/>
        <v>1.0129999999999999</v>
      </c>
    </row>
    <row r="51" spans="1:5">
      <c r="A51" s="2">
        <v>2010</v>
      </c>
      <c r="B51" s="3">
        <v>3.0835142207318977E-2</v>
      </c>
      <c r="C51" s="10">
        <v>2.4E-2</v>
      </c>
      <c r="D51" s="1">
        <f t="shared" si="0"/>
        <v>1.030835142207319</v>
      </c>
      <c r="E51" s="1">
        <f t="shared" si="1"/>
        <v>1.024</v>
      </c>
    </row>
    <row r="52" spans="1:5">
      <c r="A52" s="2">
        <v>2011</v>
      </c>
      <c r="B52" s="3">
        <v>3.1412190022868547E-2</v>
      </c>
      <c r="C52" s="10">
        <v>2.8999999999999998E-2</v>
      </c>
      <c r="D52" s="1">
        <f t="shared" si="0"/>
        <v>1.0314121900228685</v>
      </c>
      <c r="E52" s="1">
        <f t="shared" si="1"/>
        <v>1.0289999999999999</v>
      </c>
    </row>
    <row r="53" spans="1:5">
      <c r="A53" s="2">
        <v>2012</v>
      </c>
      <c r="B53" s="3">
        <v>1.7454722848954107E-2</v>
      </c>
      <c r="C53" s="10">
        <v>1.4999999999999999E-2</v>
      </c>
      <c r="D53" s="1">
        <f t="shared" si="0"/>
        <v>1.0174547228489541</v>
      </c>
      <c r="E53" s="1">
        <f t="shared" si="1"/>
        <v>1.0149999999999999</v>
      </c>
    </row>
    <row r="54" spans="1:5">
      <c r="A54" s="4">
        <v>2013</v>
      </c>
      <c r="B54" s="5">
        <v>2.2180681848148476E-2</v>
      </c>
      <c r="C54" s="6">
        <v>9.0000000000000011E-3</v>
      </c>
      <c r="D54" s="1">
        <f t="shared" si="0"/>
        <v>1.0221806818481485</v>
      </c>
      <c r="E54" s="1">
        <f t="shared" si="1"/>
        <v>1.0089999999999999</v>
      </c>
    </row>
    <row r="55" spans="1:5">
      <c r="A55" s="4">
        <v>2014</v>
      </c>
      <c r="B55" s="5">
        <v>2.9000000000000001E-2</v>
      </c>
      <c r="C55" s="6">
        <v>0.02</v>
      </c>
      <c r="D55" s="1">
        <f t="shared" si="0"/>
        <v>1.0289999999999999</v>
      </c>
      <c r="E55" s="1">
        <f t="shared" si="1"/>
        <v>1.02</v>
      </c>
    </row>
    <row r="56" spans="1:5">
      <c r="A56" s="13">
        <v>2015</v>
      </c>
      <c r="B56" s="14">
        <v>7.0000000000000001E-3</v>
      </c>
      <c r="C56" s="15">
        <v>1.0999999999999999E-2</v>
      </c>
      <c r="D56" s="1">
        <f t="shared" si="0"/>
        <v>1.0069999999999999</v>
      </c>
      <c r="E56" s="1">
        <f t="shared" si="1"/>
        <v>1.0109999999999999</v>
      </c>
    </row>
    <row r="57" spans="1:5">
      <c r="A57" s="13">
        <v>2016</v>
      </c>
      <c r="B57" s="14">
        <v>1.0999999999999999E-2</v>
      </c>
      <c r="C57" s="15">
        <v>1.4E-2</v>
      </c>
      <c r="D57" s="1">
        <f t="shared" si="0"/>
        <v>1.0109999999999999</v>
      </c>
      <c r="E57" s="1">
        <f t="shared" si="1"/>
        <v>1.014</v>
      </c>
    </row>
    <row r="58" spans="1:5">
      <c r="A58" s="13">
        <v>2017</v>
      </c>
      <c r="B58" s="14">
        <v>0.03</v>
      </c>
      <c r="C58" s="15">
        <v>1.6E-2</v>
      </c>
      <c r="D58" s="1">
        <f t="shared" si="0"/>
        <v>1.03</v>
      </c>
      <c r="E58" s="1">
        <f t="shared" si="1"/>
        <v>1.016</v>
      </c>
    </row>
    <row r="59" spans="1:5">
      <c r="A59" s="13">
        <v>2018</v>
      </c>
      <c r="B59" s="14">
        <v>2.4E-2</v>
      </c>
      <c r="C59" s="15">
        <v>2.3E-2</v>
      </c>
      <c r="D59" s="1">
        <f t="shared" si="0"/>
        <v>1.024</v>
      </c>
      <c r="E59" s="1">
        <f t="shared" si="1"/>
        <v>1.0229999999999999</v>
      </c>
    </row>
    <row r="60" spans="1:5">
      <c r="A60" s="13">
        <v>2019</v>
      </c>
      <c r="B60" s="14">
        <v>1.9E-2</v>
      </c>
      <c r="C60" s="15">
        <v>1.9E-2</v>
      </c>
      <c r="D60" s="1">
        <f t="shared" si="0"/>
        <v>1.0189999999999999</v>
      </c>
      <c r="E60" s="1">
        <f t="shared" si="1"/>
        <v>1.0189999999999999</v>
      </c>
    </row>
    <row r="61" spans="1:5">
      <c r="A61" s="13">
        <v>2020</v>
      </c>
      <c r="B61" s="14">
        <v>-5.1999999999999998E-2</v>
      </c>
      <c r="C61" s="15">
        <v>7.0000000000000001E-3</v>
      </c>
      <c r="D61" s="1">
        <f t="shared" si="0"/>
        <v>0.94799999999999995</v>
      </c>
      <c r="E61" s="1">
        <f t="shared" si="1"/>
        <v>1.0069999999999999</v>
      </c>
    </row>
    <row r="62" spans="1:5">
      <c r="A62" s="13">
        <v>2021</v>
      </c>
      <c r="B62" s="14">
        <v>4.5999999999999999E-2</v>
      </c>
      <c r="C62" s="15">
        <v>3.4000000000000002E-2</v>
      </c>
      <c r="D62" s="1">
        <f t="shared" si="0"/>
        <v>1.046</v>
      </c>
      <c r="E62" s="1">
        <f t="shared" si="1"/>
        <v>1.034</v>
      </c>
    </row>
    <row r="63" spans="1:5">
      <c r="A63" s="13"/>
      <c r="B63" s="14"/>
      <c r="C63" s="15"/>
      <c r="D63" s="1"/>
      <c r="E63" s="1"/>
    </row>
    <row r="64" spans="1:5">
      <c r="A64" s="13"/>
    </row>
    <row r="65" spans="1:5">
      <c r="A65" t="s">
        <v>13</v>
      </c>
      <c r="B65" t="s">
        <v>14</v>
      </c>
      <c r="C65" t="s">
        <v>15</v>
      </c>
      <c r="D65" s="16">
        <f>GEOMEAN(D3:D62)</f>
        <v>1.030214096129576</v>
      </c>
      <c r="E65" s="16">
        <f>GEOMEAN(E3:E62)</f>
        <v>1.0375068743352287</v>
      </c>
    </row>
    <row r="66" spans="1:5">
      <c r="A66" t="s">
        <v>0</v>
      </c>
      <c r="B66" s="1">
        <f>AVERAGE(B3:B62)</f>
        <v>3.0498786349986377E-2</v>
      </c>
      <c r="C66" s="1">
        <f>AVERAGE(C3:C62)</f>
        <v>3.7933662779377195E-2</v>
      </c>
    </row>
    <row r="67" spans="1:5">
      <c r="A67" t="s">
        <v>1</v>
      </c>
      <c r="B67" s="1">
        <f>MEDIAN(B3:B62)</f>
        <v>3.0338001488609302E-2</v>
      </c>
      <c r="C67" s="1">
        <f>MEDIAN(C3:C62)</f>
        <v>2.7379484820607189E-2</v>
      </c>
    </row>
    <row r="68" spans="1:5">
      <c r="A68" t="s">
        <v>2</v>
      </c>
      <c r="B68" s="1">
        <f>MAX(B3:B62)</f>
        <v>7.1995235625565882E-2</v>
      </c>
      <c r="C68" s="1">
        <f>MAX(C3:C62)</f>
        <v>0.12328767123287655</v>
      </c>
    </row>
    <row r="69" spans="1:5">
      <c r="A69" t="s">
        <v>3</v>
      </c>
      <c r="B69" s="1">
        <f>MIN(B3:B62)</f>
        <v>-5.1999999999999998E-2</v>
      </c>
      <c r="C69" s="1">
        <f>MIN(C3:C62)</f>
        <v>1.9512195121951237E-3</v>
      </c>
    </row>
    <row r="70" spans="1:5">
      <c r="A70" t="s">
        <v>4</v>
      </c>
      <c r="B70" s="1">
        <f>STDEV(B3:B62)</f>
        <v>2.4220364837922895E-2</v>
      </c>
      <c r="C70" s="1">
        <f>STDEV(C3:C62)</f>
        <v>3.0400953705094651E-2</v>
      </c>
    </row>
    <row r="71" spans="1:5">
      <c r="A71" t="s">
        <v>7</v>
      </c>
      <c r="B71" s="1">
        <f>D65-1</f>
        <v>3.021409612957604E-2</v>
      </c>
      <c r="C71" s="1">
        <f>E65-1</f>
        <v>3.7506874335228702E-2</v>
      </c>
    </row>
    <row r="73" spans="1:5">
      <c r="A73" t="s">
        <v>16</v>
      </c>
      <c r="D73" s="16">
        <f>GEOMEAN(D33:D62)</f>
        <v>1.0224563891688419</v>
      </c>
      <c r="E73" s="16">
        <f>GEOMEAN(E33:E62)</f>
        <v>1.0183555806539109</v>
      </c>
    </row>
    <row r="74" spans="1:5">
      <c r="A74" t="s">
        <v>0</v>
      </c>
      <c r="B74" s="1">
        <f>AVERAGE(B33:B62)</f>
        <v>2.2674525048653596E-2</v>
      </c>
      <c r="C74" s="1">
        <f>AVERAGE(C33:C62)</f>
        <v>1.8389928609948432E-2</v>
      </c>
    </row>
    <row r="75" spans="1:5">
      <c r="A75" t="s">
        <v>1</v>
      </c>
      <c r="B75" s="1">
        <f>MEDIAN(B33:B62)</f>
        <v>2.6393242493885749E-2</v>
      </c>
      <c r="C75" s="1">
        <f>MEDIAN(C33:C62)</f>
        <v>1.8263388510223959E-2</v>
      </c>
    </row>
    <row r="76" spans="1:5">
      <c r="A76" t="s">
        <v>2</v>
      </c>
      <c r="B76" s="1">
        <f>MAX(B33:B62)</f>
        <v>5.1826902897988525E-2</v>
      </c>
      <c r="C76" s="1">
        <f>MAX(C33:C62)</f>
        <v>3.8826574633304523E-2</v>
      </c>
    </row>
    <row r="77" spans="1:5">
      <c r="A77" t="s">
        <v>3</v>
      </c>
      <c r="B77" s="1">
        <f>MIN(B33:B62)</f>
        <v>-5.1999999999999998E-2</v>
      </c>
      <c r="C77" s="1">
        <f>MIN(C33:C62)</f>
        <v>1.9512195121951237E-3</v>
      </c>
    </row>
    <row r="78" spans="1:5">
      <c r="A78" t="s">
        <v>4</v>
      </c>
      <c r="B78" s="1">
        <f>STDEV(B33:B62)</f>
        <v>2.1215357505327485E-2</v>
      </c>
      <c r="C78" s="1">
        <f>STDEV(C33:C62)</f>
        <v>8.5151153256652796E-3</v>
      </c>
    </row>
    <row r="79" spans="1:5">
      <c r="A79" t="s">
        <v>7</v>
      </c>
      <c r="B79" s="1">
        <f>D73-1</f>
        <v>2.245638916884185E-2</v>
      </c>
      <c r="C79" s="1">
        <f>E73-1</f>
        <v>1.8355580653910852E-2</v>
      </c>
    </row>
    <row r="81" spans="1:1">
      <c r="A81" t="s">
        <v>10</v>
      </c>
    </row>
    <row r="82" spans="1:1">
      <c r="A82" t="s">
        <v>12</v>
      </c>
    </row>
    <row r="83" spans="1:1">
      <c r="A83" t="s">
        <v>11</v>
      </c>
    </row>
  </sheetData>
  <phoneticPr fontId="2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A - Figure 1 and Table 1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365</AucDocumentId>
    <AUCFileName xmlns="24b4dc9c-985f-4b06-881b-10995db5cfc7">27084_X0323_2023-02-01 Exhibit A - Figure 1 and Table 1 Data and Calculations_000365.xlsx</AUCFileName>
    <Applications xmlns="24b4dc9c-985f-4b06-881b-10995db5cfc7" xsi:nil="true"/>
    <DocumentStatus xmlns="24b4dc9c-985f-4b06-881b-10995db5cfc7">Active</DocumentStatus>
    <ExhibitNumberTemp xmlns="24b4dc9c-985f-4b06-881b-10995db5cfc7">27084-X0323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A - Figure 1 and Table 1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0F4DEC-F20F-429C-BB4B-3190ED99EF89}"/>
</file>

<file path=customXml/itemProps2.xml><?xml version="1.0" encoding="utf-8"?>
<ds:datastoreItem xmlns:ds="http://schemas.openxmlformats.org/officeDocument/2006/customXml" ds:itemID="{DCE8C21B-E93E-4BFD-8517-E79735D28BEF}"/>
</file>

<file path=customXml/itemProps3.xml><?xml version="1.0" encoding="utf-8"?>
<ds:datastoreItem xmlns:ds="http://schemas.openxmlformats.org/officeDocument/2006/customXml" ds:itemID="{4096CDC3-08A4-492F-8FE4-0818A2F42D41}"/>
</file>

<file path=customXml/itemProps4.xml><?xml version="1.0" encoding="utf-8"?>
<ds:datastoreItem xmlns:ds="http://schemas.openxmlformats.org/officeDocument/2006/customXml" ds:itemID="{32AC0564-DDED-4FF6-AA54-BE0ACB3D9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2023-02-01T22:08:49Z</dcterms:created>
  <dcterms:modified xsi:type="dcterms:W3CDTF">2023-02-01T22:08:55Z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27084_X0323_2023-02-01 Exhibit A - Figure 1 and Table 1 Data and Calculations_000365.xlsx</vt:lpwstr>
  </property>
  <property fmtid="{D5CDD505-2E9C-101B-9397-08002B2CF9AE}" pid="4" name="DocumentType">
    <vt:lpwstr/>
  </property>
</Properties>
</file>