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https://enbridge.sharepoint.com/teams/EB-2022-02002024Rebasing/Interrogatory Responses/"/>
    </mc:Choice>
  </mc:AlternateContent>
  <xr:revisionPtr revIDLastSave="1" documentId="13_ncr:1_{A3F21679-7BEC-43F9-9F36-5F0AFBDA324C}" xr6:coauthVersionLast="47" xr6:coauthVersionMax="47" xr10:uidLastSave="{35CA68D7-7B59-4972-8CF7-0FEE3D85E676}"/>
  <bookViews>
    <workbookView xWindow="-120" yWindow="-120" windowWidth="29040" windowHeight="15840" xr2:uid="{F0B53CC9-DCEF-4ED4-8D27-BDB11E18C641}"/>
  </bookViews>
  <sheets>
    <sheet name="Sheet 1" sheetId="1" r:id="rId1"/>
  </sheets>
  <definedNames>
    <definedName name="_xlnm.Print_Area" localSheetId="0">'Sheet 1'!$A$1:$AA$173</definedName>
  </definedNames>
  <calcPr calcId="191029"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6" i="1" l="1"/>
  <c r="A17" i="1" s="1"/>
  <c r="A18" i="1" s="1"/>
  <c r="D54" i="1"/>
  <c r="H54" i="1"/>
  <c r="J54" i="1"/>
  <c r="P54" i="1"/>
  <c r="V54" i="1"/>
  <c r="X54" i="1"/>
  <c r="Z54" i="1"/>
  <c r="D55" i="1"/>
  <c r="V55" i="1"/>
  <c r="J56" i="1"/>
  <c r="P56" i="1"/>
  <c r="Z56" i="1"/>
  <c r="J57" i="1"/>
  <c r="T57" i="1"/>
  <c r="V57" i="1"/>
  <c r="Z57" i="1"/>
  <c r="P58" i="1"/>
  <c r="T58" i="1"/>
  <c r="J59" i="1"/>
  <c r="N59" i="1"/>
  <c r="X59" i="1"/>
  <c r="Z59" i="1"/>
  <c r="H60" i="1"/>
  <c r="T60" i="1"/>
  <c r="X60" i="1"/>
  <c r="N61" i="1"/>
  <c r="R61" i="1"/>
  <c r="D62" i="1"/>
  <c r="H62" i="1"/>
  <c r="V62" i="1"/>
  <c r="X62" i="1"/>
  <c r="D63" i="1"/>
  <c r="P63" i="1"/>
  <c r="R63" i="1"/>
  <c r="V63" i="1"/>
  <c r="L56" i="1"/>
  <c r="D57" i="1"/>
  <c r="L58" i="1"/>
  <c r="N58" i="1"/>
  <c r="H59" i="1"/>
  <c r="R60" i="1"/>
  <c r="J61" i="1"/>
  <c r="L61" i="1"/>
  <c r="T62" i="1"/>
  <c r="L94" i="1"/>
  <c r="Z61" i="1" l="1"/>
  <c r="P60" i="1"/>
  <c r="V59" i="1"/>
  <c r="D59" i="1"/>
  <c r="L63" i="1"/>
  <c r="R62" i="1"/>
  <c r="X61" i="1"/>
  <c r="H61" i="1"/>
  <c r="N60" i="1"/>
  <c r="T59" i="1"/>
  <c r="L55" i="1"/>
  <c r="N63" i="1"/>
  <c r="R57" i="1"/>
  <c r="X56" i="1"/>
  <c r="X63" i="1"/>
  <c r="N62" i="1"/>
  <c r="Z60" i="1"/>
  <c r="J60" i="1"/>
  <c r="P59" i="1"/>
  <c r="V58" i="1"/>
  <c r="D58" i="1"/>
  <c r="X55" i="1"/>
  <c r="N54" i="1"/>
  <c r="L62" i="1"/>
  <c r="V94" i="1"/>
  <c r="P94" i="1"/>
  <c r="N88" i="1"/>
  <c r="Z63" i="1"/>
  <c r="J63" i="1"/>
  <c r="P62" i="1"/>
  <c r="V61" i="1"/>
  <c r="D61" i="1"/>
  <c r="L60" i="1"/>
  <c r="T26" i="1"/>
  <c r="H57" i="1"/>
  <c r="H56" i="1"/>
  <c r="T54" i="1"/>
  <c r="L54" i="1"/>
  <c r="H63" i="1"/>
  <c r="T61" i="1"/>
  <c r="L57" i="1"/>
  <c r="R56" i="1"/>
  <c r="H55" i="1"/>
  <c r="Z166" i="1"/>
  <c r="J166" i="1"/>
  <c r="T63" i="1"/>
  <c r="Z62" i="1"/>
  <c r="J62" i="1"/>
  <c r="P61" i="1"/>
  <c r="V60" i="1"/>
  <c r="D60" i="1"/>
  <c r="R58" i="1"/>
  <c r="N56" i="1"/>
  <c r="T55" i="1"/>
  <c r="N166" i="1"/>
  <c r="T88" i="1"/>
  <c r="Z88" i="1"/>
  <c r="J88" i="1"/>
  <c r="P88" i="1"/>
  <c r="Z58" i="1"/>
  <c r="J58" i="1"/>
  <c r="P57" i="1"/>
  <c r="V56" i="1"/>
  <c r="D56" i="1"/>
  <c r="D88" i="1"/>
  <c r="X88" i="1"/>
  <c r="H88" i="1"/>
  <c r="L45" i="1"/>
  <c r="X45" i="1"/>
  <c r="H45" i="1"/>
  <c r="P26" i="1"/>
  <c r="N26" i="1"/>
  <c r="V88" i="1"/>
  <c r="L88" i="1"/>
  <c r="J94" i="1"/>
  <c r="T45" i="1"/>
  <c r="R26" i="1"/>
  <c r="L26" i="1"/>
  <c r="R54" i="1"/>
  <c r="L59" i="1"/>
  <c r="R45" i="1"/>
  <c r="X26" i="1"/>
  <c r="H26" i="1"/>
  <c r="T56" i="1"/>
  <c r="J45" i="1"/>
  <c r="P45" i="1"/>
  <c r="V26" i="1"/>
  <c r="D26" i="1"/>
  <c r="Z26" i="1"/>
  <c r="H94" i="1"/>
  <c r="X57" i="1"/>
  <c r="N45" i="1"/>
  <c r="J26" i="1"/>
  <c r="J55" i="1"/>
  <c r="D45" i="1"/>
  <c r="Z45" i="1"/>
  <c r="R59" i="1"/>
  <c r="X58" i="1"/>
  <c r="H58" i="1"/>
  <c r="N57" i="1"/>
  <c r="Z94" i="1"/>
  <c r="X166" i="1"/>
  <c r="H166" i="1"/>
  <c r="X94" i="1"/>
  <c r="R88" i="1"/>
  <c r="Z55" i="1"/>
  <c r="V45" i="1"/>
  <c r="A19" i="1"/>
  <c r="T94" i="1"/>
  <c r="R94" i="1"/>
  <c r="R55" i="1"/>
  <c r="P55" i="1"/>
  <c r="N94" i="1"/>
  <c r="N55" i="1"/>
  <c r="V64" i="1" l="1"/>
  <c r="H64" i="1"/>
  <c r="D64" i="1"/>
  <c r="J64" i="1"/>
  <c r="T64" i="1"/>
  <c r="X64" i="1"/>
  <c r="L64" i="1"/>
  <c r="P64" i="1"/>
  <c r="Z64" i="1"/>
  <c r="R64" i="1"/>
  <c r="N64" i="1"/>
  <c r="A20" i="1"/>
  <c r="A21" i="1" l="1"/>
  <c r="A22" i="1" l="1"/>
  <c r="A23" i="1" l="1"/>
  <c r="A24" i="1" l="1"/>
  <c r="A25" i="1" l="1"/>
  <c r="A26" i="1" l="1"/>
  <c r="A28" i="1" s="1"/>
  <c r="A30" i="1" s="1"/>
  <c r="A35" i="1" s="1"/>
  <c r="A36" i="1" s="1"/>
  <c r="A37" i="1" s="1"/>
  <c r="A38" i="1" s="1"/>
  <c r="A39" i="1" s="1"/>
  <c r="A40" i="1" s="1"/>
  <c r="A41" i="1" s="1"/>
  <c r="A42" i="1" s="1"/>
  <c r="A43" i="1" s="1"/>
  <c r="A44" i="1" s="1"/>
  <c r="A45" i="1" s="1"/>
  <c r="A47" i="1" s="1"/>
  <c r="A49" i="1" s="1"/>
  <c r="A54" i="1" s="1"/>
  <c r="A55" i="1" s="1"/>
  <c r="A56" i="1" s="1"/>
  <c r="A57" i="1" s="1"/>
  <c r="A58" i="1" s="1"/>
  <c r="A59" i="1" s="1"/>
  <c r="A60" i="1" s="1"/>
  <c r="A61" i="1" s="1"/>
  <c r="A62" i="1" s="1"/>
  <c r="A63" i="1" s="1"/>
  <c r="A64" i="1" s="1"/>
  <c r="A66" i="1" s="1"/>
  <c r="A68" i="1" s="1"/>
  <c r="A84" i="1" s="1"/>
  <c r="A85" i="1" s="1"/>
  <c r="A86" i="1" s="1"/>
  <c r="A87" i="1" s="1"/>
  <c r="A88" i="1" s="1"/>
  <c r="A91" i="1" s="1"/>
  <c r="A94" i="1" s="1"/>
  <c r="A96" i="1" s="1"/>
  <c r="A101" i="1" s="1"/>
  <c r="A102" i="1" s="1"/>
  <c r="A103" i="1" s="1"/>
  <c r="A107" i="1" s="1"/>
  <c r="A108" i="1" s="1"/>
  <c r="A109" i="1" s="1"/>
  <c r="A126" i="1" s="1"/>
  <c r="A127" i="1" s="1"/>
  <c r="A128" i="1" s="1"/>
  <c r="A130" i="1" s="1"/>
  <c r="A131" i="1" s="1"/>
  <c r="A132" i="1" s="1"/>
  <c r="A133" i="1" s="1"/>
  <c r="A134" i="1" s="1"/>
  <c r="A135" i="1" s="1"/>
  <c r="A136" i="1" s="1"/>
  <c r="A138" i="1" s="1"/>
  <c r="A139" i="1" s="1"/>
  <c r="A140" i="1" s="1"/>
  <c r="A141" i="1" s="1"/>
  <c r="A142" i="1" s="1"/>
  <c r="A144" i="1" s="1"/>
  <c r="A145" i="1" s="1"/>
  <c r="A146" i="1" s="1"/>
  <c r="A147" i="1" s="1"/>
  <c r="A148" i="1" s="1"/>
  <c r="A149" i="1" s="1"/>
  <c r="A150" i="1" s="1"/>
  <c r="A152" i="1" s="1"/>
  <c r="A153" i="1" s="1"/>
  <c r="A155" i="1" s="1"/>
  <c r="A157" i="1" s="1"/>
  <c r="A161" i="1" s="1"/>
  <c r="A162" i="1" s="1"/>
  <c r="A163" i="1" s="1"/>
  <c r="A164" i="1" s="1"/>
  <c r="A166" i="1" s="1"/>
  <c r="A168" i="1" s="1"/>
  <c r="D30" i="1" l="1"/>
  <c r="H30" i="1"/>
  <c r="J30" i="1"/>
  <c r="L30" i="1"/>
  <c r="N30" i="1"/>
  <c r="P30" i="1"/>
  <c r="R30" i="1"/>
  <c r="T30" i="1"/>
  <c r="V30" i="1"/>
  <c r="X30" i="1"/>
  <c r="Z30" i="1"/>
  <c r="D49" i="1"/>
  <c r="H49" i="1"/>
  <c r="J49" i="1"/>
  <c r="L49" i="1"/>
  <c r="N49" i="1"/>
  <c r="P49" i="1"/>
  <c r="R49" i="1"/>
  <c r="T49" i="1"/>
  <c r="V49" i="1"/>
  <c r="X49" i="1"/>
  <c r="Z49" i="1"/>
  <c r="D66" i="1"/>
  <c r="H66" i="1"/>
  <c r="J66" i="1"/>
  <c r="L66" i="1"/>
  <c r="N66" i="1"/>
  <c r="P66" i="1"/>
  <c r="P68" i="1" s="1"/>
  <c r="P91" i="1" s="1"/>
  <c r="P96" i="1" s="1"/>
  <c r="P157" i="1" s="1"/>
  <c r="P168" i="1" s="1"/>
  <c r="R66" i="1"/>
  <c r="T66" i="1"/>
  <c r="T68" i="1" s="1"/>
  <c r="T91" i="1" s="1"/>
  <c r="T96" i="1" s="1"/>
  <c r="T157" i="1" s="1"/>
  <c r="T168" i="1" s="1"/>
  <c r="V66" i="1"/>
  <c r="X66" i="1"/>
  <c r="Z66" i="1"/>
  <c r="D68" i="1"/>
  <c r="H68" i="1"/>
  <c r="J68" i="1"/>
  <c r="J91" i="1" s="1"/>
  <c r="J96" i="1" s="1"/>
  <c r="J157" i="1" s="1"/>
  <c r="J168" i="1" s="1"/>
  <c r="L68" i="1"/>
  <c r="N68" i="1"/>
  <c r="N91" i="1" s="1"/>
  <c r="N96" i="1" s="1"/>
  <c r="N157" i="1" s="1"/>
  <c r="N168" i="1" s="1"/>
  <c r="R68" i="1"/>
  <c r="V68" i="1"/>
  <c r="X68" i="1"/>
  <c r="Z68" i="1"/>
  <c r="Z91" i="1" s="1"/>
  <c r="Z96" i="1" s="1"/>
  <c r="Z157" i="1" s="1"/>
  <c r="Z168" i="1" s="1"/>
  <c r="D91" i="1"/>
  <c r="H91" i="1"/>
  <c r="H96" i="1" s="1"/>
  <c r="H157" i="1" s="1"/>
  <c r="H168" i="1" s="1"/>
  <c r="L91" i="1"/>
  <c r="R91" i="1"/>
  <c r="V91" i="1"/>
  <c r="X91" i="1"/>
  <c r="X96" i="1" s="1"/>
  <c r="X157" i="1" s="1"/>
  <c r="X168" i="1" s="1"/>
  <c r="D96" i="1"/>
  <c r="L96" i="1"/>
  <c r="L157" i="1" s="1"/>
  <c r="L168" i="1" s="1"/>
  <c r="R96" i="1"/>
  <c r="R157" i="1" s="1"/>
  <c r="R168" i="1" s="1"/>
  <c r="V96" i="1"/>
  <c r="D103" i="1"/>
  <c r="H103" i="1"/>
  <c r="J103" i="1"/>
  <c r="L103" i="1"/>
  <c r="N103" i="1"/>
  <c r="P103" i="1"/>
  <c r="R103" i="1"/>
  <c r="T103" i="1"/>
  <c r="V103" i="1"/>
  <c r="X103" i="1"/>
  <c r="Z103" i="1"/>
  <c r="D109" i="1"/>
  <c r="D157" i="1" s="1"/>
  <c r="D168" i="1" s="1"/>
  <c r="H109" i="1"/>
  <c r="J109" i="1"/>
  <c r="L109" i="1"/>
  <c r="N109" i="1"/>
  <c r="P109" i="1"/>
  <c r="R109" i="1"/>
  <c r="T109" i="1"/>
  <c r="V109" i="1"/>
  <c r="V157" i="1" s="1"/>
  <c r="V168" i="1" s="1"/>
  <c r="X109" i="1"/>
  <c r="Z109" i="1"/>
  <c r="D155" i="1"/>
  <c r="H155" i="1"/>
  <c r="J155" i="1"/>
  <c r="L155" i="1"/>
  <c r="N155" i="1"/>
  <c r="P155" i="1"/>
  <c r="R155" i="1"/>
  <c r="T155" i="1"/>
  <c r="V155" i="1"/>
  <c r="X155" i="1"/>
  <c r="Z155" i="1"/>
  <c r="D166" i="1"/>
  <c r="L166" i="1"/>
  <c r="P166" i="1"/>
  <c r="R166" i="1"/>
  <c r="T166" i="1"/>
  <c r="V166" i="1"/>
</calcChain>
</file>

<file path=xl/sharedStrings.xml><?xml version="1.0" encoding="utf-8"?>
<sst xmlns="http://schemas.openxmlformats.org/spreadsheetml/2006/main" count="296" uniqueCount="135">
  <si>
    <t>Distribution classification factors descriptions provided for reference. Distribution classification amounts are derived as the sum of the distribution classification of the EGD, Union North and Union South rate zones per Attachment 5.7 to 5.9.</t>
  </si>
  <si>
    <t>(2)</t>
  </si>
  <si>
    <t>Sum of Attachments 5.7 to 5.9.</t>
  </si>
  <si>
    <t>(1)</t>
  </si>
  <si>
    <t>Notes:</t>
  </si>
  <si>
    <t>(line 78 - line 83)</t>
  </si>
  <si>
    <t>Total Revenue Requirement Less Other Revenue</t>
  </si>
  <si>
    <t>Total Other Revenue (sum lines 79 - 82)</t>
  </si>
  <si>
    <t>COMMUNITY_EXP</t>
  </si>
  <si>
    <t>Other Revenue Surcharges</t>
  </si>
  <si>
    <t>CUST_SPECIFIC</t>
  </si>
  <si>
    <t>Other Income</t>
  </si>
  <si>
    <t>Customer Accounting Charge</t>
  </si>
  <si>
    <t>Late Payment Penalties</t>
  </si>
  <si>
    <t>Distribution Other Revenue</t>
  </si>
  <si>
    <t>Total Revenue Requirement (lines 47+50+53+77)</t>
  </si>
  <si>
    <t>Total O&amp;M Expenses (sum lines 54 - 76)</t>
  </si>
  <si>
    <t>DIST_O&amp;M</t>
  </si>
  <si>
    <t>Administrative &amp; General</t>
  </si>
  <si>
    <t>DIST_LABOUR</t>
  </si>
  <si>
    <t xml:space="preserve">Employee Benefits </t>
  </si>
  <si>
    <t>Administrative &amp; General Expense</t>
  </si>
  <si>
    <t>Uncollectible Accounts</t>
  </si>
  <si>
    <t>Credit &amp; Collection</t>
  </si>
  <si>
    <t>Large Volume Customer Care</t>
  </si>
  <si>
    <t>Customer Billing, Accounting and Bill Delivery</t>
  </si>
  <si>
    <t>Meter Reading</t>
  </si>
  <si>
    <t>Customer Contracts &amp; Orders</t>
  </si>
  <si>
    <t>Supervision</t>
  </si>
  <si>
    <t>Distribution Customer Accounting</t>
  </si>
  <si>
    <t>DEM_SPECIFIC</t>
  </si>
  <si>
    <t>Demand Side Management - Administration</t>
  </si>
  <si>
    <t>Demand Side Management - Program</t>
  </si>
  <si>
    <t>Sales Promotion &amp; Supervision</t>
  </si>
  <si>
    <t>Sales Promotion &amp; Merchandise</t>
  </si>
  <si>
    <t>DIST_NETPLANT</t>
  </si>
  <si>
    <t>System Operation &amp; Engineering</t>
  </si>
  <si>
    <t>General Operating &amp; Engineering</t>
  </si>
  <si>
    <t>CUST_STATIONS</t>
  </si>
  <si>
    <t>Customer Stations</t>
  </si>
  <si>
    <t>DIST_MAINS&amp;SERVICES</t>
  </si>
  <si>
    <t>Other Distribution</t>
  </si>
  <si>
    <t>DISTDEMAND</t>
  </si>
  <si>
    <t>Measuring &amp; Regulating</t>
  </si>
  <si>
    <t>Mains &amp; Services</t>
  </si>
  <si>
    <t>CUST_METERS</t>
  </si>
  <si>
    <t>Service &amp; Equipment on Customer Premise</t>
  </si>
  <si>
    <t>Meter &amp; Regulator</t>
  </si>
  <si>
    <t>DIST_SUPER</t>
  </si>
  <si>
    <t xml:space="preserve">     Supervision</t>
  </si>
  <si>
    <t>Distribution</t>
  </si>
  <si>
    <t>TRANSMAIN&gt;4"</t>
  </si>
  <si>
    <t>Other Transportation</t>
  </si>
  <si>
    <t>DISTCOMM</t>
  </si>
  <si>
    <t>Company Use Gas</t>
  </si>
  <si>
    <t>Unaccounted For Gas</t>
  </si>
  <si>
    <t>Gas Supply</t>
  </si>
  <si>
    <t>Distribution O&amp;M</t>
  </si>
  <si>
    <t xml:space="preserve">Total Taxes </t>
  </si>
  <si>
    <t>DIST_PROPTAX</t>
  </si>
  <si>
    <t>Property Taxes</t>
  </si>
  <si>
    <t>DIST_RATEBASE</t>
  </si>
  <si>
    <t>Income Taxes</t>
  </si>
  <si>
    <t>Income &amp; Property Taxes</t>
  </si>
  <si>
    <t>Total Depreciation Expense</t>
  </si>
  <si>
    <t>GEN_PLANT</t>
  </si>
  <si>
    <t>General Plant</t>
  </si>
  <si>
    <t>DIST_DEPEXP</t>
  </si>
  <si>
    <t>Depreciation Expense</t>
  </si>
  <si>
    <t>Return on Rate Base   (line 45 x line 46)</t>
  </si>
  <si>
    <t>Percent Return on Rate Base</t>
  </si>
  <si>
    <t>Total Rate Base (lines 39 + 44)</t>
  </si>
  <si>
    <t>Subtotal   (sum lines 40-43)</t>
  </si>
  <si>
    <t>Working Cash Allowance</t>
  </si>
  <si>
    <t>Customer Security Deposits</t>
  </si>
  <si>
    <t>DCB Receivable/(Payable)</t>
  </si>
  <si>
    <t>Materials and Supplies</t>
  </si>
  <si>
    <t>Distribution Working Capital</t>
  </si>
  <si>
    <t>Total Net Plant (lines 37 + 38)</t>
  </si>
  <si>
    <t>Subtotal   (sum line 27-36)</t>
  </si>
  <si>
    <t>Linepack</t>
  </si>
  <si>
    <t>Meters &amp; Regulators</t>
  </si>
  <si>
    <t>Services</t>
  </si>
  <si>
    <t>Compressor Equipment</t>
  </si>
  <si>
    <t>Mains</t>
  </si>
  <si>
    <t>Structures &amp; Improvements</t>
  </si>
  <si>
    <t>Land Rights</t>
  </si>
  <si>
    <t>Land</t>
  </si>
  <si>
    <t>Distribution Net Plant</t>
  </si>
  <si>
    <t>Total Accumulated Depreciation   (lines 24 + 25)</t>
  </si>
  <si>
    <t>DIST_GENPLANT</t>
  </si>
  <si>
    <t>Subtotal   (sum lines 14-23)</t>
  </si>
  <si>
    <t>LINEPACK_D</t>
  </si>
  <si>
    <t>CUST_SERVICES</t>
  </si>
  <si>
    <t>ZERO_INT</t>
  </si>
  <si>
    <t>DISTMAINS&amp;MR</t>
  </si>
  <si>
    <t xml:space="preserve">Accumulated Depreciation </t>
  </si>
  <si>
    <t>Total Gross Plant   (lines 11 + 12)</t>
  </si>
  <si>
    <t>Subtotal   (sum lines 1-10)</t>
  </si>
  <si>
    <t xml:space="preserve">Gross Plant </t>
  </si>
  <si>
    <t>(l)</t>
  </si>
  <si>
    <t>(k)</t>
  </si>
  <si>
    <t>(j)</t>
  </si>
  <si>
    <t>(i)</t>
  </si>
  <si>
    <t>(h)</t>
  </si>
  <si>
    <t>(g)</t>
  </si>
  <si>
    <t>(f)</t>
  </si>
  <si>
    <t>(e)</t>
  </si>
  <si>
    <t>(d)</t>
  </si>
  <si>
    <t>(c)</t>
  </si>
  <si>
    <t>(b)</t>
  </si>
  <si>
    <t>(a)</t>
  </si>
  <si>
    <t>Commodity (1)</t>
  </si>
  <si>
    <t>Allocation</t>
  </si>
  <si>
    <t>Stations</t>
  </si>
  <si>
    <t>Meters</t>
  </si>
  <si>
    <t>Pressure</t>
  </si>
  <si>
    <t>Pressure &lt;= 4"</t>
  </si>
  <si>
    <t>Pressure  &gt; 4"</t>
  </si>
  <si>
    <t xml:space="preserve">Match </t>
  </si>
  <si>
    <t>Factor (2)</t>
  </si>
  <si>
    <t>Total (1)</t>
  </si>
  <si>
    <t>Particulars ($000s)</t>
  </si>
  <si>
    <t>No.</t>
  </si>
  <si>
    <t>Specific</t>
  </si>
  <si>
    <t>Low</t>
  </si>
  <si>
    <t>High</t>
  </si>
  <si>
    <t>Classification</t>
  </si>
  <si>
    <t>Line</t>
  </si>
  <si>
    <t>Customer</t>
  </si>
  <si>
    <t>Demand</t>
  </si>
  <si>
    <t>Distribution Customer (1)</t>
  </si>
  <si>
    <t>Distribution Demand (1)</t>
  </si>
  <si>
    <t>Distribution Classification - Current Rate Zones Total</t>
  </si>
  <si>
    <t>Distribution Classification - Current Rate Zones Total (Continued)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</si>
</sst>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9" x14ac:knownFonts="1">
    <font>
      <sz val="11"/>
      <color theme="1"/>
      <name val="Calibri"/>
      <family val="2"/>
      <scheme val="minor"/>
    </font>
    <font>
      <sz val="11"/>
      <color theme="1"/>
      <name val="Calibri"/>
      <family val="2"/>
      <scheme val="minor"/>
    </font>
    <font>
      <sz val="11"/>
      <color rgb="FFFF0000"/>
      <name val="Calibri"/>
      <family val="2"/>
      <scheme val="minor"/>
    </font>
    <font>
      <sz val="10"/>
      <color theme="1"/>
      <name val="Arial"/>
      <family val="2"/>
    </font>
    <font>
      <sz val="10"/>
      <color theme="0"/>
      <name val="Arial"/>
      <family val="2"/>
    </font>
    <font>
      <sz val="10"/>
      <name val="Arial"/>
      <family val="2"/>
    </font>
    <font>
      <u/>
      <sz val="10"/>
      <color theme="1"/>
      <name val="Arial"/>
      <family val="2"/>
    </font>
    <font>
      <sz val="10"/>
      <color rgb="FFFF0000"/>
      <name val="Arial"/>
      <family val="2"/>
    </font>
    <font>
      <b/>
      <sz val="10"/>
      <color rgb="FFFF0000"/>
      <name val="Arial"/>
      <family val="2"/>
    </font>
  </fonts>
  <fills count="2">
    <fill>
      <patternFill patternType="none"/>
    </fill>
    <fill>
      <patternFill patternType="gray125"/>
    </fill>
  </fills>
  <borders count="4">
    <border>
      <left/>
      <right/>
      <top/>
      <bottom/>
      <diagonal/>
    </border>
    <border>
      <left/>
      <right/>
      <top style="thin">
        <color indexed="64"/>
      </top>
      <bottom style="double">
        <color indexed="64"/>
      </bottom>
      <diagonal/>
    </border>
    <border>
      <left/>
      <right/>
      <top style="thin">
        <color indexed="64"/>
      </top>
      <bottom style="thin">
        <color indexed="64"/>
      </bottom>
      <diagonal/>
    </border>
    <border>
      <left/>
      <right/>
      <top/>
      <bottom style="thin">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35">
    <xf numFmtId="0" fontId="0" fillId="0" borderId="0" xfId="0"/>
    <xf numFmtId="0" fontId="3" fillId="0" borderId="0" xfId="0" applyFont="1"/>
    <xf numFmtId="0" fontId="4" fillId="0" borderId="0" xfId="0" applyFont="1"/>
    <xf numFmtId="0" fontId="3" fillId="0" borderId="0" xfId="0" applyFont="1" applyAlignment="1">
      <alignment horizontal="center"/>
    </xf>
    <xf numFmtId="0" fontId="3" fillId="0" borderId="0" xfId="0" quotePrefix="1" applyFont="1" applyAlignment="1">
      <alignment horizontal="center"/>
    </xf>
    <xf numFmtId="164" fontId="3" fillId="0" borderId="0" xfId="0" applyNumberFormat="1" applyFont="1"/>
    <xf numFmtId="0" fontId="5" fillId="0" borderId="0" xfId="0" applyFont="1"/>
    <xf numFmtId="0" fontId="6" fillId="0" borderId="0" xfId="0" applyFont="1"/>
    <xf numFmtId="164" fontId="3" fillId="0" borderId="1" xfId="0" applyNumberFormat="1" applyFont="1" applyBorder="1" applyAlignment="1">
      <alignment horizontal="center"/>
    </xf>
    <xf numFmtId="164" fontId="3" fillId="0" borderId="2" xfId="0" applyNumberFormat="1" applyFont="1" applyBorder="1" applyAlignment="1">
      <alignment horizontal="center"/>
    </xf>
    <xf numFmtId="0" fontId="3" fillId="0" borderId="0" xfId="0" applyFont="1" applyAlignment="1">
      <alignment horizontal="left" indent="2"/>
    </xf>
    <xf numFmtId="164" fontId="3" fillId="0" borderId="0" xfId="1" applyNumberFormat="1" applyFont="1" applyFill="1" applyAlignment="1">
      <alignment horizontal="center"/>
    </xf>
    <xf numFmtId="0" fontId="5" fillId="0" borderId="0" xfId="0" applyFont="1" applyAlignment="1">
      <alignment horizontal="center"/>
    </xf>
    <xf numFmtId="164" fontId="3" fillId="0" borderId="2" xfId="1" applyNumberFormat="1" applyFont="1" applyBorder="1"/>
    <xf numFmtId="164" fontId="3" fillId="0" borderId="0" xfId="1" applyNumberFormat="1" applyFont="1" applyAlignment="1">
      <alignment horizontal="center"/>
    </xf>
    <xf numFmtId="10" fontId="3" fillId="0" borderId="0" xfId="0" applyNumberFormat="1" applyFont="1"/>
    <xf numFmtId="10" fontId="3" fillId="0" borderId="0" xfId="2" applyNumberFormat="1" applyFont="1"/>
    <xf numFmtId="164" fontId="3" fillId="0" borderId="2" xfId="0" applyNumberFormat="1" applyFont="1" applyBorder="1"/>
    <xf numFmtId="164" fontId="5" fillId="0" borderId="2" xfId="0" applyNumberFormat="1" applyFont="1" applyBorder="1"/>
    <xf numFmtId="164" fontId="5" fillId="0" borderId="0" xfId="1" applyNumberFormat="1" applyFont="1" applyAlignment="1">
      <alignment horizontal="center"/>
    </xf>
    <xf numFmtId="0" fontId="7" fillId="0" borderId="0" xfId="0" applyFont="1" applyAlignment="1">
      <alignment horizontal="center"/>
    </xf>
    <xf numFmtId="164" fontId="5" fillId="0" borderId="2" xfId="1" applyNumberFormat="1" applyFont="1" applyBorder="1"/>
    <xf numFmtId="164" fontId="5" fillId="0" borderId="0" xfId="1" applyNumberFormat="1" applyFont="1"/>
    <xf numFmtId="164" fontId="5" fillId="0" borderId="2" xfId="1" applyNumberFormat="1" applyFont="1" applyBorder="1" applyAlignment="1">
      <alignment horizontal="center"/>
    </xf>
    <xf numFmtId="10" fontId="7" fillId="0" borderId="0" xfId="2" applyNumberFormat="1" applyFont="1" applyAlignment="1">
      <alignment horizontal="center"/>
    </xf>
    <xf numFmtId="0" fontId="5" fillId="0" borderId="3" xfId="0" applyFont="1" applyBorder="1" applyAlignment="1">
      <alignment horizontal="center"/>
    </xf>
    <xf numFmtId="0" fontId="3" fillId="0" borderId="3" xfId="0" applyFont="1" applyBorder="1" applyAlignment="1">
      <alignment horizontal="center"/>
    </xf>
    <xf numFmtId="0" fontId="4" fillId="0" borderId="0" xfId="0" applyFont="1" applyAlignment="1">
      <alignment horizontal="center"/>
    </xf>
    <xf numFmtId="0" fontId="3" fillId="0" borderId="3" xfId="0" applyFont="1" applyBorder="1"/>
    <xf numFmtId="0" fontId="2" fillId="0" borderId="0" xfId="0" applyFont="1" applyAlignment="1">
      <alignment horizontal="center"/>
    </xf>
    <xf numFmtId="0" fontId="3" fillId="0" borderId="0" xfId="0" applyFont="1" applyAlignment="1">
      <alignment horizontal="right"/>
    </xf>
    <xf numFmtId="0" fontId="8" fillId="0" borderId="0" xfId="0" applyFont="1"/>
    <xf numFmtId="0" fontId="3" fillId="0" borderId="3" xfId="0" applyFont="1" applyBorder="1" applyAlignment="1">
      <alignment horizontal="center"/>
    </xf>
    <xf numFmtId="0" fontId="6" fillId="0" borderId="0" xfId="0" applyFont="1" applyAlignment="1">
      <alignment horizontal="center"/>
    </xf>
    <xf numFmtId="0" fontId="3" fillId="0" borderId="0" xfId="0" applyFont="1" applyAlignment="1">
      <alignment horizontal="center"/>
    </xf>
  </cellXfs>
  <cellStyles count="3">
    <cellStyle name="Comma" xfId="1" builtinId="3"/>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466F77-7D32-45EC-8CD6-36802D32A1C3}">
  <sheetPr>
    <tabColor theme="4" tint="0.79998168889431442"/>
  </sheetPr>
  <dimension ref="A1:AA173"/>
  <sheetViews>
    <sheetView tabSelected="1" view="pageBreakPreview" zoomScale="80" zoomScaleNormal="70" zoomScaleSheetLayoutView="80" workbookViewId="0"/>
  </sheetViews>
  <sheetFormatPr defaultColWidth="9.140625" defaultRowHeight="12.75" x14ac:dyDescent="0.2"/>
  <cols>
    <col min="1" max="1" width="5.5703125" style="3" bestFit="1" customWidth="1"/>
    <col min="2" max="2" width="40.7109375" style="1" customWidth="1"/>
    <col min="3" max="3" width="1.7109375" style="1" customWidth="1"/>
    <col min="4" max="4" width="13.5703125" style="3" customWidth="1"/>
    <col min="5" max="5" width="1.7109375" style="3" customWidth="1"/>
    <col min="6" max="6" width="19.85546875" style="3" customWidth="1"/>
    <col min="7" max="7" width="1.7109375" style="2" customWidth="1"/>
    <col min="8" max="8" width="13.42578125" style="1" customWidth="1"/>
    <col min="9" max="9" width="1.7109375" style="1" customWidth="1"/>
    <col min="10" max="10" width="13.42578125" style="1" customWidth="1"/>
    <col min="11" max="11" width="1.7109375" style="1" customWidth="1"/>
    <col min="12" max="12" width="13.42578125" style="1" customWidth="1"/>
    <col min="13" max="13" width="1.7109375" style="1" customWidth="1"/>
    <col min="14" max="14" width="13.42578125" style="1" customWidth="1"/>
    <col min="15" max="15" width="1.7109375" style="1" customWidth="1"/>
    <col min="16" max="16" width="13.42578125" style="1" customWidth="1"/>
    <col min="17" max="17" width="1.7109375" style="1" customWidth="1"/>
    <col min="18" max="18" width="13.42578125" style="1" customWidth="1"/>
    <col min="19" max="19" width="1.7109375" style="1" customWidth="1"/>
    <col min="20" max="20" width="13.42578125" style="1" customWidth="1"/>
    <col min="21" max="21" width="1.7109375" style="1" customWidth="1"/>
    <col min="22" max="22" width="13.42578125" style="1" customWidth="1"/>
    <col min="23" max="23" width="1.7109375" style="1" customWidth="1"/>
    <col min="24" max="24" width="13.42578125" style="1" customWidth="1"/>
    <col min="25" max="25" width="1.7109375" style="1" customWidth="1"/>
    <col min="26" max="26" width="13.42578125" style="1" customWidth="1"/>
    <col min="27" max="27" width="1.7109375" style="1" customWidth="1"/>
    <col min="28" max="16384" width="9.140625" style="1"/>
  </cols>
  <sheetData>
    <row r="1" spans="1:27" x14ac:dyDescent="0.2">
      <c r="N1" s="31"/>
      <c r="Z1" s="30"/>
    </row>
    <row r="5" spans="1:27" ht="15" customHeight="1" x14ac:dyDescent="0.2">
      <c r="A5" s="34"/>
      <c r="B5" s="34"/>
      <c r="C5" s="34"/>
      <c r="D5" s="34"/>
      <c r="E5" s="34"/>
      <c r="F5" s="34"/>
      <c r="G5" s="34"/>
      <c r="H5" s="34"/>
      <c r="I5" s="34"/>
      <c r="J5" s="34"/>
      <c r="K5" s="34"/>
      <c r="L5" s="34"/>
      <c r="M5" s="34"/>
      <c r="N5" s="34"/>
      <c r="O5" s="34"/>
      <c r="P5" s="34"/>
      <c r="Q5" s="34"/>
      <c r="R5" s="34"/>
      <c r="S5" s="34"/>
      <c r="T5" s="34"/>
      <c r="U5" s="34"/>
      <c r="V5" s="34"/>
      <c r="W5" s="34"/>
      <c r="X5" s="34"/>
      <c r="Y5" s="34"/>
      <c r="Z5" s="34"/>
      <c r="AA5" s="34"/>
    </row>
    <row r="6" spans="1:27" ht="15" customHeight="1" x14ac:dyDescent="0.2">
      <c r="A6" s="33" t="s">
        <v>133</v>
      </c>
      <c r="B6" s="33"/>
      <c r="C6" s="33"/>
      <c r="D6" s="33"/>
      <c r="E6" s="33"/>
      <c r="F6" s="33"/>
      <c r="G6" s="33"/>
      <c r="H6" s="33"/>
      <c r="I6" s="33"/>
      <c r="J6" s="33"/>
      <c r="K6" s="33"/>
      <c r="L6" s="33"/>
      <c r="M6" s="33"/>
      <c r="N6" s="33"/>
      <c r="O6" s="33"/>
      <c r="P6" s="33"/>
      <c r="Q6" s="33"/>
      <c r="R6" s="33"/>
      <c r="S6" s="33"/>
      <c r="T6" s="33"/>
      <c r="U6" s="33"/>
      <c r="V6" s="33"/>
      <c r="W6" s="33"/>
      <c r="X6" s="33"/>
      <c r="Y6" s="33"/>
      <c r="Z6" s="33"/>
      <c r="AA6" s="33"/>
    </row>
    <row r="8" spans="1:27" x14ac:dyDescent="0.2">
      <c r="H8" s="32" t="s">
        <v>132</v>
      </c>
      <c r="I8" s="32"/>
      <c r="J8" s="32"/>
      <c r="K8" s="32"/>
      <c r="L8" s="32"/>
      <c r="M8" s="32"/>
      <c r="N8" s="32"/>
      <c r="P8" s="32" t="s">
        <v>131</v>
      </c>
      <c r="Q8" s="32"/>
      <c r="R8" s="32"/>
      <c r="S8" s="32"/>
      <c r="T8" s="32"/>
      <c r="U8" s="32"/>
      <c r="V8" s="32"/>
      <c r="W8" s="32"/>
      <c r="X8" s="32"/>
    </row>
    <row r="9" spans="1:27" ht="15" x14ac:dyDescent="0.25">
      <c r="D9" s="1"/>
      <c r="F9" s="3" t="s">
        <v>50</v>
      </c>
      <c r="H9" s="3"/>
      <c r="J9" s="3"/>
      <c r="L9" s="3"/>
      <c r="N9" s="3" t="s">
        <v>130</v>
      </c>
      <c r="P9" s="6"/>
      <c r="Q9" s="6"/>
      <c r="R9" s="6"/>
      <c r="S9" s="6"/>
      <c r="T9" s="6"/>
      <c r="U9" s="6"/>
      <c r="V9" s="6"/>
      <c r="W9" s="6"/>
      <c r="X9" s="12" t="s">
        <v>129</v>
      </c>
      <c r="Y9" s="6"/>
      <c r="Z9" s="12"/>
      <c r="AA9" s="29"/>
    </row>
    <row r="10" spans="1:27" x14ac:dyDescent="0.2">
      <c r="A10" s="3" t="s">
        <v>128</v>
      </c>
      <c r="D10" s="1"/>
      <c r="F10" s="3" t="s">
        <v>127</v>
      </c>
      <c r="H10" s="3" t="s">
        <v>126</v>
      </c>
      <c r="I10" s="3"/>
      <c r="J10" s="3" t="s">
        <v>126</v>
      </c>
      <c r="K10" s="20"/>
      <c r="L10" s="12" t="s">
        <v>125</v>
      </c>
      <c r="M10" s="20"/>
      <c r="N10" s="12" t="s">
        <v>124</v>
      </c>
      <c r="O10" s="20"/>
      <c r="P10" s="12" t="s">
        <v>50</v>
      </c>
      <c r="Q10" s="12"/>
      <c r="R10" s="12" t="s">
        <v>50</v>
      </c>
      <c r="S10" s="12"/>
      <c r="T10" s="12" t="s">
        <v>50</v>
      </c>
      <c r="U10" s="12"/>
      <c r="V10" s="12" t="s">
        <v>50</v>
      </c>
      <c r="W10" s="12"/>
      <c r="X10" s="12" t="s">
        <v>124</v>
      </c>
      <c r="Y10" s="12"/>
      <c r="Z10" s="12" t="s">
        <v>50</v>
      </c>
      <c r="AA10" s="20"/>
    </row>
    <row r="11" spans="1:27" x14ac:dyDescent="0.2">
      <c r="A11" s="26" t="s">
        <v>123</v>
      </c>
      <c r="B11" s="28" t="s">
        <v>122</v>
      </c>
      <c r="D11" s="26" t="s">
        <v>121</v>
      </c>
      <c r="F11" s="26" t="s">
        <v>120</v>
      </c>
      <c r="G11" s="27" t="s">
        <v>119</v>
      </c>
      <c r="H11" s="26" t="s">
        <v>118</v>
      </c>
      <c r="I11" s="3"/>
      <c r="J11" s="26" t="s">
        <v>117</v>
      </c>
      <c r="K11" s="3"/>
      <c r="L11" s="26" t="s">
        <v>116</v>
      </c>
      <c r="M11" s="3"/>
      <c r="N11" s="26" t="s">
        <v>113</v>
      </c>
      <c r="O11" s="3"/>
      <c r="P11" s="25" t="s">
        <v>84</v>
      </c>
      <c r="Q11" s="12"/>
      <c r="R11" s="25" t="s">
        <v>82</v>
      </c>
      <c r="S11" s="12"/>
      <c r="T11" s="25" t="s">
        <v>115</v>
      </c>
      <c r="U11" s="12"/>
      <c r="V11" s="25" t="s">
        <v>114</v>
      </c>
      <c r="W11" s="12"/>
      <c r="X11" s="25" t="s">
        <v>113</v>
      </c>
      <c r="Y11" s="12"/>
      <c r="Z11" s="25" t="s">
        <v>112</v>
      </c>
      <c r="AA11" s="20"/>
    </row>
    <row r="12" spans="1:27" x14ac:dyDescent="0.2">
      <c r="D12" s="12" t="s">
        <v>111</v>
      </c>
      <c r="E12" s="12"/>
      <c r="F12" s="12" t="s">
        <v>110</v>
      </c>
      <c r="G12" s="12"/>
      <c r="H12" s="12" t="s">
        <v>109</v>
      </c>
      <c r="I12" s="12"/>
      <c r="J12" s="12" t="s">
        <v>108</v>
      </c>
      <c r="K12" s="12"/>
      <c r="L12" s="12" t="s">
        <v>107</v>
      </c>
      <c r="M12" s="12"/>
      <c r="N12" s="12" t="s">
        <v>106</v>
      </c>
      <c r="O12" s="12"/>
      <c r="P12" s="12" t="s">
        <v>105</v>
      </c>
      <c r="Q12" s="12"/>
      <c r="R12" s="12" t="s">
        <v>104</v>
      </c>
      <c r="S12" s="12"/>
      <c r="T12" s="12" t="s">
        <v>103</v>
      </c>
      <c r="U12" s="12"/>
      <c r="V12" s="12" t="s">
        <v>102</v>
      </c>
      <c r="W12" s="12"/>
      <c r="X12" s="12" t="s">
        <v>101</v>
      </c>
      <c r="Y12" s="12"/>
      <c r="Z12" s="12" t="s">
        <v>100</v>
      </c>
      <c r="AA12" s="3"/>
    </row>
    <row r="13" spans="1:27" x14ac:dyDescent="0.2">
      <c r="D13" s="20"/>
      <c r="E13" s="20"/>
      <c r="F13" s="20"/>
      <c r="G13" s="20"/>
      <c r="H13" s="24"/>
      <c r="I13" s="20"/>
      <c r="J13" s="20"/>
      <c r="K13" s="20"/>
      <c r="L13" s="20"/>
      <c r="M13" s="20"/>
      <c r="N13" s="20"/>
      <c r="O13" s="20"/>
      <c r="P13" s="20"/>
      <c r="Q13" s="20"/>
      <c r="R13" s="20"/>
      <c r="S13" s="20"/>
      <c r="T13" s="20"/>
      <c r="U13" s="20"/>
      <c r="V13" s="20"/>
      <c r="W13" s="20"/>
      <c r="X13" s="20"/>
      <c r="Y13" s="20"/>
      <c r="Z13" s="20"/>
      <c r="AA13" s="3"/>
    </row>
    <row r="14" spans="1:27" x14ac:dyDescent="0.2">
      <c r="B14" s="7" t="s">
        <v>99</v>
      </c>
      <c r="D14" s="20"/>
      <c r="E14" s="20"/>
      <c r="F14" s="20"/>
      <c r="G14" s="20"/>
      <c r="H14" s="24"/>
      <c r="I14" s="20"/>
      <c r="J14" s="20"/>
      <c r="K14" s="20"/>
      <c r="L14" s="20"/>
      <c r="M14" s="20"/>
      <c r="N14" s="20"/>
      <c r="O14" s="20"/>
      <c r="P14" s="20"/>
      <c r="Q14" s="20"/>
      <c r="R14" s="20"/>
      <c r="S14" s="20"/>
      <c r="T14" s="20"/>
      <c r="U14" s="20"/>
      <c r="V14" s="20"/>
      <c r="W14" s="20"/>
      <c r="X14" s="20"/>
      <c r="Y14" s="20"/>
      <c r="Z14" s="20"/>
      <c r="AA14" s="3"/>
    </row>
    <row r="15" spans="1:27" x14ac:dyDescent="0.2">
      <c r="D15" s="20"/>
      <c r="E15" s="20"/>
      <c r="F15" s="20"/>
      <c r="G15" s="20"/>
      <c r="H15" s="24"/>
      <c r="I15" s="20"/>
      <c r="J15" s="20"/>
      <c r="K15" s="20"/>
      <c r="L15" s="20"/>
      <c r="M15" s="20"/>
      <c r="N15" s="20"/>
      <c r="O15" s="20"/>
      <c r="P15" s="20"/>
      <c r="Q15" s="20"/>
      <c r="R15" s="20"/>
      <c r="S15" s="20"/>
      <c r="T15" s="20"/>
      <c r="U15" s="20"/>
      <c r="V15" s="20"/>
      <c r="W15" s="20"/>
      <c r="X15" s="20"/>
      <c r="Y15" s="20"/>
      <c r="Z15" s="20"/>
      <c r="AA15" s="3"/>
    </row>
    <row r="16" spans="1:27" x14ac:dyDescent="0.2">
      <c r="A16" s="3">
        <f>MAX(A15:$A$15)+1</f>
        <v>1</v>
      </c>
      <c r="B16" s="1" t="s">
        <v>87</v>
      </c>
      <c r="D16" s="5">
        <v>128207.89862334359</v>
      </c>
      <c r="E16" s="20"/>
      <c r="F16" s="12" t="s">
        <v>95</v>
      </c>
      <c r="G16" s="20"/>
      <c r="H16" s="5">
        <v>28149.692506827621</v>
      </c>
      <c r="I16" s="19"/>
      <c r="J16" s="5">
        <v>5384.0385622567464</v>
      </c>
      <c r="K16" s="19"/>
      <c r="L16" s="5">
        <v>54869.475612209877</v>
      </c>
      <c r="M16" s="19"/>
      <c r="N16" s="5">
        <v>0</v>
      </c>
      <c r="O16" s="19"/>
      <c r="P16" s="5">
        <v>39804.691942049336</v>
      </c>
      <c r="Q16" s="19"/>
      <c r="R16" s="5">
        <v>0</v>
      </c>
      <c r="S16" s="19"/>
      <c r="T16" s="5">
        <v>0</v>
      </c>
      <c r="U16" s="19"/>
      <c r="V16" s="5">
        <v>0</v>
      </c>
      <c r="W16" s="19"/>
      <c r="X16" s="5">
        <v>0</v>
      </c>
      <c r="Y16" s="19"/>
      <c r="Z16" s="5">
        <v>0</v>
      </c>
      <c r="AA16" s="3"/>
    </row>
    <row r="17" spans="1:27" x14ac:dyDescent="0.2">
      <c r="A17" s="3">
        <f>MAX(A$15:$A16)+1</f>
        <v>2</v>
      </c>
      <c r="B17" s="1" t="s">
        <v>86</v>
      </c>
      <c r="D17" s="5">
        <v>120958.86151243889</v>
      </c>
      <c r="E17" s="20"/>
      <c r="F17" s="12" t="s">
        <v>95</v>
      </c>
      <c r="G17" s="20"/>
      <c r="H17" s="5">
        <v>26656.393173736586</v>
      </c>
      <c r="I17" s="19"/>
      <c r="J17" s="5">
        <v>5098.4233217917099</v>
      </c>
      <c r="K17" s="19"/>
      <c r="L17" s="5">
        <v>51958.731513712373</v>
      </c>
      <c r="M17" s="19"/>
      <c r="N17" s="5">
        <v>0</v>
      </c>
      <c r="O17" s="19"/>
      <c r="P17" s="5">
        <v>37245.313503198231</v>
      </c>
      <c r="Q17" s="19"/>
      <c r="R17" s="5">
        <v>0</v>
      </c>
      <c r="S17" s="19"/>
      <c r="T17" s="5">
        <v>0</v>
      </c>
      <c r="U17" s="19"/>
      <c r="V17" s="5">
        <v>0</v>
      </c>
      <c r="W17" s="19"/>
      <c r="X17" s="5">
        <v>0</v>
      </c>
      <c r="Y17" s="19"/>
      <c r="Z17" s="5">
        <v>0</v>
      </c>
      <c r="AA17" s="3"/>
    </row>
    <row r="18" spans="1:27" x14ac:dyDescent="0.2">
      <c r="A18" s="3">
        <f>MAX(A$15:$A17)+1</f>
        <v>3</v>
      </c>
      <c r="B18" s="1" t="s">
        <v>85</v>
      </c>
      <c r="D18" s="5">
        <v>372233.20396865543</v>
      </c>
      <c r="E18" s="20"/>
      <c r="F18" s="12" t="s">
        <v>95</v>
      </c>
      <c r="G18" s="20"/>
      <c r="H18" s="5">
        <v>82733.197138981544</v>
      </c>
      <c r="I18" s="19"/>
      <c r="J18" s="5">
        <v>15823.928579931249</v>
      </c>
      <c r="K18" s="19"/>
      <c r="L18" s="5">
        <v>161263.82700757569</v>
      </c>
      <c r="M18" s="19"/>
      <c r="N18" s="5">
        <v>0</v>
      </c>
      <c r="O18" s="19"/>
      <c r="P18" s="5">
        <v>112412.25124216695</v>
      </c>
      <c r="Q18" s="19"/>
      <c r="R18" s="5">
        <v>0</v>
      </c>
      <c r="S18" s="19"/>
      <c r="T18" s="5">
        <v>0</v>
      </c>
      <c r="U18" s="19"/>
      <c r="V18" s="5">
        <v>0</v>
      </c>
      <c r="W18" s="19"/>
      <c r="X18" s="5">
        <v>0</v>
      </c>
      <c r="Y18" s="19"/>
      <c r="Z18" s="5">
        <v>0</v>
      </c>
      <c r="AA18" s="3"/>
    </row>
    <row r="19" spans="1:27" x14ac:dyDescent="0.2">
      <c r="A19" s="3">
        <f>MAX(A$15:$A18)+1</f>
        <v>4</v>
      </c>
      <c r="B19" s="1" t="s">
        <v>43</v>
      </c>
      <c r="D19" s="5">
        <v>1065950.04553118</v>
      </c>
      <c r="E19" s="20"/>
      <c r="F19" s="12" t="s">
        <v>42</v>
      </c>
      <c r="G19" s="20"/>
      <c r="H19" s="5">
        <v>339423.95458026754</v>
      </c>
      <c r="I19" s="19"/>
      <c r="J19" s="5">
        <v>64919.773456516268</v>
      </c>
      <c r="K19" s="19"/>
      <c r="L19" s="5">
        <v>661606.31749439624</v>
      </c>
      <c r="M19" s="19"/>
      <c r="N19" s="5">
        <v>0</v>
      </c>
      <c r="O19" s="19"/>
      <c r="P19" s="5">
        <v>0</v>
      </c>
      <c r="Q19" s="19"/>
      <c r="R19" s="5">
        <v>0</v>
      </c>
      <c r="S19" s="19"/>
      <c r="T19" s="5">
        <v>0</v>
      </c>
      <c r="U19" s="19"/>
      <c r="V19" s="5">
        <v>0</v>
      </c>
      <c r="W19" s="19"/>
      <c r="X19" s="5">
        <v>0</v>
      </c>
      <c r="Y19" s="19"/>
      <c r="Z19" s="5">
        <v>0</v>
      </c>
      <c r="AA19" s="3"/>
    </row>
    <row r="20" spans="1:27" x14ac:dyDescent="0.2">
      <c r="A20" s="3">
        <f>MAX(A$15:$A19)+1</f>
        <v>5</v>
      </c>
      <c r="B20" s="1" t="s">
        <v>84</v>
      </c>
      <c r="D20" s="5">
        <v>8659052.328107791</v>
      </c>
      <c r="E20" s="20"/>
      <c r="F20" s="12" t="s">
        <v>94</v>
      </c>
      <c r="G20" s="20"/>
      <c r="H20" s="5">
        <v>1806609.4445207366</v>
      </c>
      <c r="I20" s="19"/>
      <c r="J20" s="5">
        <v>345540.3611914292</v>
      </c>
      <c r="K20" s="19"/>
      <c r="L20" s="5">
        <v>3521449.2248139284</v>
      </c>
      <c r="M20" s="19"/>
      <c r="N20" s="5">
        <v>0</v>
      </c>
      <c r="O20" s="19"/>
      <c r="P20" s="5">
        <v>2985453.2975816964</v>
      </c>
      <c r="Q20" s="19"/>
      <c r="R20" s="5">
        <v>0</v>
      </c>
      <c r="S20" s="19"/>
      <c r="T20" s="5">
        <v>0</v>
      </c>
      <c r="U20" s="19"/>
      <c r="V20" s="5">
        <v>0</v>
      </c>
      <c r="W20" s="19"/>
      <c r="X20" s="5">
        <v>0</v>
      </c>
      <c r="Y20" s="19"/>
      <c r="Z20" s="5">
        <v>0</v>
      </c>
      <c r="AA20" s="3"/>
    </row>
    <row r="21" spans="1:27" x14ac:dyDescent="0.2">
      <c r="A21" s="3">
        <f>MAX(A$15:$A20)+1</f>
        <v>6</v>
      </c>
      <c r="B21" s="1" t="s">
        <v>83</v>
      </c>
      <c r="D21" s="5">
        <v>31149.206599042634</v>
      </c>
      <c r="E21" s="20"/>
      <c r="F21" s="12" t="s">
        <v>38</v>
      </c>
      <c r="G21" s="20"/>
      <c r="H21" s="5">
        <v>0</v>
      </c>
      <c r="I21" s="19"/>
      <c r="J21" s="5">
        <v>0</v>
      </c>
      <c r="K21" s="19"/>
      <c r="L21" s="5">
        <v>0</v>
      </c>
      <c r="M21" s="19"/>
      <c r="N21" s="5">
        <v>0</v>
      </c>
      <c r="O21" s="19"/>
      <c r="P21" s="5">
        <v>0</v>
      </c>
      <c r="Q21" s="19"/>
      <c r="R21" s="5">
        <v>0</v>
      </c>
      <c r="S21" s="19"/>
      <c r="T21" s="5">
        <v>0</v>
      </c>
      <c r="U21" s="19"/>
      <c r="V21" s="5">
        <v>31149.206599042634</v>
      </c>
      <c r="W21" s="19"/>
      <c r="X21" s="5">
        <v>0</v>
      </c>
      <c r="Y21" s="19"/>
      <c r="Z21" s="5">
        <v>0</v>
      </c>
      <c r="AA21" s="3"/>
    </row>
    <row r="22" spans="1:27" x14ac:dyDescent="0.2">
      <c r="A22" s="3">
        <f>MAX(A$15:$A21)+1</f>
        <v>7</v>
      </c>
      <c r="B22" s="1" t="s">
        <v>82</v>
      </c>
      <c r="D22" s="5">
        <v>5590139.7289811559</v>
      </c>
      <c r="E22" s="20"/>
      <c r="F22" s="12" t="s">
        <v>93</v>
      </c>
      <c r="G22" s="20"/>
      <c r="H22" s="5">
        <v>0</v>
      </c>
      <c r="I22" s="19"/>
      <c r="J22" s="5">
        <v>0</v>
      </c>
      <c r="K22" s="19"/>
      <c r="L22" s="5">
        <v>0</v>
      </c>
      <c r="M22" s="19"/>
      <c r="N22" s="5">
        <v>0</v>
      </c>
      <c r="O22" s="19"/>
      <c r="P22" s="5">
        <v>0</v>
      </c>
      <c r="Q22" s="19"/>
      <c r="R22" s="5">
        <v>5590139.7289811559</v>
      </c>
      <c r="S22" s="19"/>
      <c r="T22" s="5">
        <v>0</v>
      </c>
      <c r="U22" s="19"/>
      <c r="V22" s="5">
        <v>0</v>
      </c>
      <c r="W22" s="19"/>
      <c r="X22" s="5">
        <v>0</v>
      </c>
      <c r="Y22" s="19"/>
      <c r="Z22" s="5">
        <v>0</v>
      </c>
      <c r="AA22" s="3"/>
    </row>
    <row r="23" spans="1:27" x14ac:dyDescent="0.2">
      <c r="A23" s="3">
        <f>MAX(A$15:$A22)+1</f>
        <v>8</v>
      </c>
      <c r="B23" s="1" t="s">
        <v>81</v>
      </c>
      <c r="D23" s="5">
        <v>1655519.1336483387</v>
      </c>
      <c r="E23" s="20"/>
      <c r="F23" s="12" t="s">
        <v>45</v>
      </c>
      <c r="G23" s="20"/>
      <c r="H23" s="5">
        <v>0</v>
      </c>
      <c r="I23" s="19"/>
      <c r="J23" s="5">
        <v>0</v>
      </c>
      <c r="K23" s="19"/>
      <c r="L23" s="5">
        <v>0</v>
      </c>
      <c r="M23" s="19"/>
      <c r="N23" s="5">
        <v>0</v>
      </c>
      <c r="O23" s="19"/>
      <c r="P23" s="5">
        <v>0</v>
      </c>
      <c r="Q23" s="19"/>
      <c r="R23" s="5">
        <v>0</v>
      </c>
      <c r="S23" s="19"/>
      <c r="T23" s="5">
        <v>1655519.1336483387</v>
      </c>
      <c r="U23" s="19"/>
      <c r="V23" s="5">
        <v>0</v>
      </c>
      <c r="W23" s="19"/>
      <c r="X23" s="5">
        <v>0</v>
      </c>
      <c r="Y23" s="19"/>
      <c r="Z23" s="5">
        <v>0</v>
      </c>
      <c r="AA23" s="3"/>
    </row>
    <row r="24" spans="1:27" x14ac:dyDescent="0.2">
      <c r="A24" s="3">
        <f>MAX(A$15:$A23)+1</f>
        <v>9</v>
      </c>
      <c r="B24" s="1" t="s">
        <v>39</v>
      </c>
      <c r="D24" s="5">
        <v>447861.90960615862</v>
      </c>
      <c r="E24" s="20"/>
      <c r="F24" s="12" t="s">
        <v>38</v>
      </c>
      <c r="G24" s="20"/>
      <c r="H24" s="5">
        <v>0</v>
      </c>
      <c r="I24" s="19"/>
      <c r="J24" s="5">
        <v>0</v>
      </c>
      <c r="K24" s="19"/>
      <c r="L24" s="5">
        <v>0</v>
      </c>
      <c r="M24" s="19"/>
      <c r="N24" s="5">
        <v>0</v>
      </c>
      <c r="O24" s="19"/>
      <c r="P24" s="5">
        <v>0</v>
      </c>
      <c r="Q24" s="19"/>
      <c r="R24" s="5">
        <v>0</v>
      </c>
      <c r="S24" s="19"/>
      <c r="T24" s="5">
        <v>0</v>
      </c>
      <c r="U24" s="19"/>
      <c r="V24" s="5">
        <v>447861.90960615862</v>
      </c>
      <c r="W24" s="19"/>
      <c r="X24" s="5">
        <v>0</v>
      </c>
      <c r="Y24" s="19"/>
      <c r="Z24" s="5">
        <v>0</v>
      </c>
      <c r="AA24" s="3"/>
    </row>
    <row r="25" spans="1:27" x14ac:dyDescent="0.2">
      <c r="A25" s="3">
        <f>MAX(A$15:$A24)+1</f>
        <v>10</v>
      </c>
      <c r="B25" s="1" t="s">
        <v>80</v>
      </c>
      <c r="D25" s="5">
        <v>2499.8284116270188</v>
      </c>
      <c r="E25" s="20"/>
      <c r="F25" s="12" t="s">
        <v>92</v>
      </c>
      <c r="G25" s="20"/>
      <c r="H25" s="5">
        <v>1883.3252895578185</v>
      </c>
      <c r="I25" s="19"/>
      <c r="J25" s="5">
        <v>360.21338356691638</v>
      </c>
      <c r="K25" s="19"/>
      <c r="L25" s="5">
        <v>256.28973850228368</v>
      </c>
      <c r="M25" s="19"/>
      <c r="N25" s="5">
        <v>0</v>
      </c>
      <c r="O25" s="19"/>
      <c r="P25" s="5">
        <v>0</v>
      </c>
      <c r="Q25" s="19"/>
      <c r="R25" s="5">
        <v>0</v>
      </c>
      <c r="S25" s="19"/>
      <c r="T25" s="5">
        <v>0</v>
      </c>
      <c r="U25" s="19"/>
      <c r="V25" s="5">
        <v>0</v>
      </c>
      <c r="W25" s="19"/>
      <c r="X25" s="5">
        <v>0</v>
      </c>
      <c r="Y25" s="19"/>
      <c r="Z25" s="5">
        <v>0</v>
      </c>
      <c r="AA25" s="3"/>
    </row>
    <row r="26" spans="1:27" x14ac:dyDescent="0.2">
      <c r="A26" s="3">
        <f>MAX(A$15:$A25)+1</f>
        <v>11</v>
      </c>
      <c r="B26" s="1" t="s">
        <v>98</v>
      </c>
      <c r="D26" s="23">
        <f>SUM(D16:D25)</f>
        <v>18073572.144989733</v>
      </c>
      <c r="E26" s="20"/>
      <c r="F26" s="12"/>
      <c r="G26" s="20"/>
      <c r="H26" s="23">
        <f>SUM(H16:H25)</f>
        <v>2285456.0072101075</v>
      </c>
      <c r="I26" s="19"/>
      <c r="J26" s="23">
        <f>SUM(J16:J25)</f>
        <v>437126.73849549214</v>
      </c>
      <c r="K26" s="19"/>
      <c r="L26" s="23">
        <f>SUM(L16:L25)</f>
        <v>4451403.8661803249</v>
      </c>
      <c r="M26" s="19"/>
      <c r="N26" s="23">
        <f>SUM(N16:N25)</f>
        <v>0</v>
      </c>
      <c r="O26" s="19"/>
      <c r="P26" s="23">
        <f>SUM(P16:P25)</f>
        <v>3174915.5542691108</v>
      </c>
      <c r="Q26" s="19"/>
      <c r="R26" s="23">
        <f>SUM(R16:R25)</f>
        <v>5590139.7289811559</v>
      </c>
      <c r="S26" s="19"/>
      <c r="T26" s="23">
        <f>SUM(T16:T25)</f>
        <v>1655519.1336483387</v>
      </c>
      <c r="U26" s="19"/>
      <c r="V26" s="23">
        <f>SUM(V16:V25)</f>
        <v>479011.11620520125</v>
      </c>
      <c r="W26" s="19"/>
      <c r="X26" s="23">
        <f>SUM(X16:X25)</f>
        <v>0</v>
      </c>
      <c r="Y26" s="19"/>
      <c r="Z26" s="23">
        <f>SUM(Z16:Z25)</f>
        <v>0</v>
      </c>
      <c r="AA26" s="3"/>
    </row>
    <row r="27" spans="1:27" x14ac:dyDescent="0.2">
      <c r="D27" s="19"/>
      <c r="E27" s="20"/>
      <c r="F27" s="12"/>
      <c r="G27" s="20"/>
      <c r="H27" s="19"/>
      <c r="I27" s="19"/>
      <c r="J27" s="19"/>
      <c r="K27" s="19"/>
      <c r="L27" s="19"/>
      <c r="M27" s="19"/>
      <c r="N27" s="19"/>
      <c r="O27" s="19"/>
      <c r="P27" s="19"/>
      <c r="Q27" s="19"/>
      <c r="R27" s="19"/>
      <c r="S27" s="19"/>
      <c r="T27" s="19"/>
      <c r="U27" s="19"/>
      <c r="V27" s="19"/>
      <c r="W27" s="19"/>
      <c r="X27" s="19"/>
      <c r="Y27" s="19"/>
      <c r="Z27" s="19"/>
      <c r="AA27" s="3"/>
    </row>
    <row r="28" spans="1:27" x14ac:dyDescent="0.2">
      <c r="A28" s="3">
        <f>MAX(A$15:$A27)+1</f>
        <v>12</v>
      </c>
      <c r="B28" s="1" t="s">
        <v>66</v>
      </c>
      <c r="D28" s="5">
        <v>950010.58715190017</v>
      </c>
      <c r="E28" s="20"/>
      <c r="F28" s="12" t="s">
        <v>90</v>
      </c>
      <c r="G28" s="20"/>
      <c r="H28" s="5">
        <v>99130.821237306984</v>
      </c>
      <c r="I28" s="19"/>
      <c r="J28" s="5">
        <v>18960.212944435811</v>
      </c>
      <c r="K28" s="19"/>
      <c r="L28" s="5">
        <v>193226.13122610407</v>
      </c>
      <c r="M28" s="19"/>
      <c r="N28" s="5">
        <v>37842.410599028248</v>
      </c>
      <c r="O28" s="19"/>
      <c r="P28" s="5">
        <v>135816.60051554488</v>
      </c>
      <c r="Q28" s="19"/>
      <c r="R28" s="5">
        <v>231175.45648618552</v>
      </c>
      <c r="S28" s="19"/>
      <c r="T28" s="5">
        <v>81920.274031047404</v>
      </c>
      <c r="U28" s="19"/>
      <c r="V28" s="5">
        <v>22519.395277387979</v>
      </c>
      <c r="W28" s="19"/>
      <c r="X28" s="5">
        <v>129419.28483485938</v>
      </c>
      <c r="Y28" s="19"/>
      <c r="Z28" s="5">
        <v>2.0284748491340264E-13</v>
      </c>
      <c r="AA28" s="3"/>
    </row>
    <row r="29" spans="1:27" x14ac:dyDescent="0.2">
      <c r="D29" s="19"/>
      <c r="E29" s="20"/>
      <c r="F29" s="12"/>
      <c r="G29" s="20"/>
      <c r="H29" s="19"/>
      <c r="I29" s="19"/>
      <c r="J29" s="19"/>
      <c r="K29" s="19"/>
      <c r="L29" s="19"/>
      <c r="M29" s="19"/>
      <c r="N29" s="19"/>
      <c r="O29" s="19"/>
      <c r="P29" s="19"/>
      <c r="Q29" s="19"/>
      <c r="R29" s="19"/>
      <c r="S29" s="19"/>
      <c r="T29" s="19"/>
      <c r="U29" s="19"/>
      <c r="V29" s="19"/>
      <c r="W29" s="19"/>
      <c r="X29" s="19"/>
      <c r="Y29" s="19"/>
      <c r="Z29" s="19"/>
      <c r="AA29" s="3"/>
    </row>
    <row r="30" spans="1:27" x14ac:dyDescent="0.2">
      <c r="A30" s="3">
        <f>MAX(A$15:$A29)+1</f>
        <v>13</v>
      </c>
      <c r="B30" s="1" t="s">
        <v>97</v>
      </c>
      <c r="D30" s="23">
        <f>D26+D28</f>
        <v>19023582.732141633</v>
      </c>
      <c r="E30" s="20"/>
      <c r="F30" s="12"/>
      <c r="G30" s="20"/>
      <c r="H30" s="23">
        <f>H26+H28</f>
        <v>2384586.8284474146</v>
      </c>
      <c r="I30" s="19"/>
      <c r="J30" s="23">
        <f>J26+J28</f>
        <v>456086.95143992797</v>
      </c>
      <c r="K30" s="19"/>
      <c r="L30" s="23">
        <f>L26+L28</f>
        <v>4644629.9974064287</v>
      </c>
      <c r="M30" s="19"/>
      <c r="N30" s="23">
        <f>N26+N28</f>
        <v>37842.410599028248</v>
      </c>
      <c r="O30" s="19"/>
      <c r="P30" s="23">
        <f>P26+P28</f>
        <v>3310732.1547846557</v>
      </c>
      <c r="Q30" s="19"/>
      <c r="R30" s="23">
        <f>R26+R28</f>
        <v>5821315.185467341</v>
      </c>
      <c r="S30" s="19"/>
      <c r="T30" s="23">
        <f>T26+T28</f>
        <v>1737439.4076793862</v>
      </c>
      <c r="U30" s="19"/>
      <c r="V30" s="23">
        <f>V26+V28</f>
        <v>501530.51148258924</v>
      </c>
      <c r="W30" s="19"/>
      <c r="X30" s="23">
        <f>X26+X28</f>
        <v>129419.28483485938</v>
      </c>
      <c r="Y30" s="19"/>
      <c r="Z30" s="23">
        <f>Z26+Z28</f>
        <v>2.0284748491340264E-13</v>
      </c>
      <c r="AA30" s="3"/>
    </row>
    <row r="31" spans="1:27" x14ac:dyDescent="0.2">
      <c r="D31" s="19"/>
      <c r="E31" s="20"/>
      <c r="F31" s="12"/>
      <c r="G31" s="20"/>
      <c r="H31" s="19"/>
      <c r="I31" s="19"/>
      <c r="J31" s="19"/>
      <c r="K31" s="19"/>
      <c r="L31" s="19"/>
      <c r="M31" s="19"/>
      <c r="N31" s="19"/>
      <c r="O31" s="19"/>
      <c r="P31" s="19"/>
      <c r="Q31" s="19"/>
      <c r="R31" s="19"/>
      <c r="S31" s="19"/>
      <c r="T31" s="19"/>
      <c r="U31" s="19"/>
      <c r="V31" s="19"/>
      <c r="W31" s="19"/>
      <c r="X31" s="19"/>
      <c r="Y31" s="19"/>
      <c r="Z31" s="19"/>
      <c r="AA31" s="3"/>
    </row>
    <row r="32" spans="1:27" x14ac:dyDescent="0.2">
      <c r="D32" s="19"/>
      <c r="E32" s="20"/>
      <c r="F32" s="12"/>
      <c r="G32" s="20"/>
      <c r="H32" s="19"/>
      <c r="I32" s="19"/>
      <c r="J32" s="19"/>
      <c r="K32" s="19"/>
      <c r="L32" s="19"/>
      <c r="M32" s="19"/>
      <c r="N32" s="19"/>
      <c r="O32" s="19"/>
      <c r="P32" s="19"/>
      <c r="Q32" s="19"/>
      <c r="R32" s="19"/>
      <c r="S32" s="19"/>
      <c r="T32" s="19"/>
      <c r="U32" s="19"/>
      <c r="V32" s="19"/>
      <c r="W32" s="19"/>
      <c r="X32" s="19"/>
      <c r="Y32" s="19"/>
      <c r="Z32" s="19"/>
      <c r="AA32" s="3"/>
    </row>
    <row r="33" spans="1:27" x14ac:dyDescent="0.2">
      <c r="B33" s="7" t="s">
        <v>96</v>
      </c>
      <c r="D33" s="19"/>
      <c r="E33" s="20"/>
      <c r="F33" s="12"/>
      <c r="G33" s="20"/>
      <c r="H33" s="19"/>
      <c r="I33" s="19"/>
      <c r="J33" s="19"/>
      <c r="K33" s="19"/>
      <c r="L33" s="19"/>
      <c r="M33" s="19"/>
      <c r="N33" s="19"/>
      <c r="O33" s="19"/>
      <c r="P33" s="19"/>
      <c r="Q33" s="19"/>
      <c r="R33" s="19"/>
      <c r="S33" s="19"/>
      <c r="T33" s="19"/>
      <c r="U33" s="19"/>
      <c r="V33" s="19"/>
      <c r="W33" s="19"/>
      <c r="X33" s="19"/>
      <c r="Y33" s="19"/>
      <c r="Z33" s="19"/>
      <c r="AA33" s="3"/>
    </row>
    <row r="34" spans="1:27" x14ac:dyDescent="0.2">
      <c r="B34" s="7"/>
      <c r="C34" s="7"/>
      <c r="D34" s="19"/>
      <c r="F34" s="12"/>
      <c r="H34" s="22"/>
      <c r="I34" s="22"/>
      <c r="J34" s="22"/>
      <c r="K34" s="22"/>
      <c r="L34" s="22"/>
      <c r="M34" s="22"/>
      <c r="N34" s="22"/>
      <c r="O34" s="22"/>
      <c r="P34" s="22"/>
      <c r="Q34" s="22"/>
      <c r="R34" s="22"/>
      <c r="S34" s="22"/>
      <c r="T34" s="22"/>
      <c r="U34" s="22"/>
      <c r="V34" s="22"/>
      <c r="W34" s="22"/>
      <c r="X34" s="22"/>
      <c r="Y34" s="22"/>
      <c r="Z34" s="22"/>
      <c r="AA34" s="3"/>
    </row>
    <row r="35" spans="1:27" x14ac:dyDescent="0.2">
      <c r="A35" s="3">
        <f>MAX(A$15:$A34)+1</f>
        <v>14</v>
      </c>
      <c r="B35" s="1" t="s">
        <v>87</v>
      </c>
      <c r="C35" s="7"/>
      <c r="D35" s="5">
        <v>0</v>
      </c>
      <c r="F35" s="12" t="s">
        <v>95</v>
      </c>
      <c r="H35" s="5">
        <v>0</v>
      </c>
      <c r="I35" s="19"/>
      <c r="J35" s="5">
        <v>0</v>
      </c>
      <c r="K35" s="19"/>
      <c r="L35" s="5">
        <v>0</v>
      </c>
      <c r="M35" s="19"/>
      <c r="N35" s="5">
        <v>0</v>
      </c>
      <c r="O35" s="19"/>
      <c r="P35" s="5">
        <v>0</v>
      </c>
      <c r="Q35" s="19"/>
      <c r="R35" s="5">
        <v>0</v>
      </c>
      <c r="S35" s="19"/>
      <c r="T35" s="5">
        <v>0</v>
      </c>
      <c r="U35" s="19"/>
      <c r="V35" s="5">
        <v>0</v>
      </c>
      <c r="W35" s="19"/>
      <c r="X35" s="5">
        <v>0</v>
      </c>
      <c r="Y35" s="19"/>
      <c r="Z35" s="5">
        <v>0</v>
      </c>
      <c r="AA35" s="3"/>
    </row>
    <row r="36" spans="1:27" x14ac:dyDescent="0.2">
      <c r="A36" s="3">
        <f>MAX(A$15:$A35)+1</f>
        <v>15</v>
      </c>
      <c r="B36" s="1" t="s">
        <v>86</v>
      </c>
      <c r="C36" s="7"/>
      <c r="D36" s="5">
        <v>-22803.023755593276</v>
      </c>
      <c r="F36" s="12" t="s">
        <v>95</v>
      </c>
      <c r="H36" s="5">
        <v>-5060.1343215808647</v>
      </c>
      <c r="I36" s="19"/>
      <c r="J36" s="5">
        <v>-967.82436650000068</v>
      </c>
      <c r="K36" s="19"/>
      <c r="L36" s="5">
        <v>-9863.2308926694332</v>
      </c>
      <c r="M36" s="19"/>
      <c r="N36" s="5">
        <v>0</v>
      </c>
      <c r="O36" s="19"/>
      <c r="P36" s="5">
        <v>-6911.8341748429757</v>
      </c>
      <c r="Q36" s="19"/>
      <c r="R36" s="5">
        <v>0</v>
      </c>
      <c r="S36" s="19"/>
      <c r="T36" s="5">
        <v>0</v>
      </c>
      <c r="U36" s="19"/>
      <c r="V36" s="5">
        <v>0</v>
      </c>
      <c r="W36" s="19"/>
      <c r="X36" s="5">
        <v>0</v>
      </c>
      <c r="Y36" s="19"/>
      <c r="Z36" s="5">
        <v>0</v>
      </c>
      <c r="AA36" s="3"/>
    </row>
    <row r="37" spans="1:27" x14ac:dyDescent="0.2">
      <c r="A37" s="3">
        <f>MAX(A$15:$A36)+1</f>
        <v>16</v>
      </c>
      <c r="B37" s="1" t="s">
        <v>85</v>
      </c>
      <c r="C37" s="7"/>
      <c r="D37" s="5">
        <v>-106009.41304075657</v>
      </c>
      <c r="F37" s="12" t="s">
        <v>95</v>
      </c>
      <c r="H37" s="5">
        <v>-23705.586890237824</v>
      </c>
      <c r="I37" s="19"/>
      <c r="J37" s="5">
        <v>-4534.0386552006466</v>
      </c>
      <c r="K37" s="19"/>
      <c r="L37" s="5">
        <v>-46207.009949808242</v>
      </c>
      <c r="M37" s="19"/>
      <c r="N37" s="5">
        <v>0</v>
      </c>
      <c r="O37" s="19"/>
      <c r="P37" s="5">
        <v>-31562.77754550986</v>
      </c>
      <c r="Q37" s="19"/>
      <c r="R37" s="5">
        <v>0</v>
      </c>
      <c r="S37" s="19"/>
      <c r="T37" s="5">
        <v>0</v>
      </c>
      <c r="U37" s="19"/>
      <c r="V37" s="5">
        <v>0</v>
      </c>
      <c r="W37" s="19"/>
      <c r="X37" s="5">
        <v>0</v>
      </c>
      <c r="Y37" s="19"/>
      <c r="Z37" s="5">
        <v>0</v>
      </c>
      <c r="AA37" s="3"/>
    </row>
    <row r="38" spans="1:27" x14ac:dyDescent="0.2">
      <c r="A38" s="3">
        <f>MAX(A$15:$A37)+1</f>
        <v>17</v>
      </c>
      <c r="B38" s="1" t="s">
        <v>43</v>
      </c>
      <c r="C38" s="7"/>
      <c r="D38" s="5">
        <v>-407625.80918363464</v>
      </c>
      <c r="F38" s="12" t="s">
        <v>42</v>
      </c>
      <c r="H38" s="5">
        <v>-129797.79373539481</v>
      </c>
      <c r="I38" s="19"/>
      <c r="J38" s="5">
        <v>-24825.717957583802</v>
      </c>
      <c r="K38" s="19"/>
      <c r="L38" s="5">
        <v>-253002.29749065603</v>
      </c>
      <c r="M38" s="19"/>
      <c r="N38" s="5">
        <v>0</v>
      </c>
      <c r="O38" s="19"/>
      <c r="P38" s="5">
        <v>0</v>
      </c>
      <c r="Q38" s="19"/>
      <c r="R38" s="5">
        <v>0</v>
      </c>
      <c r="S38" s="19"/>
      <c r="T38" s="5">
        <v>0</v>
      </c>
      <c r="U38" s="19"/>
      <c r="V38" s="5">
        <v>0</v>
      </c>
      <c r="W38" s="19"/>
      <c r="X38" s="5">
        <v>0</v>
      </c>
      <c r="Y38" s="19"/>
      <c r="Z38" s="5">
        <v>0</v>
      </c>
      <c r="AA38" s="3"/>
    </row>
    <row r="39" spans="1:27" x14ac:dyDescent="0.2">
      <c r="A39" s="3">
        <f>MAX(A$15:$A38)+1</f>
        <v>18</v>
      </c>
      <c r="B39" s="1" t="s">
        <v>84</v>
      </c>
      <c r="C39" s="7"/>
      <c r="D39" s="5">
        <v>-3188172.3869496835</v>
      </c>
      <c r="F39" s="12" t="s">
        <v>94</v>
      </c>
      <c r="H39" s="5">
        <v>-665174.67810269806</v>
      </c>
      <c r="I39" s="19"/>
      <c r="J39" s="5">
        <v>-127224.3423857296</v>
      </c>
      <c r="K39" s="19"/>
      <c r="L39" s="5">
        <v>-1296560.7268769676</v>
      </c>
      <c r="M39" s="19"/>
      <c r="N39" s="5">
        <v>0</v>
      </c>
      <c r="O39" s="19"/>
      <c r="P39" s="5">
        <v>-1099212.6395842882</v>
      </c>
      <c r="Q39" s="19"/>
      <c r="R39" s="5">
        <v>0</v>
      </c>
      <c r="S39" s="19"/>
      <c r="T39" s="5">
        <v>0</v>
      </c>
      <c r="U39" s="19"/>
      <c r="V39" s="5">
        <v>0</v>
      </c>
      <c r="W39" s="19"/>
      <c r="X39" s="5">
        <v>0</v>
      </c>
      <c r="Y39" s="19"/>
      <c r="Z39" s="5">
        <v>0</v>
      </c>
      <c r="AA39" s="3"/>
    </row>
    <row r="40" spans="1:27" x14ac:dyDescent="0.2">
      <c r="A40" s="3">
        <f>MAX(A$15:$A39)+1</f>
        <v>19</v>
      </c>
      <c r="B40" s="1" t="s">
        <v>83</v>
      </c>
      <c r="C40" s="7"/>
      <c r="D40" s="5">
        <v>-7615.4819972425548</v>
      </c>
      <c r="F40" s="12" t="s">
        <v>38</v>
      </c>
      <c r="H40" s="5">
        <v>0</v>
      </c>
      <c r="I40" s="19"/>
      <c r="J40" s="5">
        <v>0</v>
      </c>
      <c r="K40" s="19"/>
      <c r="L40" s="5">
        <v>0</v>
      </c>
      <c r="M40" s="19"/>
      <c r="N40" s="5">
        <v>0</v>
      </c>
      <c r="O40" s="19"/>
      <c r="P40" s="5">
        <v>0</v>
      </c>
      <c r="Q40" s="19"/>
      <c r="R40" s="5">
        <v>0</v>
      </c>
      <c r="S40" s="19"/>
      <c r="T40" s="5">
        <v>0</v>
      </c>
      <c r="U40" s="19"/>
      <c r="V40" s="5">
        <v>-7615.4819972425548</v>
      </c>
      <c r="W40" s="19"/>
      <c r="X40" s="5">
        <v>0</v>
      </c>
      <c r="Y40" s="19"/>
      <c r="Z40" s="5">
        <v>0</v>
      </c>
      <c r="AA40" s="3"/>
    </row>
    <row r="41" spans="1:27" x14ac:dyDescent="0.2">
      <c r="A41" s="3">
        <f>MAX(A$15:$A40)+1</f>
        <v>20</v>
      </c>
      <c r="B41" s="1" t="s">
        <v>82</v>
      </c>
      <c r="C41" s="7"/>
      <c r="D41" s="5">
        <v>-2154595.1744134566</v>
      </c>
      <c r="F41" s="12" t="s">
        <v>93</v>
      </c>
      <c r="H41" s="5">
        <v>0</v>
      </c>
      <c r="I41" s="19"/>
      <c r="J41" s="5">
        <v>0</v>
      </c>
      <c r="K41" s="19"/>
      <c r="L41" s="5">
        <v>0</v>
      </c>
      <c r="M41" s="19"/>
      <c r="N41" s="5">
        <v>0</v>
      </c>
      <c r="O41" s="19"/>
      <c r="P41" s="5">
        <v>0</v>
      </c>
      <c r="Q41" s="19"/>
      <c r="R41" s="5">
        <v>-2154595.1744134566</v>
      </c>
      <c r="S41" s="19"/>
      <c r="T41" s="5">
        <v>0</v>
      </c>
      <c r="U41" s="19"/>
      <c r="V41" s="5">
        <v>0</v>
      </c>
      <c r="W41" s="19"/>
      <c r="X41" s="5">
        <v>0</v>
      </c>
      <c r="Y41" s="19"/>
      <c r="Z41" s="5">
        <v>0</v>
      </c>
      <c r="AA41" s="3"/>
    </row>
    <row r="42" spans="1:27" x14ac:dyDescent="0.2">
      <c r="A42" s="3">
        <f>MAX(A$15:$A41)+1</f>
        <v>21</v>
      </c>
      <c r="B42" s="1" t="s">
        <v>81</v>
      </c>
      <c r="C42" s="7"/>
      <c r="D42" s="5">
        <v>-673512.34004937275</v>
      </c>
      <c r="F42" s="12" t="s">
        <v>45</v>
      </c>
      <c r="H42" s="5">
        <v>0</v>
      </c>
      <c r="I42" s="19"/>
      <c r="J42" s="5">
        <v>0</v>
      </c>
      <c r="K42" s="19"/>
      <c r="L42" s="5">
        <v>0</v>
      </c>
      <c r="M42" s="19"/>
      <c r="N42" s="5">
        <v>0</v>
      </c>
      <c r="O42" s="19"/>
      <c r="P42" s="5">
        <v>0</v>
      </c>
      <c r="Q42" s="19"/>
      <c r="R42" s="5">
        <v>0</v>
      </c>
      <c r="S42" s="19"/>
      <c r="T42" s="5">
        <v>-673512.34004937275</v>
      </c>
      <c r="U42" s="19"/>
      <c r="V42" s="5">
        <v>0</v>
      </c>
      <c r="W42" s="19"/>
      <c r="X42" s="5">
        <v>0</v>
      </c>
      <c r="Y42" s="19"/>
      <c r="Z42" s="5">
        <v>0</v>
      </c>
      <c r="AA42" s="3"/>
    </row>
    <row r="43" spans="1:27" x14ac:dyDescent="0.2">
      <c r="A43" s="3">
        <f>MAX(A$15:$A42)+1</f>
        <v>22</v>
      </c>
      <c r="B43" s="1" t="s">
        <v>39</v>
      </c>
      <c r="C43" s="7"/>
      <c r="D43" s="5">
        <v>-157064.94000564652</v>
      </c>
      <c r="F43" s="12" t="s">
        <v>38</v>
      </c>
      <c r="H43" s="5">
        <v>0</v>
      </c>
      <c r="I43" s="19"/>
      <c r="J43" s="5">
        <v>0</v>
      </c>
      <c r="K43" s="19"/>
      <c r="L43" s="5">
        <v>0</v>
      </c>
      <c r="M43" s="19"/>
      <c r="N43" s="5">
        <v>0</v>
      </c>
      <c r="O43" s="19"/>
      <c r="P43" s="5">
        <v>0</v>
      </c>
      <c r="Q43" s="19"/>
      <c r="R43" s="5">
        <v>0</v>
      </c>
      <c r="S43" s="19"/>
      <c r="T43" s="5">
        <v>0</v>
      </c>
      <c r="U43" s="19"/>
      <c r="V43" s="5">
        <v>-157064.94000564652</v>
      </c>
      <c r="W43" s="19"/>
      <c r="X43" s="5">
        <v>0</v>
      </c>
      <c r="Y43" s="19"/>
      <c r="Z43" s="5">
        <v>0</v>
      </c>
      <c r="AA43" s="3"/>
    </row>
    <row r="44" spans="1:27" x14ac:dyDescent="0.2">
      <c r="A44" s="3">
        <f>MAX(A$15:$A43)+1</f>
        <v>23</v>
      </c>
      <c r="B44" s="1" t="s">
        <v>80</v>
      </c>
      <c r="C44" s="7"/>
      <c r="D44" s="5">
        <v>0</v>
      </c>
      <c r="F44" s="12" t="s">
        <v>92</v>
      </c>
      <c r="H44" s="5">
        <v>0</v>
      </c>
      <c r="I44" s="19"/>
      <c r="J44" s="5">
        <v>0</v>
      </c>
      <c r="K44" s="19"/>
      <c r="L44" s="5">
        <v>0</v>
      </c>
      <c r="M44" s="19"/>
      <c r="N44" s="5">
        <v>0</v>
      </c>
      <c r="O44" s="19"/>
      <c r="P44" s="5">
        <v>0</v>
      </c>
      <c r="Q44" s="19"/>
      <c r="R44" s="5">
        <v>0</v>
      </c>
      <c r="S44" s="19"/>
      <c r="T44" s="5">
        <v>0</v>
      </c>
      <c r="U44" s="19"/>
      <c r="V44" s="5">
        <v>0</v>
      </c>
      <c r="W44" s="19"/>
      <c r="X44" s="5">
        <v>0</v>
      </c>
      <c r="Y44" s="19"/>
      <c r="Z44" s="5">
        <v>0</v>
      </c>
      <c r="AA44" s="3"/>
    </row>
    <row r="45" spans="1:27" x14ac:dyDescent="0.2">
      <c r="A45" s="3">
        <f>MAX(A$15:$A44)+1</f>
        <v>24</v>
      </c>
      <c r="B45" s="1" t="s">
        <v>91</v>
      </c>
      <c r="C45" s="7"/>
      <c r="D45" s="23">
        <f>SUM(D35:D44)</f>
        <v>-6717398.5693953866</v>
      </c>
      <c r="F45" s="12"/>
      <c r="H45" s="21">
        <f>SUM(H35:H44)</f>
        <v>-823738.19304991153</v>
      </c>
      <c r="I45" s="22"/>
      <c r="J45" s="21">
        <f>SUM(J35:J44)</f>
        <v>-157551.92336501405</v>
      </c>
      <c r="K45" s="22"/>
      <c r="L45" s="21">
        <f>SUM(L35:L44)</f>
        <v>-1605633.2652101014</v>
      </c>
      <c r="M45" s="22"/>
      <c r="N45" s="21">
        <f>SUM(N35:N44)</f>
        <v>0</v>
      </c>
      <c r="O45" s="22"/>
      <c r="P45" s="21">
        <f>SUM(P35:P44)</f>
        <v>-1137687.2513046411</v>
      </c>
      <c r="Q45" s="22"/>
      <c r="R45" s="21">
        <f>SUM(R35:R44)</f>
        <v>-2154595.1744134566</v>
      </c>
      <c r="S45" s="22"/>
      <c r="T45" s="21">
        <f>SUM(T35:T44)</f>
        <v>-673512.34004937275</v>
      </c>
      <c r="U45" s="22"/>
      <c r="V45" s="21">
        <f>SUM(V35:V44)</f>
        <v>-164680.42200288907</v>
      </c>
      <c r="W45" s="22"/>
      <c r="X45" s="21">
        <f>SUM(X35:X44)</f>
        <v>0</v>
      </c>
      <c r="Y45" s="22"/>
      <c r="Z45" s="21">
        <f>SUM(Z35:Z44)</f>
        <v>0</v>
      </c>
      <c r="AA45" s="3"/>
    </row>
    <row r="46" spans="1:27" x14ac:dyDescent="0.2">
      <c r="C46" s="7"/>
      <c r="D46" s="19"/>
      <c r="F46" s="12"/>
      <c r="H46" s="22"/>
      <c r="I46" s="22"/>
      <c r="J46" s="22"/>
      <c r="K46" s="22"/>
      <c r="L46" s="22"/>
      <c r="M46" s="22"/>
      <c r="N46" s="22"/>
      <c r="O46" s="22"/>
      <c r="P46" s="22"/>
      <c r="Q46" s="22"/>
      <c r="R46" s="22"/>
      <c r="S46" s="22"/>
      <c r="T46" s="22"/>
      <c r="U46" s="22"/>
      <c r="V46" s="22"/>
      <c r="W46" s="22"/>
      <c r="X46" s="22"/>
      <c r="Y46" s="22"/>
      <c r="Z46" s="22"/>
      <c r="AA46" s="3"/>
    </row>
    <row r="47" spans="1:27" x14ac:dyDescent="0.2">
      <c r="A47" s="3">
        <f>MAX(A$15:$A46)+1</f>
        <v>25</v>
      </c>
      <c r="B47" s="1" t="s">
        <v>66</v>
      </c>
      <c r="C47" s="7"/>
      <c r="D47" s="5">
        <v>-498501.65792805637</v>
      </c>
      <c r="F47" s="12" t="s">
        <v>90</v>
      </c>
      <c r="H47" s="5">
        <v>-52017.187394424145</v>
      </c>
      <c r="I47" s="19"/>
      <c r="J47" s="5">
        <v>-9949.0444793948227</v>
      </c>
      <c r="K47" s="19"/>
      <c r="L47" s="5">
        <v>-101392.07717675212</v>
      </c>
      <c r="M47" s="19"/>
      <c r="N47" s="5">
        <v>-19857.151782029065</v>
      </c>
      <c r="O47" s="19"/>
      <c r="P47" s="5">
        <v>-71267.416854930372</v>
      </c>
      <c r="Q47" s="19"/>
      <c r="R47" s="5">
        <v>-121305.33058176585</v>
      </c>
      <c r="S47" s="19"/>
      <c r="T47" s="5">
        <v>-42986.249810991008</v>
      </c>
      <c r="U47" s="19"/>
      <c r="V47" s="5">
        <v>-11816.663975261778</v>
      </c>
      <c r="W47" s="19"/>
      <c r="X47" s="5">
        <v>-67910.535872507215</v>
      </c>
      <c r="Y47" s="19"/>
      <c r="Z47" s="5">
        <v>-1.0644071645456225E-13</v>
      </c>
      <c r="AA47" s="3"/>
    </row>
    <row r="48" spans="1:27" x14ac:dyDescent="0.2">
      <c r="C48" s="7"/>
      <c r="D48" s="19"/>
      <c r="H48" s="22"/>
      <c r="I48" s="22"/>
      <c r="J48" s="22"/>
      <c r="K48" s="22"/>
      <c r="L48" s="22"/>
      <c r="M48" s="22"/>
      <c r="N48" s="22"/>
      <c r="O48" s="22"/>
      <c r="P48" s="22"/>
      <c r="Q48" s="22"/>
      <c r="R48" s="22"/>
      <c r="S48" s="22"/>
      <c r="T48" s="22"/>
      <c r="U48" s="22"/>
      <c r="V48" s="22"/>
      <c r="W48" s="22"/>
      <c r="X48" s="22"/>
      <c r="Y48" s="22"/>
      <c r="Z48" s="22"/>
      <c r="AA48" s="3"/>
    </row>
    <row r="49" spans="1:27" x14ac:dyDescent="0.2">
      <c r="A49" s="3">
        <f>MAX(A$15:$A48)+1</f>
        <v>26</v>
      </c>
      <c r="B49" s="1" t="s">
        <v>89</v>
      </c>
      <c r="C49" s="7"/>
      <c r="D49" s="23">
        <f>D45+D47</f>
        <v>-7215900.2273234427</v>
      </c>
      <c r="H49" s="21">
        <f>H45+H47</f>
        <v>-875755.38044433563</v>
      </c>
      <c r="I49" s="22"/>
      <c r="J49" s="21">
        <f>J45+J47</f>
        <v>-167500.96784440888</v>
      </c>
      <c r="K49" s="22"/>
      <c r="L49" s="21">
        <f>L45+L47</f>
        <v>-1707025.3423868534</v>
      </c>
      <c r="M49" s="22"/>
      <c r="N49" s="21">
        <f>N45+N47</f>
        <v>-19857.151782029065</v>
      </c>
      <c r="O49" s="22"/>
      <c r="P49" s="21">
        <f>P45+P47</f>
        <v>-1208954.6681595715</v>
      </c>
      <c r="Q49" s="22"/>
      <c r="R49" s="21">
        <f>R45+R47</f>
        <v>-2275900.5049952222</v>
      </c>
      <c r="S49" s="22"/>
      <c r="T49" s="21">
        <f>T45+T47</f>
        <v>-716498.58986036375</v>
      </c>
      <c r="U49" s="22"/>
      <c r="V49" s="21">
        <f>V45+V47</f>
        <v>-176497.08597815083</v>
      </c>
      <c r="W49" s="22"/>
      <c r="X49" s="21">
        <f>X45+X47</f>
        <v>-67910.535872507215</v>
      </c>
      <c r="Y49" s="22"/>
      <c r="Z49" s="21">
        <f>Z45+Z47</f>
        <v>-1.0644071645456225E-13</v>
      </c>
      <c r="AA49" s="3"/>
    </row>
    <row r="50" spans="1:27" x14ac:dyDescent="0.2">
      <c r="B50" s="7"/>
      <c r="D50" s="20"/>
      <c r="E50" s="20"/>
      <c r="F50" s="20"/>
      <c r="G50" s="20"/>
      <c r="H50" s="20"/>
      <c r="I50" s="20"/>
      <c r="J50" s="20"/>
      <c r="K50" s="20"/>
      <c r="L50" s="20"/>
      <c r="M50" s="20"/>
      <c r="N50" s="20"/>
      <c r="O50" s="20"/>
      <c r="P50" s="20"/>
      <c r="Q50" s="20"/>
      <c r="R50" s="20"/>
      <c r="S50" s="20"/>
      <c r="T50" s="20"/>
      <c r="U50" s="20"/>
      <c r="V50" s="20"/>
      <c r="W50" s="20"/>
      <c r="X50" s="20"/>
      <c r="Y50" s="20"/>
      <c r="Z50" s="20"/>
      <c r="AA50" s="3"/>
    </row>
    <row r="51" spans="1:27" x14ac:dyDescent="0.2">
      <c r="B51" s="7"/>
      <c r="C51" s="7"/>
    </row>
    <row r="52" spans="1:27" x14ac:dyDescent="0.2">
      <c r="B52" s="7" t="s">
        <v>88</v>
      </c>
    </row>
    <row r="54" spans="1:27" x14ac:dyDescent="0.2">
      <c r="A54" s="3">
        <f>MAX(A$15:$A53)+1</f>
        <v>27</v>
      </c>
      <c r="B54" s="1" t="s">
        <v>87</v>
      </c>
      <c r="D54" s="5">
        <f t="shared" ref="D54:D63" si="0">+D16+D35</f>
        <v>128207.89862334359</v>
      </c>
      <c r="E54" s="5"/>
      <c r="H54" s="5">
        <f t="shared" ref="H54:H63" si="1">+H16+H35</f>
        <v>28149.692506827621</v>
      </c>
      <c r="I54" s="19"/>
      <c r="J54" s="5">
        <f t="shared" ref="J54:J63" si="2">+J16+J35</f>
        <v>5384.0385622567464</v>
      </c>
      <c r="K54" s="19"/>
      <c r="L54" s="5">
        <f t="shared" ref="L54:L63" si="3">+L16+L35</f>
        <v>54869.475612209877</v>
      </c>
      <c r="M54" s="19"/>
      <c r="N54" s="5">
        <f t="shared" ref="N54:N63" si="4">+N16+N35</f>
        <v>0</v>
      </c>
      <c r="O54" s="19"/>
      <c r="P54" s="5">
        <f t="shared" ref="P54:P63" si="5">+P16+P35</f>
        <v>39804.691942049336</v>
      </c>
      <c r="Q54" s="19"/>
      <c r="R54" s="5">
        <f t="shared" ref="R54:R63" si="6">+R16+R35</f>
        <v>0</v>
      </c>
      <c r="S54" s="19"/>
      <c r="T54" s="5">
        <f t="shared" ref="T54:T63" si="7">+T16+T35</f>
        <v>0</v>
      </c>
      <c r="U54" s="19"/>
      <c r="V54" s="5">
        <f t="shared" ref="V54:V63" si="8">+V16+V35</f>
        <v>0</v>
      </c>
      <c r="W54" s="19"/>
      <c r="X54" s="5">
        <f t="shared" ref="X54:X63" si="9">+X16+X35</f>
        <v>0</v>
      </c>
      <c r="Y54" s="19"/>
      <c r="Z54" s="5">
        <f t="shared" ref="Z54:Z63" si="10">+Z16+Z35</f>
        <v>0</v>
      </c>
    </row>
    <row r="55" spans="1:27" x14ac:dyDescent="0.2">
      <c r="A55" s="3">
        <f>MAX(A$15:$A54)+1</f>
        <v>28</v>
      </c>
      <c r="B55" s="1" t="s">
        <v>86</v>
      </c>
      <c r="D55" s="5">
        <f t="shared" si="0"/>
        <v>98155.837756845605</v>
      </c>
      <c r="H55" s="5">
        <f t="shared" si="1"/>
        <v>21596.258852155719</v>
      </c>
      <c r="I55" s="19"/>
      <c r="J55" s="5">
        <f t="shared" si="2"/>
        <v>4130.598955291709</v>
      </c>
      <c r="K55" s="19"/>
      <c r="L55" s="5">
        <f t="shared" si="3"/>
        <v>42095.500621042942</v>
      </c>
      <c r="M55" s="19"/>
      <c r="N55" s="5">
        <f t="shared" si="4"/>
        <v>0</v>
      </c>
      <c r="O55" s="19"/>
      <c r="P55" s="5">
        <f t="shared" si="5"/>
        <v>30333.479328355257</v>
      </c>
      <c r="Q55" s="19"/>
      <c r="R55" s="5">
        <f t="shared" si="6"/>
        <v>0</v>
      </c>
      <c r="S55" s="19"/>
      <c r="T55" s="5">
        <f t="shared" si="7"/>
        <v>0</v>
      </c>
      <c r="U55" s="19"/>
      <c r="V55" s="5">
        <f t="shared" si="8"/>
        <v>0</v>
      </c>
      <c r="W55" s="19"/>
      <c r="X55" s="5">
        <f t="shared" si="9"/>
        <v>0</v>
      </c>
      <c r="Y55" s="19"/>
      <c r="Z55" s="5">
        <f t="shared" si="10"/>
        <v>0</v>
      </c>
    </row>
    <row r="56" spans="1:27" x14ac:dyDescent="0.2">
      <c r="A56" s="3">
        <f>MAX(A$15:$A55)+1</f>
        <v>29</v>
      </c>
      <c r="B56" s="1" t="s">
        <v>85</v>
      </c>
      <c r="D56" s="5">
        <f t="shared" si="0"/>
        <v>266223.79092789884</v>
      </c>
      <c r="H56" s="5">
        <f t="shared" si="1"/>
        <v>59027.610248743717</v>
      </c>
      <c r="I56" s="19"/>
      <c r="J56" s="5">
        <f t="shared" si="2"/>
        <v>11289.889924730604</v>
      </c>
      <c r="K56" s="19"/>
      <c r="L56" s="5">
        <f t="shared" si="3"/>
        <v>115056.81705776745</v>
      </c>
      <c r="M56" s="19"/>
      <c r="N56" s="5">
        <f t="shared" si="4"/>
        <v>0</v>
      </c>
      <c r="O56" s="19"/>
      <c r="P56" s="5">
        <f t="shared" si="5"/>
        <v>80849.473696657093</v>
      </c>
      <c r="Q56" s="19"/>
      <c r="R56" s="5">
        <f t="shared" si="6"/>
        <v>0</v>
      </c>
      <c r="S56" s="19"/>
      <c r="T56" s="5">
        <f t="shared" si="7"/>
        <v>0</v>
      </c>
      <c r="U56" s="19"/>
      <c r="V56" s="5">
        <f t="shared" si="8"/>
        <v>0</v>
      </c>
      <c r="W56" s="19"/>
      <c r="X56" s="5">
        <f t="shared" si="9"/>
        <v>0</v>
      </c>
      <c r="Y56" s="19"/>
      <c r="Z56" s="5">
        <f t="shared" si="10"/>
        <v>0</v>
      </c>
    </row>
    <row r="57" spans="1:27" x14ac:dyDescent="0.2">
      <c r="A57" s="3">
        <f>MAX(A$15:$A56)+1</f>
        <v>30</v>
      </c>
      <c r="B57" s="1" t="s">
        <v>43</v>
      </c>
      <c r="D57" s="5">
        <f t="shared" si="0"/>
        <v>658324.2363475454</v>
      </c>
      <c r="H57" s="5">
        <f t="shared" si="1"/>
        <v>209626.16084487273</v>
      </c>
      <c r="I57" s="19"/>
      <c r="J57" s="5">
        <f t="shared" si="2"/>
        <v>40094.055498932466</v>
      </c>
      <c r="K57" s="19"/>
      <c r="L57" s="5">
        <f t="shared" si="3"/>
        <v>408604.02000374021</v>
      </c>
      <c r="M57" s="19"/>
      <c r="N57" s="5">
        <f t="shared" si="4"/>
        <v>0</v>
      </c>
      <c r="O57" s="19"/>
      <c r="P57" s="5">
        <f t="shared" si="5"/>
        <v>0</v>
      </c>
      <c r="Q57" s="19"/>
      <c r="R57" s="5">
        <f t="shared" si="6"/>
        <v>0</v>
      </c>
      <c r="S57" s="19"/>
      <c r="T57" s="5">
        <f t="shared" si="7"/>
        <v>0</v>
      </c>
      <c r="U57" s="19"/>
      <c r="V57" s="5">
        <f t="shared" si="8"/>
        <v>0</v>
      </c>
      <c r="W57" s="19"/>
      <c r="X57" s="5">
        <f t="shared" si="9"/>
        <v>0</v>
      </c>
      <c r="Y57" s="19"/>
      <c r="Z57" s="5">
        <f t="shared" si="10"/>
        <v>0</v>
      </c>
    </row>
    <row r="58" spans="1:27" x14ac:dyDescent="0.2">
      <c r="A58" s="3">
        <f>MAX(A$15:$A57)+1</f>
        <v>31</v>
      </c>
      <c r="B58" s="1" t="s">
        <v>84</v>
      </c>
      <c r="D58" s="5">
        <f t="shared" si="0"/>
        <v>5470879.9411581075</v>
      </c>
      <c r="H58" s="5">
        <f t="shared" si="1"/>
        <v>1141434.7664180384</v>
      </c>
      <c r="I58" s="19"/>
      <c r="J58" s="5">
        <f t="shared" si="2"/>
        <v>218316.0188056996</v>
      </c>
      <c r="K58" s="19"/>
      <c r="L58" s="5">
        <f t="shared" si="3"/>
        <v>2224888.4979369608</v>
      </c>
      <c r="M58" s="19"/>
      <c r="N58" s="5">
        <f t="shared" si="4"/>
        <v>0</v>
      </c>
      <c r="O58" s="19"/>
      <c r="P58" s="5">
        <f t="shared" si="5"/>
        <v>1886240.6579974082</v>
      </c>
      <c r="Q58" s="19"/>
      <c r="R58" s="5">
        <f t="shared" si="6"/>
        <v>0</v>
      </c>
      <c r="S58" s="19"/>
      <c r="T58" s="5">
        <f t="shared" si="7"/>
        <v>0</v>
      </c>
      <c r="U58" s="19"/>
      <c r="V58" s="5">
        <f t="shared" si="8"/>
        <v>0</v>
      </c>
      <c r="W58" s="19"/>
      <c r="X58" s="5">
        <f t="shared" si="9"/>
        <v>0</v>
      </c>
      <c r="Y58" s="19"/>
      <c r="Z58" s="5">
        <f t="shared" si="10"/>
        <v>0</v>
      </c>
    </row>
    <row r="59" spans="1:27" x14ac:dyDescent="0.2">
      <c r="A59" s="3">
        <f>MAX(A$15:$A58)+1</f>
        <v>32</v>
      </c>
      <c r="B59" s="1" t="s">
        <v>83</v>
      </c>
      <c r="D59" s="5">
        <f t="shared" si="0"/>
        <v>23533.724601800081</v>
      </c>
      <c r="H59" s="5">
        <f t="shared" si="1"/>
        <v>0</v>
      </c>
      <c r="I59" s="19"/>
      <c r="J59" s="5">
        <f t="shared" si="2"/>
        <v>0</v>
      </c>
      <c r="K59" s="19"/>
      <c r="L59" s="5">
        <f t="shared" si="3"/>
        <v>0</v>
      </c>
      <c r="M59" s="19"/>
      <c r="N59" s="5">
        <f t="shared" si="4"/>
        <v>0</v>
      </c>
      <c r="O59" s="19"/>
      <c r="P59" s="5">
        <f t="shared" si="5"/>
        <v>0</v>
      </c>
      <c r="Q59" s="19"/>
      <c r="R59" s="5">
        <f t="shared" si="6"/>
        <v>0</v>
      </c>
      <c r="S59" s="19"/>
      <c r="T59" s="5">
        <f t="shared" si="7"/>
        <v>0</v>
      </c>
      <c r="U59" s="19"/>
      <c r="V59" s="5">
        <f t="shared" si="8"/>
        <v>23533.724601800081</v>
      </c>
      <c r="W59" s="19"/>
      <c r="X59" s="5">
        <f t="shared" si="9"/>
        <v>0</v>
      </c>
      <c r="Y59" s="19"/>
      <c r="Z59" s="5">
        <f t="shared" si="10"/>
        <v>0</v>
      </c>
    </row>
    <row r="60" spans="1:27" x14ac:dyDescent="0.2">
      <c r="A60" s="3">
        <f>MAX(A$15:$A59)+1</f>
        <v>33</v>
      </c>
      <c r="B60" s="1" t="s">
        <v>82</v>
      </c>
      <c r="D60" s="5">
        <f t="shared" si="0"/>
        <v>3435544.5545676993</v>
      </c>
      <c r="H60" s="5">
        <f t="shared" si="1"/>
        <v>0</v>
      </c>
      <c r="I60" s="19"/>
      <c r="J60" s="5">
        <f t="shared" si="2"/>
        <v>0</v>
      </c>
      <c r="K60" s="19"/>
      <c r="L60" s="5">
        <f t="shared" si="3"/>
        <v>0</v>
      </c>
      <c r="M60" s="19"/>
      <c r="N60" s="5">
        <f t="shared" si="4"/>
        <v>0</v>
      </c>
      <c r="O60" s="19"/>
      <c r="P60" s="5">
        <f t="shared" si="5"/>
        <v>0</v>
      </c>
      <c r="Q60" s="19"/>
      <c r="R60" s="5">
        <f t="shared" si="6"/>
        <v>3435544.5545676993</v>
      </c>
      <c r="S60" s="19"/>
      <c r="T60" s="5">
        <f t="shared" si="7"/>
        <v>0</v>
      </c>
      <c r="U60" s="19"/>
      <c r="V60" s="5">
        <f t="shared" si="8"/>
        <v>0</v>
      </c>
      <c r="W60" s="19"/>
      <c r="X60" s="5">
        <f t="shared" si="9"/>
        <v>0</v>
      </c>
      <c r="Y60" s="19"/>
      <c r="Z60" s="5">
        <f t="shared" si="10"/>
        <v>0</v>
      </c>
    </row>
    <row r="61" spans="1:27" x14ac:dyDescent="0.2">
      <c r="A61" s="3">
        <f>MAX(A$15:$A60)+1</f>
        <v>34</v>
      </c>
      <c r="B61" s="1" t="s">
        <v>81</v>
      </c>
      <c r="D61" s="5">
        <f t="shared" si="0"/>
        <v>982006.79359896597</v>
      </c>
      <c r="H61" s="5">
        <f t="shared" si="1"/>
        <v>0</v>
      </c>
      <c r="I61" s="19"/>
      <c r="J61" s="5">
        <f t="shared" si="2"/>
        <v>0</v>
      </c>
      <c r="K61" s="19"/>
      <c r="L61" s="5">
        <f t="shared" si="3"/>
        <v>0</v>
      </c>
      <c r="M61" s="19"/>
      <c r="N61" s="5">
        <f t="shared" si="4"/>
        <v>0</v>
      </c>
      <c r="O61" s="19"/>
      <c r="P61" s="5">
        <f t="shared" si="5"/>
        <v>0</v>
      </c>
      <c r="Q61" s="19"/>
      <c r="R61" s="5">
        <f t="shared" si="6"/>
        <v>0</v>
      </c>
      <c r="S61" s="19"/>
      <c r="T61" s="5">
        <f t="shared" si="7"/>
        <v>982006.79359896597</v>
      </c>
      <c r="U61" s="19"/>
      <c r="V61" s="5">
        <f t="shared" si="8"/>
        <v>0</v>
      </c>
      <c r="W61" s="19"/>
      <c r="X61" s="5">
        <f t="shared" si="9"/>
        <v>0</v>
      </c>
      <c r="Y61" s="19"/>
      <c r="Z61" s="5">
        <f t="shared" si="10"/>
        <v>0</v>
      </c>
    </row>
    <row r="62" spans="1:27" x14ac:dyDescent="0.2">
      <c r="A62" s="3">
        <f>MAX(A$15:$A61)+1</f>
        <v>35</v>
      </c>
      <c r="B62" s="1" t="s">
        <v>39</v>
      </c>
      <c r="D62" s="5">
        <f t="shared" si="0"/>
        <v>290796.96960051206</v>
      </c>
      <c r="H62" s="5">
        <f t="shared" si="1"/>
        <v>0</v>
      </c>
      <c r="I62" s="19"/>
      <c r="J62" s="5">
        <f t="shared" si="2"/>
        <v>0</v>
      </c>
      <c r="K62" s="19"/>
      <c r="L62" s="5">
        <f t="shared" si="3"/>
        <v>0</v>
      </c>
      <c r="M62" s="19"/>
      <c r="N62" s="5">
        <f t="shared" si="4"/>
        <v>0</v>
      </c>
      <c r="O62" s="19"/>
      <c r="P62" s="5">
        <f t="shared" si="5"/>
        <v>0</v>
      </c>
      <c r="Q62" s="19"/>
      <c r="R62" s="5">
        <f t="shared" si="6"/>
        <v>0</v>
      </c>
      <c r="S62" s="19"/>
      <c r="T62" s="5">
        <f t="shared" si="7"/>
        <v>0</v>
      </c>
      <c r="U62" s="19"/>
      <c r="V62" s="5">
        <f t="shared" si="8"/>
        <v>290796.96960051206</v>
      </c>
      <c r="W62" s="19"/>
      <c r="X62" s="5">
        <f t="shared" si="9"/>
        <v>0</v>
      </c>
      <c r="Y62" s="19"/>
      <c r="Z62" s="5">
        <f t="shared" si="10"/>
        <v>0</v>
      </c>
    </row>
    <row r="63" spans="1:27" x14ac:dyDescent="0.2">
      <c r="A63" s="3">
        <f>MAX(A$15:$A62)+1</f>
        <v>36</v>
      </c>
      <c r="B63" s="1" t="s">
        <v>80</v>
      </c>
      <c r="D63" s="5">
        <f t="shared" si="0"/>
        <v>2499.8284116270188</v>
      </c>
      <c r="H63" s="5">
        <f t="shared" si="1"/>
        <v>1883.3252895578185</v>
      </c>
      <c r="I63" s="19"/>
      <c r="J63" s="5">
        <f t="shared" si="2"/>
        <v>360.21338356691638</v>
      </c>
      <c r="K63" s="19"/>
      <c r="L63" s="5">
        <f t="shared" si="3"/>
        <v>256.28973850228368</v>
      </c>
      <c r="M63" s="19"/>
      <c r="N63" s="5">
        <f t="shared" si="4"/>
        <v>0</v>
      </c>
      <c r="O63" s="19"/>
      <c r="P63" s="5">
        <f t="shared" si="5"/>
        <v>0</v>
      </c>
      <c r="Q63" s="19"/>
      <c r="R63" s="5">
        <f t="shared" si="6"/>
        <v>0</v>
      </c>
      <c r="S63" s="19"/>
      <c r="T63" s="5">
        <f t="shared" si="7"/>
        <v>0</v>
      </c>
      <c r="U63" s="19"/>
      <c r="V63" s="5">
        <f t="shared" si="8"/>
        <v>0</v>
      </c>
      <c r="W63" s="19"/>
      <c r="X63" s="5">
        <f t="shared" si="9"/>
        <v>0</v>
      </c>
      <c r="Y63" s="19"/>
      <c r="Z63" s="5">
        <f t="shared" si="10"/>
        <v>0</v>
      </c>
    </row>
    <row r="64" spans="1:27" x14ac:dyDescent="0.2">
      <c r="A64" s="3">
        <f>MAX(A$15:$A63)+1</f>
        <v>37</v>
      </c>
      <c r="B64" s="6" t="s">
        <v>79</v>
      </c>
      <c r="D64" s="18">
        <f>SUM(D54:D63)</f>
        <v>11356173.575594347</v>
      </c>
      <c r="H64" s="18">
        <f>SUM(H54:H63)</f>
        <v>1461717.8141601961</v>
      </c>
      <c r="J64" s="18">
        <f>SUM(J54:J63)</f>
        <v>279574.81513047806</v>
      </c>
      <c r="L64" s="18">
        <f>SUM(L54:L63)</f>
        <v>2845770.6009702235</v>
      </c>
      <c r="N64" s="18">
        <f>SUM(N54:N63)</f>
        <v>0</v>
      </c>
      <c r="P64" s="18">
        <f>SUM(P54:P63)</f>
        <v>2037228.3029644699</v>
      </c>
      <c r="R64" s="18">
        <f>SUM(R54:R63)</f>
        <v>3435544.5545676993</v>
      </c>
      <c r="T64" s="18">
        <f>SUM(T54:T63)</f>
        <v>982006.79359896597</v>
      </c>
      <c r="V64" s="18">
        <f>SUM(V54:V63)</f>
        <v>314330.69420231215</v>
      </c>
      <c r="X64" s="18">
        <f>SUM(X54:X63)</f>
        <v>0</v>
      </c>
      <c r="Z64" s="18">
        <f>SUM(Z54:Z63)</f>
        <v>0</v>
      </c>
    </row>
    <row r="65" spans="1:27" x14ac:dyDescent="0.2">
      <c r="H65" s="3"/>
      <c r="J65" s="3"/>
      <c r="L65" s="3"/>
      <c r="N65" s="3"/>
      <c r="P65" s="3"/>
      <c r="R65" s="3"/>
      <c r="T65" s="3"/>
      <c r="V65" s="3"/>
      <c r="X65" s="3"/>
      <c r="Z65" s="3"/>
    </row>
    <row r="66" spans="1:27" x14ac:dyDescent="0.2">
      <c r="A66" s="3">
        <f>MAX(A$15:$A65)+1</f>
        <v>38</v>
      </c>
      <c r="B66" s="1" t="s">
        <v>66</v>
      </c>
      <c r="D66" s="5">
        <f>+D28+D47</f>
        <v>451508.92922384379</v>
      </c>
      <c r="H66" s="5">
        <f>+H28+H47</f>
        <v>47113.633842882839</v>
      </c>
      <c r="I66" s="19"/>
      <c r="J66" s="5">
        <f>+J28+J47</f>
        <v>9011.1684650409879</v>
      </c>
      <c r="K66" s="19"/>
      <c r="L66" s="5">
        <f>+L28+L47</f>
        <v>91834.054049351951</v>
      </c>
      <c r="M66" s="19"/>
      <c r="N66" s="5">
        <f>+N28+N47</f>
        <v>17985.258816999183</v>
      </c>
      <c r="O66" s="19"/>
      <c r="P66" s="5">
        <f>+P28+P47</f>
        <v>64549.183660614508</v>
      </c>
      <c r="Q66" s="19"/>
      <c r="R66" s="5">
        <f>+R28+R47</f>
        <v>109870.12590441966</v>
      </c>
      <c r="S66" s="19"/>
      <c r="T66" s="5">
        <f>+T28+T47</f>
        <v>38934.024220056395</v>
      </c>
      <c r="U66" s="19"/>
      <c r="V66" s="5">
        <f>+V28+V47</f>
        <v>10702.731302126202</v>
      </c>
      <c r="W66" s="19"/>
      <c r="X66" s="5">
        <f>+X28+X47</f>
        <v>61508.748962352169</v>
      </c>
      <c r="Y66" s="19"/>
      <c r="Z66" s="5">
        <f>+Z28+Z47</f>
        <v>9.6406768458840394E-14</v>
      </c>
    </row>
    <row r="67" spans="1:27" x14ac:dyDescent="0.2">
      <c r="H67" s="3"/>
      <c r="J67" s="3"/>
      <c r="L67" s="3"/>
      <c r="N67" s="3"/>
      <c r="P67" s="3"/>
      <c r="R67" s="3"/>
      <c r="T67" s="3"/>
      <c r="V67" s="3"/>
      <c r="X67" s="3"/>
      <c r="Z67" s="3"/>
    </row>
    <row r="68" spans="1:27" x14ac:dyDescent="0.2">
      <c r="A68" s="3">
        <f>MAX(A$15:$A67)+1</f>
        <v>39</v>
      </c>
      <c r="B68" s="6" t="s">
        <v>78</v>
      </c>
      <c r="D68" s="18">
        <f>D64+D66</f>
        <v>11807682.50481819</v>
      </c>
      <c r="H68" s="18">
        <f>H64+H66</f>
        <v>1508831.448003079</v>
      </c>
      <c r="J68" s="18">
        <f>J64+J66</f>
        <v>288585.98359551904</v>
      </c>
      <c r="L68" s="18">
        <f>L64+L66</f>
        <v>2937604.6550195757</v>
      </c>
      <c r="N68" s="18">
        <f>N64+N66</f>
        <v>17985.258816999183</v>
      </c>
      <c r="P68" s="18">
        <f>P64+P66</f>
        <v>2101777.4866250842</v>
      </c>
      <c r="R68" s="18">
        <f>R64+R66</f>
        <v>3545414.6804721188</v>
      </c>
      <c r="T68" s="18">
        <f>T64+T66</f>
        <v>1020940.8178190223</v>
      </c>
      <c r="V68" s="18">
        <f>V64+V66</f>
        <v>325033.42550443835</v>
      </c>
      <c r="X68" s="18">
        <f>X64+X66</f>
        <v>61508.748962352169</v>
      </c>
      <c r="Z68" s="18">
        <f>Z64+Z66</f>
        <v>9.6406768458840394E-14</v>
      </c>
    </row>
    <row r="69" spans="1:27" x14ac:dyDescent="0.2">
      <c r="H69" s="3"/>
      <c r="J69" s="3"/>
      <c r="L69" s="3"/>
      <c r="N69" s="3"/>
      <c r="P69" s="3"/>
      <c r="R69" s="3"/>
      <c r="T69" s="3"/>
      <c r="V69" s="3"/>
      <c r="X69" s="3"/>
      <c r="Z69" s="3"/>
    </row>
    <row r="70" spans="1:27" x14ac:dyDescent="0.2">
      <c r="H70" s="3"/>
      <c r="J70" s="3"/>
      <c r="L70" s="3"/>
      <c r="N70" s="3"/>
      <c r="P70" s="3"/>
      <c r="R70" s="3"/>
      <c r="T70" s="3"/>
      <c r="V70" s="3"/>
      <c r="X70" s="3"/>
      <c r="Z70" s="3"/>
    </row>
    <row r="74" spans="1:27" ht="15" customHeight="1" x14ac:dyDescent="0.2">
      <c r="A74" s="33" t="s">
        <v>134</v>
      </c>
      <c r="B74" s="33"/>
      <c r="C74" s="33"/>
      <c r="D74" s="33"/>
      <c r="E74" s="33"/>
      <c r="F74" s="33"/>
      <c r="G74" s="33"/>
      <c r="H74" s="33"/>
      <c r="I74" s="33"/>
      <c r="J74" s="33"/>
      <c r="K74" s="33"/>
      <c r="L74" s="33"/>
      <c r="M74" s="33"/>
      <c r="N74" s="33"/>
      <c r="O74" s="33"/>
      <c r="P74" s="33"/>
      <c r="Q74" s="33"/>
      <c r="R74" s="33"/>
      <c r="S74" s="33"/>
      <c r="T74" s="33"/>
      <c r="U74" s="33"/>
      <c r="V74" s="33"/>
      <c r="W74" s="33"/>
      <c r="X74" s="33"/>
      <c r="Y74" s="33"/>
      <c r="Z74" s="33"/>
      <c r="AA74" s="33"/>
    </row>
    <row r="76" spans="1:27" x14ac:dyDescent="0.2">
      <c r="H76" s="32" t="s">
        <v>132</v>
      </c>
      <c r="I76" s="32"/>
      <c r="J76" s="32"/>
      <c r="K76" s="32"/>
      <c r="L76" s="32"/>
      <c r="M76" s="32"/>
      <c r="N76" s="32"/>
      <c r="P76" s="32" t="s">
        <v>131</v>
      </c>
      <c r="Q76" s="32"/>
      <c r="R76" s="32"/>
      <c r="S76" s="32"/>
      <c r="T76" s="32"/>
      <c r="U76" s="32"/>
      <c r="V76" s="32"/>
      <c r="W76" s="32"/>
      <c r="X76" s="32"/>
    </row>
    <row r="77" spans="1:27" ht="15" x14ac:dyDescent="0.25">
      <c r="D77" s="1"/>
      <c r="F77" s="3" t="s">
        <v>50</v>
      </c>
      <c r="H77" s="3"/>
      <c r="J77" s="3"/>
      <c r="L77" s="3"/>
      <c r="N77" s="3" t="s">
        <v>130</v>
      </c>
      <c r="P77" s="6"/>
      <c r="Q77" s="6"/>
      <c r="R77" s="6"/>
      <c r="S77" s="6"/>
      <c r="T77" s="6"/>
      <c r="U77" s="6"/>
      <c r="V77" s="6"/>
      <c r="W77" s="6"/>
      <c r="X77" s="12" t="s">
        <v>129</v>
      </c>
      <c r="Y77" s="6"/>
      <c r="Z77" s="12"/>
      <c r="AA77" s="29"/>
    </row>
    <row r="78" spans="1:27" x14ac:dyDescent="0.2">
      <c r="A78" s="3" t="s">
        <v>128</v>
      </c>
      <c r="D78" s="1"/>
      <c r="F78" s="3" t="s">
        <v>127</v>
      </c>
      <c r="H78" s="3" t="s">
        <v>126</v>
      </c>
      <c r="I78" s="3"/>
      <c r="J78" s="3" t="s">
        <v>126</v>
      </c>
      <c r="K78" s="20"/>
      <c r="L78" s="12" t="s">
        <v>125</v>
      </c>
      <c r="M78" s="20"/>
      <c r="N78" s="12" t="s">
        <v>124</v>
      </c>
      <c r="O78" s="20"/>
      <c r="P78" s="12" t="s">
        <v>50</v>
      </c>
      <c r="Q78" s="12"/>
      <c r="R78" s="12" t="s">
        <v>50</v>
      </c>
      <c r="S78" s="12"/>
      <c r="T78" s="12" t="s">
        <v>50</v>
      </c>
      <c r="U78" s="12"/>
      <c r="V78" s="12" t="s">
        <v>50</v>
      </c>
      <c r="W78" s="12"/>
      <c r="X78" s="12" t="s">
        <v>124</v>
      </c>
      <c r="Y78" s="12"/>
      <c r="Z78" s="12" t="s">
        <v>50</v>
      </c>
      <c r="AA78" s="20"/>
    </row>
    <row r="79" spans="1:27" x14ac:dyDescent="0.2">
      <c r="A79" s="26" t="s">
        <v>123</v>
      </c>
      <c r="B79" s="28" t="s">
        <v>122</v>
      </c>
      <c r="D79" s="26" t="s">
        <v>121</v>
      </c>
      <c r="F79" s="26" t="s">
        <v>120</v>
      </c>
      <c r="G79" s="27" t="s">
        <v>119</v>
      </c>
      <c r="H79" s="26" t="s">
        <v>118</v>
      </c>
      <c r="I79" s="3"/>
      <c r="J79" s="26" t="s">
        <v>117</v>
      </c>
      <c r="K79" s="3"/>
      <c r="L79" s="26" t="s">
        <v>116</v>
      </c>
      <c r="M79" s="3"/>
      <c r="N79" s="26" t="s">
        <v>113</v>
      </c>
      <c r="O79" s="3"/>
      <c r="P79" s="25" t="s">
        <v>84</v>
      </c>
      <c r="Q79" s="12"/>
      <c r="R79" s="25" t="s">
        <v>82</v>
      </c>
      <c r="S79" s="12"/>
      <c r="T79" s="25" t="s">
        <v>115</v>
      </c>
      <c r="U79" s="12"/>
      <c r="V79" s="25" t="s">
        <v>114</v>
      </c>
      <c r="W79" s="12"/>
      <c r="X79" s="25" t="s">
        <v>113</v>
      </c>
      <c r="Y79" s="12"/>
      <c r="Z79" s="25" t="s">
        <v>112</v>
      </c>
      <c r="AA79" s="20"/>
    </row>
    <row r="80" spans="1:27" x14ac:dyDescent="0.2">
      <c r="D80" s="12" t="s">
        <v>111</v>
      </c>
      <c r="E80" s="12"/>
      <c r="F80" s="12" t="s">
        <v>110</v>
      </c>
      <c r="G80" s="12"/>
      <c r="H80" s="12" t="s">
        <v>109</v>
      </c>
      <c r="I80" s="12"/>
      <c r="J80" s="12" t="s">
        <v>108</v>
      </c>
      <c r="K80" s="12"/>
      <c r="L80" s="12" t="s">
        <v>107</v>
      </c>
      <c r="M80" s="12"/>
      <c r="N80" s="12" t="s">
        <v>106</v>
      </c>
      <c r="O80" s="12"/>
      <c r="P80" s="12" t="s">
        <v>105</v>
      </c>
      <c r="Q80" s="12"/>
      <c r="R80" s="12" t="s">
        <v>104</v>
      </c>
      <c r="S80" s="12"/>
      <c r="T80" s="12" t="s">
        <v>103</v>
      </c>
      <c r="U80" s="12"/>
      <c r="V80" s="12" t="s">
        <v>102</v>
      </c>
      <c r="W80" s="12"/>
      <c r="X80" s="12" t="s">
        <v>101</v>
      </c>
      <c r="Y80" s="12"/>
      <c r="Z80" s="12" t="s">
        <v>100</v>
      </c>
      <c r="AA80" s="3"/>
    </row>
    <row r="81" spans="1:26" x14ac:dyDescent="0.2">
      <c r="H81" s="3"/>
      <c r="J81" s="3"/>
      <c r="L81" s="3"/>
      <c r="N81" s="3"/>
      <c r="P81" s="3"/>
      <c r="R81" s="3"/>
      <c r="T81" s="3"/>
      <c r="V81" s="3"/>
      <c r="X81" s="3"/>
      <c r="Z81" s="3"/>
    </row>
    <row r="82" spans="1:26" x14ac:dyDescent="0.2">
      <c r="B82" s="7" t="s">
        <v>77</v>
      </c>
      <c r="H82" s="3"/>
      <c r="J82" s="3"/>
      <c r="L82" s="3"/>
      <c r="N82" s="3"/>
      <c r="P82" s="3"/>
      <c r="R82" s="3"/>
      <c r="T82" s="3"/>
      <c r="V82" s="3"/>
      <c r="X82" s="3"/>
      <c r="Z82" s="3"/>
    </row>
    <row r="83" spans="1:26" x14ac:dyDescent="0.2">
      <c r="B83" s="7"/>
      <c r="H83" s="3"/>
      <c r="J83" s="3"/>
      <c r="L83" s="3"/>
      <c r="N83" s="3"/>
      <c r="P83" s="3"/>
      <c r="R83" s="3"/>
      <c r="T83" s="3"/>
      <c r="V83" s="3"/>
      <c r="X83" s="3"/>
      <c r="Z83" s="3"/>
    </row>
    <row r="84" spans="1:26" x14ac:dyDescent="0.2">
      <c r="A84" s="3">
        <f>MAX(A$15:$A83)+1</f>
        <v>40</v>
      </c>
      <c r="B84" s="1" t="s">
        <v>76</v>
      </c>
      <c r="D84" s="5">
        <v>80720.625963810089</v>
      </c>
      <c r="F84" s="3" t="s">
        <v>35</v>
      </c>
      <c r="H84" s="5">
        <v>10378.90962600867</v>
      </c>
      <c r="I84" s="5"/>
      <c r="J84" s="5">
        <v>1985.1175868814482</v>
      </c>
      <c r="K84" s="5"/>
      <c r="L84" s="5">
        <v>20230.605661766509</v>
      </c>
      <c r="M84" s="5"/>
      <c r="N84" s="5">
        <v>0</v>
      </c>
      <c r="O84" s="5"/>
      <c r="P84" s="5">
        <v>14483.976509126662</v>
      </c>
      <c r="Q84" s="5"/>
      <c r="R84" s="5">
        <v>24425.513111126464</v>
      </c>
      <c r="S84" s="5"/>
      <c r="T84" s="5">
        <v>6981.7228189855323</v>
      </c>
      <c r="U84" s="5"/>
      <c r="V84" s="5">
        <v>2234.780649914801</v>
      </c>
      <c r="W84" s="5"/>
      <c r="X84" s="5">
        <v>0</v>
      </c>
      <c r="Y84" s="5"/>
      <c r="Z84" s="5">
        <v>0</v>
      </c>
    </row>
    <row r="85" spans="1:26" x14ac:dyDescent="0.2">
      <c r="A85" s="3">
        <f>MAX(A$15:$A84)+1</f>
        <v>41</v>
      </c>
      <c r="B85" s="1" t="s">
        <v>75</v>
      </c>
      <c r="D85" s="5">
        <v>-3829.984591498172</v>
      </c>
      <c r="F85" s="3" t="s">
        <v>35</v>
      </c>
      <c r="H85" s="5">
        <v>-492.45237471259287</v>
      </c>
      <c r="I85" s="5"/>
      <c r="J85" s="5">
        <v>-94.188686959348644</v>
      </c>
      <c r="K85" s="5"/>
      <c r="L85" s="5">
        <v>-959.88983033877514</v>
      </c>
      <c r="M85" s="5"/>
      <c r="N85" s="5">
        <v>0</v>
      </c>
      <c r="O85" s="5"/>
      <c r="P85" s="5">
        <v>-687.22716395246084</v>
      </c>
      <c r="Q85" s="5"/>
      <c r="R85" s="5">
        <v>-1158.9273217107161</v>
      </c>
      <c r="S85" s="5"/>
      <c r="T85" s="5">
        <v>-331.26466128761444</v>
      </c>
      <c r="U85" s="5"/>
      <c r="V85" s="5">
        <v>-106.03455253666316</v>
      </c>
      <c r="W85" s="5"/>
      <c r="X85" s="5">
        <v>0</v>
      </c>
      <c r="Y85" s="5"/>
      <c r="Z85" s="5">
        <v>0</v>
      </c>
    </row>
    <row r="86" spans="1:26" x14ac:dyDescent="0.2">
      <c r="A86" s="3">
        <f>MAX(A$15:$A85)+1</f>
        <v>42</v>
      </c>
      <c r="B86" s="1" t="s">
        <v>74</v>
      </c>
      <c r="D86" s="5">
        <v>-45408.39016564341</v>
      </c>
      <c r="F86" s="3" t="s">
        <v>35</v>
      </c>
      <c r="H86" s="5">
        <v>-5838.5272929257226</v>
      </c>
      <c r="I86" s="5"/>
      <c r="J86" s="5">
        <v>-1116.7033559700926</v>
      </c>
      <c r="K86" s="5"/>
      <c r="L86" s="5">
        <v>-11380.477098735913</v>
      </c>
      <c r="M86" s="5"/>
      <c r="N86" s="5">
        <v>0</v>
      </c>
      <c r="O86" s="5"/>
      <c r="P86" s="5">
        <v>-8147.7819160037834</v>
      </c>
      <c r="Q86" s="5"/>
      <c r="R86" s="5">
        <v>-13740.270421630879</v>
      </c>
      <c r="S86" s="5"/>
      <c r="T86" s="5">
        <v>-3927.4818549475331</v>
      </c>
      <c r="U86" s="5"/>
      <c r="V86" s="5">
        <v>-1257.1482254294899</v>
      </c>
      <c r="W86" s="5"/>
      <c r="X86" s="5">
        <v>0</v>
      </c>
      <c r="Y86" s="5"/>
      <c r="Z86" s="5">
        <v>0</v>
      </c>
    </row>
    <row r="87" spans="1:26" x14ac:dyDescent="0.2">
      <c r="A87" s="3">
        <f>MAX(A$15:$A86)+1</f>
        <v>43</v>
      </c>
      <c r="B87" s="1" t="s">
        <v>73</v>
      </c>
      <c r="D87" s="5">
        <v>-100436.52509732675</v>
      </c>
      <c r="F87" s="3" t="s">
        <v>35</v>
      </c>
      <c r="H87" s="5">
        <v>-12913.943675348362</v>
      </c>
      <c r="I87" s="5"/>
      <c r="J87" s="5">
        <v>-2469.9797598862979</v>
      </c>
      <c r="K87" s="5"/>
      <c r="L87" s="5">
        <v>-25171.90258401987</v>
      </c>
      <c r="M87" s="5"/>
      <c r="N87" s="5">
        <v>0</v>
      </c>
      <c r="O87" s="5"/>
      <c r="P87" s="5">
        <v>-18021.667359470099</v>
      </c>
      <c r="Q87" s="5"/>
      <c r="R87" s="5">
        <v>-30391.410266077462</v>
      </c>
      <c r="S87" s="5"/>
      <c r="T87" s="5">
        <v>-8686.9987783048291</v>
      </c>
      <c r="U87" s="5"/>
      <c r="V87" s="5">
        <v>-2780.6226742198287</v>
      </c>
      <c r="W87" s="5"/>
      <c r="X87" s="5">
        <v>0</v>
      </c>
      <c r="Y87" s="5"/>
      <c r="Z87" s="5">
        <v>0</v>
      </c>
    </row>
    <row r="88" spans="1:26" x14ac:dyDescent="0.2">
      <c r="A88" s="3">
        <f>MAX(A$15:$A87)+1</f>
        <v>44</v>
      </c>
      <c r="B88" s="6" t="s">
        <v>72</v>
      </c>
      <c r="D88" s="18">
        <f>SUM(D84:D87)</f>
        <v>-68954.273890658253</v>
      </c>
      <c r="H88" s="18">
        <f>SUM(H84:H87)</f>
        <v>-8866.0137169780082</v>
      </c>
      <c r="J88" s="18">
        <f>SUM(J84:J87)</f>
        <v>-1695.7542159342909</v>
      </c>
      <c r="L88" s="18">
        <f>SUM(L84:L87)</f>
        <v>-17281.663851328049</v>
      </c>
      <c r="N88" s="18">
        <f>SUM(N84:N87)</f>
        <v>0</v>
      </c>
      <c r="P88" s="18">
        <f>SUM(P84:P87)</f>
        <v>-12372.699930299681</v>
      </c>
      <c r="R88" s="18">
        <f>SUM(R84:R87)</f>
        <v>-20865.094898292591</v>
      </c>
      <c r="T88" s="18">
        <f>SUM(T84:T87)</f>
        <v>-5964.0224755544441</v>
      </c>
      <c r="V88" s="18">
        <f>SUM(V84:V87)</f>
        <v>-1909.024802271181</v>
      </c>
      <c r="X88" s="18">
        <f>SUM(X84:X87)</f>
        <v>0</v>
      </c>
      <c r="Z88" s="18">
        <f>SUM(Z84:Z87)</f>
        <v>0</v>
      </c>
    </row>
    <row r="89" spans="1:26" x14ac:dyDescent="0.2">
      <c r="D89" s="5"/>
      <c r="H89" s="5"/>
      <c r="J89" s="5"/>
      <c r="L89" s="5"/>
      <c r="N89" s="5"/>
      <c r="P89" s="5"/>
      <c r="R89" s="5"/>
      <c r="T89" s="5"/>
      <c r="V89" s="5"/>
      <c r="X89" s="5"/>
      <c r="Z89" s="5"/>
    </row>
    <row r="90" spans="1:26" x14ac:dyDescent="0.2">
      <c r="D90" s="5"/>
      <c r="H90" s="5"/>
      <c r="J90" s="5"/>
      <c r="L90" s="5"/>
      <c r="N90" s="5"/>
      <c r="P90" s="5"/>
      <c r="R90" s="5"/>
      <c r="T90" s="5"/>
      <c r="V90" s="5"/>
      <c r="X90" s="5"/>
      <c r="Z90" s="5"/>
    </row>
    <row r="91" spans="1:26" x14ac:dyDescent="0.2">
      <c r="A91" s="3">
        <f>MAX(A$15:$A90)+1</f>
        <v>45</v>
      </c>
      <c r="B91" s="6" t="s">
        <v>71</v>
      </c>
      <c r="D91" s="17">
        <f>D68+D88</f>
        <v>11738728.230927533</v>
      </c>
      <c r="H91" s="17">
        <f>H68+H88</f>
        <v>1499965.434286101</v>
      </c>
      <c r="J91" s="17">
        <f>J68+J88</f>
        <v>286890.22937958472</v>
      </c>
      <c r="L91" s="17">
        <f>L68+L88</f>
        <v>2920322.9911682475</v>
      </c>
      <c r="N91" s="17">
        <f>N68+N88</f>
        <v>17985.258816999183</v>
      </c>
      <c r="P91" s="17">
        <f>P68+P88</f>
        <v>2089404.7866947844</v>
      </c>
      <c r="R91" s="17">
        <f>R68+R88</f>
        <v>3524549.585573826</v>
      </c>
      <c r="T91" s="17">
        <f>T68+T88</f>
        <v>1014976.7953434678</v>
      </c>
      <c r="V91" s="17">
        <f>V68+V88</f>
        <v>323124.40070216719</v>
      </c>
      <c r="X91" s="17">
        <f>X68+X88</f>
        <v>61508.748962352169</v>
      </c>
      <c r="Z91" s="17">
        <f>Z68+Z88</f>
        <v>9.6406768458840394E-14</v>
      </c>
    </row>
    <row r="92" spans="1:26" x14ac:dyDescent="0.2">
      <c r="D92" s="5"/>
    </row>
    <row r="93" spans="1:26" x14ac:dyDescent="0.2">
      <c r="D93" s="5"/>
    </row>
    <row r="94" spans="1:26" x14ac:dyDescent="0.2">
      <c r="A94" s="3">
        <f>MAX(A$15:$A93)+1</f>
        <v>46</v>
      </c>
      <c r="B94" s="1" t="s">
        <v>70</v>
      </c>
      <c r="D94" s="16">
        <v>5.8701360377304071E-2</v>
      </c>
      <c r="H94" s="15">
        <f>$D$94</f>
        <v>5.8701360377304071E-2</v>
      </c>
      <c r="J94" s="15">
        <f>$D$94</f>
        <v>5.8701360377304071E-2</v>
      </c>
      <c r="L94" s="15">
        <f>$D$94</f>
        <v>5.8701360377304071E-2</v>
      </c>
      <c r="N94" s="15">
        <f>$D$94</f>
        <v>5.8701360377304071E-2</v>
      </c>
      <c r="P94" s="15">
        <f>$D$94</f>
        <v>5.8701360377304071E-2</v>
      </c>
      <c r="R94" s="15">
        <f>$D$94</f>
        <v>5.8701360377304071E-2</v>
      </c>
      <c r="T94" s="15">
        <f>$D$94</f>
        <v>5.8701360377304071E-2</v>
      </c>
      <c r="V94" s="15">
        <f>$D$94</f>
        <v>5.8701360377304071E-2</v>
      </c>
      <c r="X94" s="15">
        <f>$D$94</f>
        <v>5.8701360377304071E-2</v>
      </c>
      <c r="Z94" s="15">
        <f>$D$94</f>
        <v>5.8701360377304071E-2</v>
      </c>
    </row>
    <row r="96" spans="1:26" x14ac:dyDescent="0.2">
      <c r="A96" s="3">
        <f>MAX(A$15:$A95)+1</f>
        <v>47</v>
      </c>
      <c r="B96" s="6" t="s">
        <v>69</v>
      </c>
      <c r="D96" s="9">
        <f>D91*D94</f>
        <v>689079.3162549102</v>
      </c>
      <c r="H96" s="9">
        <f>H91*H94</f>
        <v>88050.011511527817</v>
      </c>
      <c r="J96" s="9">
        <f>J91*J94</f>
        <v>16840.84674353843</v>
      </c>
      <c r="L96" s="9">
        <f>L91*L94</f>
        <v>171426.93232269387</v>
      </c>
      <c r="N96" s="9">
        <f>N91*N94</f>
        <v>1055.7591592957544</v>
      </c>
      <c r="P96" s="9">
        <f>P91*P94</f>
        <v>122650.90335783469</v>
      </c>
      <c r="R96" s="9">
        <f>R91*R94</f>
        <v>206895.85539044687</v>
      </c>
      <c r="T96" s="9">
        <f>T91*T94</f>
        <v>59580.518638058107</v>
      </c>
      <c r="V96" s="9">
        <f>V91*V94</f>
        <v>18967.84189231832</v>
      </c>
      <c r="X96" s="9">
        <f>X91*X94</f>
        <v>3610.6472391961624</v>
      </c>
      <c r="Z96" s="9">
        <f>Z91*Z94</f>
        <v>5.6592084581137012E-15</v>
      </c>
    </row>
    <row r="99" spans="1:26" x14ac:dyDescent="0.2">
      <c r="B99" s="7" t="s">
        <v>68</v>
      </c>
    </row>
    <row r="101" spans="1:26" x14ac:dyDescent="0.2">
      <c r="A101" s="3">
        <f>MAX(A$15:$A100)+1</f>
        <v>48</v>
      </c>
      <c r="B101" s="1" t="s">
        <v>50</v>
      </c>
      <c r="D101" s="5">
        <v>654689.37485958578</v>
      </c>
      <c r="F101" s="3" t="s">
        <v>67</v>
      </c>
      <c r="H101" s="5">
        <v>70183.29686393241</v>
      </c>
      <c r="I101" s="5"/>
      <c r="J101" s="5">
        <v>13423.577420963797</v>
      </c>
      <c r="K101" s="5"/>
      <c r="L101" s="5">
        <v>136801.51904771238</v>
      </c>
      <c r="M101" s="5"/>
      <c r="N101" s="5">
        <v>0</v>
      </c>
      <c r="O101" s="5"/>
      <c r="P101" s="5">
        <v>97867.7928243278</v>
      </c>
      <c r="Q101" s="5"/>
      <c r="R101" s="5">
        <v>158270.5671030712</v>
      </c>
      <c r="S101" s="5"/>
      <c r="T101" s="5">
        <v>163104.39484024679</v>
      </c>
      <c r="U101" s="5"/>
      <c r="V101" s="5">
        <v>15038.226759331412</v>
      </c>
      <c r="W101" s="5"/>
      <c r="X101" s="5">
        <v>0</v>
      </c>
      <c r="Y101" s="5"/>
      <c r="Z101" s="5">
        <v>0</v>
      </c>
    </row>
    <row r="102" spans="1:26" x14ac:dyDescent="0.2">
      <c r="A102" s="3">
        <f>MAX(A$15:$A101)+1</f>
        <v>49</v>
      </c>
      <c r="B102" s="1" t="s">
        <v>66</v>
      </c>
      <c r="D102" s="5">
        <v>74612.047391046086</v>
      </c>
      <c r="F102" s="3" t="s">
        <v>65</v>
      </c>
      <c r="H102" s="5">
        <v>7785.5485318803512</v>
      </c>
      <c r="I102" s="5"/>
      <c r="J102" s="5">
        <v>1489.0995172966168</v>
      </c>
      <c r="K102" s="5"/>
      <c r="L102" s="5">
        <v>15175.617467013963</v>
      </c>
      <c r="M102" s="5"/>
      <c r="N102" s="5">
        <v>2972.0718602419765</v>
      </c>
      <c r="O102" s="5"/>
      <c r="P102" s="5">
        <v>10666.780740345921</v>
      </c>
      <c r="Q102" s="5"/>
      <c r="R102" s="5">
        <v>18156.086203948875</v>
      </c>
      <c r="S102" s="5"/>
      <c r="T102" s="5">
        <v>6433.8644757805059</v>
      </c>
      <c r="U102" s="5"/>
      <c r="V102" s="5">
        <v>1768.6310135673423</v>
      </c>
      <c r="W102" s="5"/>
      <c r="X102" s="5">
        <v>10164.34758097054</v>
      </c>
      <c r="Y102" s="5"/>
      <c r="Z102" s="5">
        <v>1.5931260516671845E-14</v>
      </c>
    </row>
    <row r="103" spans="1:26" x14ac:dyDescent="0.2">
      <c r="A103" s="3">
        <f>MAX(A$15:$A102)+1</f>
        <v>50</v>
      </c>
      <c r="B103" s="1" t="s">
        <v>64</v>
      </c>
      <c r="D103" s="13">
        <f>SUM(D101:D102)</f>
        <v>729301.42225063185</v>
      </c>
      <c r="H103" s="13">
        <f>SUM(H101:H102)</f>
        <v>77968.845395812765</v>
      </c>
      <c r="J103" s="13">
        <f>SUM(J101:J102)</f>
        <v>14912.676938260414</v>
      </c>
      <c r="L103" s="13">
        <f>SUM(L101:L102)</f>
        <v>151977.13651472636</v>
      </c>
      <c r="N103" s="13">
        <f>SUM(N101:N102)</f>
        <v>2972.0718602419765</v>
      </c>
      <c r="P103" s="13">
        <f>SUM(P101:P102)</f>
        <v>108534.57356467372</v>
      </c>
      <c r="R103" s="13">
        <f>SUM(R101:R102)</f>
        <v>176426.65330702008</v>
      </c>
      <c r="T103" s="13">
        <f>SUM(T101:T102)</f>
        <v>169538.25931602731</v>
      </c>
      <c r="V103" s="13">
        <f>SUM(V101:V102)</f>
        <v>16806.857772898755</v>
      </c>
      <c r="X103" s="13">
        <f>SUM(X101:X102)</f>
        <v>10164.34758097054</v>
      </c>
      <c r="Z103" s="13">
        <f>SUM(Z101:Z102)</f>
        <v>1.5931260516671845E-14</v>
      </c>
    </row>
    <row r="104" spans="1:26" x14ac:dyDescent="0.2">
      <c r="D104" s="14"/>
    </row>
    <row r="105" spans="1:26" x14ac:dyDescent="0.2">
      <c r="B105" s="7" t="s">
        <v>63</v>
      </c>
      <c r="D105" s="14"/>
    </row>
    <row r="106" spans="1:26" x14ac:dyDescent="0.2">
      <c r="D106" s="14"/>
    </row>
    <row r="107" spans="1:26" x14ac:dyDescent="0.2">
      <c r="A107" s="3">
        <f>MAX(A$15:$A106)+1</f>
        <v>51</v>
      </c>
      <c r="B107" s="1" t="s">
        <v>62</v>
      </c>
      <c r="D107" s="5">
        <v>87784.967445136892</v>
      </c>
      <c r="F107" s="3" t="s">
        <v>61</v>
      </c>
      <c r="H107" s="5">
        <v>11217.09389870011</v>
      </c>
      <c r="I107" s="5"/>
      <c r="J107" s="5">
        <v>2145.4325333183679</v>
      </c>
      <c r="K107" s="5"/>
      <c r="L107" s="5">
        <v>21838.861388201094</v>
      </c>
      <c r="M107" s="5"/>
      <c r="N107" s="5">
        <v>134.49799064117897</v>
      </c>
      <c r="O107" s="5"/>
      <c r="P107" s="5">
        <v>15625.059850731559</v>
      </c>
      <c r="Q107" s="5"/>
      <c r="R107" s="5">
        <v>26357.409809795197</v>
      </c>
      <c r="S107" s="5"/>
      <c r="T107" s="5">
        <v>7590.2349201720535</v>
      </c>
      <c r="U107" s="5"/>
      <c r="V107" s="5">
        <v>2416.4001788231049</v>
      </c>
      <c r="W107" s="5"/>
      <c r="X107" s="5">
        <v>459.97687475422032</v>
      </c>
      <c r="Y107" s="5"/>
      <c r="Z107" s="5">
        <v>7.2095246300641622E-16</v>
      </c>
    </row>
    <row r="108" spans="1:26" x14ac:dyDescent="0.2">
      <c r="A108" s="3">
        <f>MAX(A$15:$A107)+1</f>
        <v>52</v>
      </c>
      <c r="B108" s="1" t="s">
        <v>60</v>
      </c>
      <c r="D108" s="5">
        <v>96492.693751194733</v>
      </c>
      <c r="F108" s="3" t="s">
        <v>59</v>
      </c>
      <c r="H108" s="5">
        <v>16321.235832126744</v>
      </c>
      <c r="I108" s="5"/>
      <c r="J108" s="5">
        <v>3121.6739963515902</v>
      </c>
      <c r="K108" s="5"/>
      <c r="L108" s="5">
        <v>31813.407952317582</v>
      </c>
      <c r="M108" s="5"/>
      <c r="N108" s="5">
        <v>0</v>
      </c>
      <c r="O108" s="5"/>
      <c r="P108" s="5">
        <v>26584.662616819722</v>
      </c>
      <c r="Q108" s="5"/>
      <c r="R108" s="5">
        <v>18651.713353579096</v>
      </c>
      <c r="S108" s="5"/>
      <c r="T108" s="5">
        <v>0</v>
      </c>
      <c r="U108" s="5"/>
      <c r="V108" s="5">
        <v>0</v>
      </c>
      <c r="W108" s="5"/>
      <c r="X108" s="5">
        <v>0</v>
      </c>
      <c r="Y108" s="5"/>
      <c r="Z108" s="5">
        <v>0</v>
      </c>
    </row>
    <row r="109" spans="1:26" x14ac:dyDescent="0.2">
      <c r="A109" s="3">
        <f>MAX(A$15:$A108)+1</f>
        <v>53</v>
      </c>
      <c r="B109" s="1" t="s">
        <v>58</v>
      </c>
      <c r="D109" s="13">
        <f>SUM(D107:D108)</f>
        <v>184277.66119633161</v>
      </c>
      <c r="H109" s="13">
        <f>SUM(H107:H108)</f>
        <v>27538.329730826852</v>
      </c>
      <c r="J109" s="13">
        <f>SUM(J107:J108)</f>
        <v>5267.106529669958</v>
      </c>
      <c r="L109" s="13">
        <f>SUM(L107:L108)</f>
        <v>53652.269340518673</v>
      </c>
      <c r="N109" s="13">
        <f>SUM(N107:N108)</f>
        <v>134.49799064117897</v>
      </c>
      <c r="P109" s="13">
        <f>SUM(P107:P108)</f>
        <v>42209.722467551284</v>
      </c>
      <c r="R109" s="13">
        <f>SUM(R107:R108)</f>
        <v>45009.123163374294</v>
      </c>
      <c r="T109" s="13">
        <f>SUM(T107:T108)</f>
        <v>7590.2349201720535</v>
      </c>
      <c r="V109" s="13">
        <f>SUM(V107:V108)</f>
        <v>2416.4001788231049</v>
      </c>
      <c r="X109" s="13">
        <f>SUM(X107:X108)</f>
        <v>459.97687475422032</v>
      </c>
      <c r="Z109" s="13">
        <f>SUM(Z107:Z108)</f>
        <v>7.2095246300641622E-16</v>
      </c>
    </row>
    <row r="112" spans="1:26" x14ac:dyDescent="0.2">
      <c r="H112" s="3"/>
      <c r="J112" s="3"/>
      <c r="L112" s="3"/>
      <c r="N112" s="3"/>
      <c r="P112" s="3"/>
      <c r="R112" s="3"/>
      <c r="T112" s="3"/>
      <c r="V112" s="3"/>
      <c r="X112" s="3"/>
      <c r="Z112" s="3"/>
    </row>
    <row r="113" spans="1:27" x14ac:dyDescent="0.2">
      <c r="H113" s="3"/>
      <c r="J113" s="3"/>
      <c r="L113" s="3"/>
      <c r="N113" s="3"/>
      <c r="P113" s="3"/>
      <c r="R113" s="3"/>
      <c r="T113" s="3"/>
      <c r="V113" s="3"/>
      <c r="X113" s="3"/>
      <c r="Z113" s="3"/>
    </row>
    <row r="115" spans="1:27" ht="15" customHeight="1" x14ac:dyDescent="0.2">
      <c r="A115" s="33" t="s">
        <v>134</v>
      </c>
      <c r="B115" s="33"/>
      <c r="C115" s="33"/>
      <c r="D115" s="33"/>
      <c r="E115" s="33"/>
      <c r="F115" s="33"/>
      <c r="G115" s="33"/>
      <c r="H115" s="33"/>
      <c r="I115" s="33"/>
      <c r="J115" s="33"/>
      <c r="K115" s="33"/>
      <c r="L115" s="33"/>
      <c r="M115" s="33"/>
      <c r="N115" s="33"/>
      <c r="O115" s="33"/>
      <c r="P115" s="33"/>
      <c r="Q115" s="33"/>
      <c r="R115" s="33"/>
      <c r="S115" s="33"/>
      <c r="T115" s="33"/>
      <c r="U115" s="33"/>
      <c r="V115" s="33"/>
      <c r="W115" s="33"/>
      <c r="X115" s="33"/>
      <c r="Y115" s="33"/>
      <c r="Z115" s="33"/>
      <c r="AA115" s="33"/>
    </row>
    <row r="117" spans="1:27" x14ac:dyDescent="0.2">
      <c r="H117" s="32" t="s">
        <v>132</v>
      </c>
      <c r="I117" s="32"/>
      <c r="J117" s="32"/>
      <c r="K117" s="32"/>
      <c r="L117" s="32"/>
      <c r="M117" s="32"/>
      <c r="N117" s="32"/>
      <c r="P117" s="32" t="s">
        <v>131</v>
      </c>
      <c r="Q117" s="32"/>
      <c r="R117" s="32"/>
      <c r="S117" s="32"/>
      <c r="T117" s="32"/>
      <c r="U117" s="32"/>
      <c r="V117" s="32"/>
      <c r="W117" s="32"/>
      <c r="X117" s="32"/>
    </row>
    <row r="118" spans="1:27" ht="15" x14ac:dyDescent="0.25">
      <c r="D118" s="1"/>
      <c r="F118" s="3" t="s">
        <v>50</v>
      </c>
      <c r="H118" s="3"/>
      <c r="J118" s="3"/>
      <c r="L118" s="3"/>
      <c r="N118" s="3" t="s">
        <v>130</v>
      </c>
      <c r="P118" s="6"/>
      <c r="Q118" s="6"/>
      <c r="R118" s="6"/>
      <c r="S118" s="6"/>
      <c r="T118" s="6"/>
      <c r="U118" s="6"/>
      <c r="V118" s="6"/>
      <c r="W118" s="6"/>
      <c r="X118" s="12" t="s">
        <v>129</v>
      </c>
      <c r="Y118" s="6"/>
      <c r="Z118" s="12"/>
      <c r="AA118" s="29"/>
    </row>
    <row r="119" spans="1:27" x14ac:dyDescent="0.2">
      <c r="A119" s="3" t="s">
        <v>128</v>
      </c>
      <c r="D119" s="1"/>
      <c r="F119" s="3" t="s">
        <v>127</v>
      </c>
      <c r="H119" s="3" t="s">
        <v>126</v>
      </c>
      <c r="I119" s="3"/>
      <c r="J119" s="3" t="s">
        <v>126</v>
      </c>
      <c r="K119" s="20"/>
      <c r="L119" s="12" t="s">
        <v>125</v>
      </c>
      <c r="M119" s="20"/>
      <c r="N119" s="12" t="s">
        <v>124</v>
      </c>
      <c r="O119" s="20"/>
      <c r="P119" s="12" t="s">
        <v>50</v>
      </c>
      <c r="Q119" s="12"/>
      <c r="R119" s="12" t="s">
        <v>50</v>
      </c>
      <c r="S119" s="12"/>
      <c r="T119" s="12" t="s">
        <v>50</v>
      </c>
      <c r="U119" s="12"/>
      <c r="V119" s="12" t="s">
        <v>50</v>
      </c>
      <c r="W119" s="12"/>
      <c r="X119" s="12" t="s">
        <v>124</v>
      </c>
      <c r="Y119" s="12"/>
      <c r="Z119" s="12" t="s">
        <v>50</v>
      </c>
      <c r="AA119" s="20"/>
    </row>
    <row r="120" spans="1:27" x14ac:dyDescent="0.2">
      <c r="A120" s="26" t="s">
        <v>123</v>
      </c>
      <c r="B120" s="28" t="s">
        <v>122</v>
      </c>
      <c r="D120" s="26" t="s">
        <v>121</v>
      </c>
      <c r="F120" s="26" t="s">
        <v>120</v>
      </c>
      <c r="G120" s="27" t="s">
        <v>119</v>
      </c>
      <c r="H120" s="26" t="s">
        <v>118</v>
      </c>
      <c r="I120" s="3"/>
      <c r="J120" s="26" t="s">
        <v>117</v>
      </c>
      <c r="K120" s="3"/>
      <c r="L120" s="26" t="s">
        <v>116</v>
      </c>
      <c r="M120" s="3"/>
      <c r="N120" s="26" t="s">
        <v>113</v>
      </c>
      <c r="O120" s="3"/>
      <c r="P120" s="25" t="s">
        <v>84</v>
      </c>
      <c r="Q120" s="12"/>
      <c r="R120" s="25" t="s">
        <v>82</v>
      </c>
      <c r="S120" s="12"/>
      <c r="T120" s="25" t="s">
        <v>115</v>
      </c>
      <c r="U120" s="12"/>
      <c r="V120" s="25" t="s">
        <v>114</v>
      </c>
      <c r="W120" s="12"/>
      <c r="X120" s="25" t="s">
        <v>113</v>
      </c>
      <c r="Y120" s="12"/>
      <c r="Z120" s="25" t="s">
        <v>112</v>
      </c>
      <c r="AA120" s="20"/>
    </row>
    <row r="121" spans="1:27" x14ac:dyDescent="0.2">
      <c r="D121" s="12" t="s">
        <v>111</v>
      </c>
      <c r="E121" s="12"/>
      <c r="F121" s="12" t="s">
        <v>110</v>
      </c>
      <c r="G121" s="12"/>
      <c r="H121" s="12" t="s">
        <v>109</v>
      </c>
      <c r="I121" s="12"/>
      <c r="J121" s="12" t="s">
        <v>108</v>
      </c>
      <c r="K121" s="12"/>
      <c r="L121" s="12" t="s">
        <v>107</v>
      </c>
      <c r="M121" s="12"/>
      <c r="N121" s="12" t="s">
        <v>106</v>
      </c>
      <c r="O121" s="12"/>
      <c r="P121" s="12" t="s">
        <v>105</v>
      </c>
      <c r="Q121" s="12"/>
      <c r="R121" s="12" t="s">
        <v>104</v>
      </c>
      <c r="S121" s="12"/>
      <c r="T121" s="12" t="s">
        <v>103</v>
      </c>
      <c r="U121" s="12"/>
      <c r="V121" s="12" t="s">
        <v>102</v>
      </c>
      <c r="W121" s="12"/>
      <c r="X121" s="12" t="s">
        <v>101</v>
      </c>
      <c r="Y121" s="12"/>
      <c r="Z121" s="12" t="s">
        <v>100</v>
      </c>
      <c r="AA121" s="3"/>
    </row>
    <row r="122" spans="1:27" x14ac:dyDescent="0.2">
      <c r="H122" s="3"/>
      <c r="J122" s="3"/>
      <c r="L122" s="3"/>
      <c r="N122" s="3"/>
      <c r="P122" s="3"/>
      <c r="R122" s="3"/>
      <c r="T122" s="3"/>
      <c r="V122" s="3"/>
      <c r="X122" s="3"/>
      <c r="Z122" s="3"/>
    </row>
    <row r="123" spans="1:27" x14ac:dyDescent="0.2">
      <c r="B123" s="7" t="s">
        <v>57</v>
      </c>
    </row>
    <row r="124" spans="1:27" x14ac:dyDescent="0.2">
      <c r="B124" s="7"/>
    </row>
    <row r="125" spans="1:27" x14ac:dyDescent="0.2">
      <c r="B125" s="1" t="s">
        <v>56</v>
      </c>
    </row>
    <row r="126" spans="1:27" x14ac:dyDescent="0.2">
      <c r="A126" s="3">
        <f>MAX(A$15:$A125)+1</f>
        <v>54</v>
      </c>
      <c r="B126" s="10" t="s">
        <v>55</v>
      </c>
      <c r="D126" s="5">
        <v>26808.799065455009</v>
      </c>
      <c r="F126" s="3" t="s">
        <v>53</v>
      </c>
      <c r="H126" s="5">
        <v>0</v>
      </c>
      <c r="I126" s="5"/>
      <c r="J126" s="5">
        <v>0</v>
      </c>
      <c r="K126" s="5"/>
      <c r="L126" s="5">
        <v>0</v>
      </c>
      <c r="M126" s="5"/>
      <c r="N126" s="5">
        <v>0</v>
      </c>
      <c r="O126" s="5"/>
      <c r="P126" s="5">
        <v>0</v>
      </c>
      <c r="Q126" s="5"/>
      <c r="R126" s="5">
        <v>0</v>
      </c>
      <c r="S126" s="5"/>
      <c r="T126" s="5">
        <v>0</v>
      </c>
      <c r="U126" s="5"/>
      <c r="V126" s="5">
        <v>0</v>
      </c>
      <c r="W126" s="5"/>
      <c r="X126" s="5">
        <v>0</v>
      </c>
      <c r="Y126" s="5"/>
      <c r="Z126" s="5">
        <v>26808.799065455009</v>
      </c>
    </row>
    <row r="127" spans="1:27" x14ac:dyDescent="0.2">
      <c r="A127" s="3">
        <f>MAX(A$15:$A126)+1</f>
        <v>55</v>
      </c>
      <c r="B127" s="10" t="s">
        <v>54</v>
      </c>
      <c r="D127" s="5">
        <v>2490.5076477743337</v>
      </c>
      <c r="F127" s="3" t="s">
        <v>53</v>
      </c>
      <c r="H127" s="5">
        <v>0</v>
      </c>
      <c r="I127" s="5"/>
      <c r="J127" s="5">
        <v>0</v>
      </c>
      <c r="K127" s="5"/>
      <c r="L127" s="5">
        <v>0</v>
      </c>
      <c r="M127" s="5"/>
      <c r="N127" s="5">
        <v>0</v>
      </c>
      <c r="O127" s="5"/>
      <c r="P127" s="5">
        <v>0</v>
      </c>
      <c r="Q127" s="5"/>
      <c r="R127" s="5">
        <v>0</v>
      </c>
      <c r="S127" s="5"/>
      <c r="T127" s="5">
        <v>0</v>
      </c>
      <c r="U127" s="5"/>
      <c r="V127" s="5">
        <v>0</v>
      </c>
      <c r="W127" s="5"/>
      <c r="X127" s="5">
        <v>0</v>
      </c>
      <c r="Y127" s="5"/>
      <c r="Z127" s="5">
        <v>2490.5076477743337</v>
      </c>
    </row>
    <row r="128" spans="1:27" x14ac:dyDescent="0.2">
      <c r="A128" s="3">
        <f>MAX(A$15:$A127)+1</f>
        <v>56</v>
      </c>
      <c r="B128" s="10" t="s">
        <v>52</v>
      </c>
      <c r="D128" s="5">
        <v>10937.610449326283</v>
      </c>
      <c r="F128" s="3" t="s">
        <v>51</v>
      </c>
      <c r="H128" s="5">
        <v>10937.610449326283</v>
      </c>
      <c r="I128" s="5"/>
      <c r="J128" s="5">
        <v>0</v>
      </c>
      <c r="K128" s="5"/>
      <c r="L128" s="5">
        <v>0</v>
      </c>
      <c r="M128" s="5"/>
      <c r="N128" s="5">
        <v>0</v>
      </c>
      <c r="O128" s="5"/>
      <c r="P128" s="5">
        <v>0</v>
      </c>
      <c r="Q128" s="5"/>
      <c r="R128" s="5">
        <v>0</v>
      </c>
      <c r="S128" s="5"/>
      <c r="T128" s="5">
        <v>0</v>
      </c>
      <c r="U128" s="5"/>
      <c r="V128" s="5">
        <v>0</v>
      </c>
      <c r="W128" s="5"/>
      <c r="X128" s="5">
        <v>0</v>
      </c>
      <c r="Y128" s="5"/>
      <c r="Z128" s="5">
        <v>0</v>
      </c>
    </row>
    <row r="129" spans="1:26" x14ac:dyDescent="0.2">
      <c r="B129" s="1" t="s">
        <v>50</v>
      </c>
      <c r="D129" s="11"/>
      <c r="H129" s="11"/>
      <c r="I129" s="5"/>
      <c r="J129" s="11"/>
      <c r="K129" s="5"/>
      <c r="L129" s="11"/>
      <c r="M129" s="5"/>
      <c r="N129" s="11"/>
      <c r="O129" s="5"/>
      <c r="P129" s="11"/>
      <c r="Q129" s="5"/>
      <c r="R129" s="11"/>
      <c r="S129" s="5"/>
      <c r="T129" s="11"/>
      <c r="U129" s="5"/>
      <c r="V129" s="11"/>
      <c r="W129" s="5"/>
      <c r="X129" s="11"/>
      <c r="Y129" s="5"/>
      <c r="Z129" s="11"/>
    </row>
    <row r="130" spans="1:26" x14ac:dyDescent="0.2">
      <c r="A130" s="3">
        <f>MAX(A$15:$A129)+1</f>
        <v>57</v>
      </c>
      <c r="B130" s="1" t="s">
        <v>49</v>
      </c>
      <c r="D130" s="5">
        <v>10616.772187581611</v>
      </c>
      <c r="F130" s="3" t="s">
        <v>48</v>
      </c>
      <c r="H130" s="5">
        <v>1189.6205357995887</v>
      </c>
      <c r="I130" s="5"/>
      <c r="J130" s="5">
        <v>227.53224880321559</v>
      </c>
      <c r="K130" s="5"/>
      <c r="L130" s="5">
        <v>2318.8123621957002</v>
      </c>
      <c r="M130" s="5"/>
      <c r="N130" s="5">
        <v>0</v>
      </c>
      <c r="O130" s="5"/>
      <c r="P130" s="5">
        <v>1463.4625962350233</v>
      </c>
      <c r="Q130" s="5"/>
      <c r="R130" s="5">
        <v>2740.2741177422295</v>
      </c>
      <c r="S130" s="5"/>
      <c r="T130" s="5">
        <v>2299.9543136867696</v>
      </c>
      <c r="U130" s="5"/>
      <c r="V130" s="5">
        <v>377.11601311908532</v>
      </c>
      <c r="W130" s="5"/>
      <c r="X130" s="5">
        <v>0</v>
      </c>
      <c r="Y130" s="5"/>
      <c r="Z130" s="5">
        <v>0</v>
      </c>
    </row>
    <row r="131" spans="1:26" x14ac:dyDescent="0.2">
      <c r="A131" s="3">
        <f>MAX(A$15:$A130)+1</f>
        <v>58</v>
      </c>
      <c r="B131" s="10" t="s">
        <v>47</v>
      </c>
      <c r="D131" s="5">
        <v>19651.883397468569</v>
      </c>
      <c r="F131" s="3" t="s">
        <v>45</v>
      </c>
      <c r="H131" s="5">
        <v>0</v>
      </c>
      <c r="I131" s="5"/>
      <c r="J131" s="5">
        <v>0</v>
      </c>
      <c r="K131" s="5"/>
      <c r="L131" s="5">
        <v>0</v>
      </c>
      <c r="M131" s="5"/>
      <c r="N131" s="5">
        <v>0</v>
      </c>
      <c r="O131" s="5"/>
      <c r="P131" s="5">
        <v>0</v>
      </c>
      <c r="Q131" s="5"/>
      <c r="R131" s="5">
        <v>0</v>
      </c>
      <c r="S131" s="5"/>
      <c r="T131" s="5">
        <v>19651.883397468569</v>
      </c>
      <c r="U131" s="5"/>
      <c r="V131" s="5">
        <v>0</v>
      </c>
      <c r="W131" s="5"/>
      <c r="X131" s="5">
        <v>0</v>
      </c>
      <c r="Y131" s="5"/>
      <c r="Z131" s="5">
        <v>0</v>
      </c>
    </row>
    <row r="132" spans="1:26" x14ac:dyDescent="0.2">
      <c r="A132" s="3">
        <f>MAX(A$15:$A131)+1</f>
        <v>59</v>
      </c>
      <c r="B132" s="10" t="s">
        <v>46</v>
      </c>
      <c r="D132" s="5">
        <v>0</v>
      </c>
      <c r="F132" s="3" t="s">
        <v>45</v>
      </c>
      <c r="H132" s="5">
        <v>0</v>
      </c>
      <c r="I132" s="5"/>
      <c r="J132" s="5">
        <v>0</v>
      </c>
      <c r="K132" s="5"/>
      <c r="L132" s="5">
        <v>0</v>
      </c>
      <c r="M132" s="5"/>
      <c r="N132" s="5">
        <v>0</v>
      </c>
      <c r="O132" s="5"/>
      <c r="P132" s="5">
        <v>0</v>
      </c>
      <c r="Q132" s="5"/>
      <c r="R132" s="5">
        <v>0</v>
      </c>
      <c r="S132" s="5"/>
      <c r="T132" s="5">
        <v>0</v>
      </c>
      <c r="U132" s="5"/>
      <c r="V132" s="5">
        <v>0</v>
      </c>
      <c r="W132" s="5"/>
      <c r="X132" s="5">
        <v>0</v>
      </c>
      <c r="Y132" s="5"/>
      <c r="Z132" s="5">
        <v>0</v>
      </c>
    </row>
    <row r="133" spans="1:26" x14ac:dyDescent="0.2">
      <c r="A133" s="3">
        <f>MAX(A$15:$A132)+1</f>
        <v>60</v>
      </c>
      <c r="B133" s="10" t="s">
        <v>44</v>
      </c>
      <c r="D133" s="5">
        <v>59329.65715247715</v>
      </c>
      <c r="F133" s="3" t="s">
        <v>40</v>
      </c>
      <c r="H133" s="5">
        <v>7522.2172964198262</v>
      </c>
      <c r="I133" s="5"/>
      <c r="J133" s="5">
        <v>1438.733584310944</v>
      </c>
      <c r="K133" s="5"/>
      <c r="L133" s="5">
        <v>14662.331334366872</v>
      </c>
      <c r="M133" s="5"/>
      <c r="N133" s="5">
        <v>0</v>
      </c>
      <c r="O133" s="5"/>
      <c r="P133" s="5">
        <v>12430.593950913488</v>
      </c>
      <c r="Q133" s="5"/>
      <c r="R133" s="5">
        <v>23275.780986466016</v>
      </c>
      <c r="S133" s="5"/>
      <c r="T133" s="5">
        <v>0</v>
      </c>
      <c r="U133" s="5"/>
      <c r="V133" s="5">
        <v>0</v>
      </c>
      <c r="W133" s="5"/>
      <c r="X133" s="5">
        <v>0</v>
      </c>
      <c r="Y133" s="5"/>
      <c r="Z133" s="5">
        <v>0</v>
      </c>
    </row>
    <row r="134" spans="1:26" x14ac:dyDescent="0.2">
      <c r="A134" s="3">
        <f>MAX(A$15:$A133)+1</f>
        <v>61</v>
      </c>
      <c r="B134" s="10" t="s">
        <v>43</v>
      </c>
      <c r="D134" s="5">
        <v>8158.0814843554526</v>
      </c>
      <c r="F134" s="3" t="s">
        <v>42</v>
      </c>
      <c r="H134" s="5">
        <v>2597.7279993717952</v>
      </c>
      <c r="I134" s="5"/>
      <c r="J134" s="5">
        <v>496.853303796462</v>
      </c>
      <c r="K134" s="5"/>
      <c r="L134" s="5">
        <v>5063.5001811871953</v>
      </c>
      <c r="M134" s="5"/>
      <c r="N134" s="5">
        <v>0</v>
      </c>
      <c r="O134" s="5"/>
      <c r="P134" s="5">
        <v>0</v>
      </c>
      <c r="Q134" s="5"/>
      <c r="R134" s="5">
        <v>0</v>
      </c>
      <c r="S134" s="5"/>
      <c r="T134" s="5">
        <v>0</v>
      </c>
      <c r="U134" s="5"/>
      <c r="V134" s="5">
        <v>0</v>
      </c>
      <c r="W134" s="5"/>
      <c r="X134" s="5">
        <v>0</v>
      </c>
      <c r="Y134" s="5"/>
      <c r="Z134" s="5">
        <v>0</v>
      </c>
    </row>
    <row r="135" spans="1:26" x14ac:dyDescent="0.2">
      <c r="A135" s="3">
        <f>MAX(A$15:$A134)+1</f>
        <v>62</v>
      </c>
      <c r="B135" s="10" t="s">
        <v>41</v>
      </c>
      <c r="D135" s="5">
        <v>352.78073788360939</v>
      </c>
      <c r="F135" s="12" t="s">
        <v>40</v>
      </c>
      <c r="H135" s="5">
        <v>44.727940387921791</v>
      </c>
      <c r="I135" s="5"/>
      <c r="J135" s="5">
        <v>8.5548698551674214</v>
      </c>
      <c r="K135" s="5"/>
      <c r="L135" s="5">
        <v>87.183852317541067</v>
      </c>
      <c r="M135" s="5"/>
      <c r="N135" s="5">
        <v>0</v>
      </c>
      <c r="O135" s="5"/>
      <c r="P135" s="5">
        <v>73.913693704054992</v>
      </c>
      <c r="Q135" s="5"/>
      <c r="R135" s="5">
        <v>138.40038161892411</v>
      </c>
      <c r="S135" s="5"/>
      <c r="T135" s="5">
        <v>0</v>
      </c>
      <c r="U135" s="5"/>
      <c r="V135" s="5">
        <v>0</v>
      </c>
      <c r="W135" s="5"/>
      <c r="X135" s="5">
        <v>0</v>
      </c>
      <c r="Y135" s="5"/>
      <c r="Z135" s="5">
        <v>0</v>
      </c>
    </row>
    <row r="136" spans="1:26" x14ac:dyDescent="0.2">
      <c r="A136" s="3">
        <f>MAX(A$15:$A135)+1</f>
        <v>63</v>
      </c>
      <c r="B136" s="10" t="s">
        <v>39</v>
      </c>
      <c r="D136" s="5">
        <v>3222.2552739557595</v>
      </c>
      <c r="F136" s="3" t="s">
        <v>38</v>
      </c>
      <c r="H136" s="5">
        <v>0</v>
      </c>
      <c r="I136" s="5"/>
      <c r="J136" s="5">
        <v>0</v>
      </c>
      <c r="K136" s="5"/>
      <c r="L136" s="5">
        <v>0</v>
      </c>
      <c r="M136" s="5"/>
      <c r="N136" s="5">
        <v>0</v>
      </c>
      <c r="O136" s="5"/>
      <c r="P136" s="5">
        <v>0</v>
      </c>
      <c r="Q136" s="5"/>
      <c r="R136" s="5">
        <v>0</v>
      </c>
      <c r="S136" s="5"/>
      <c r="T136" s="5">
        <v>0</v>
      </c>
      <c r="U136" s="5"/>
      <c r="V136" s="5">
        <v>3222.2552739557595</v>
      </c>
      <c r="W136" s="5"/>
      <c r="X136" s="5">
        <v>0</v>
      </c>
      <c r="Y136" s="5"/>
      <c r="Z136" s="5">
        <v>0</v>
      </c>
    </row>
    <row r="137" spans="1:26" x14ac:dyDescent="0.2">
      <c r="B137" s="1" t="s">
        <v>37</v>
      </c>
      <c r="D137" s="11"/>
      <c r="H137" s="11"/>
      <c r="I137" s="5"/>
      <c r="J137" s="11"/>
      <c r="K137" s="5"/>
      <c r="L137" s="11"/>
      <c r="M137" s="5"/>
      <c r="N137" s="11"/>
      <c r="O137" s="5"/>
      <c r="P137" s="11"/>
      <c r="Q137" s="5"/>
      <c r="R137" s="11"/>
      <c r="S137" s="5"/>
      <c r="T137" s="11"/>
      <c r="U137" s="5"/>
      <c r="V137" s="11"/>
      <c r="W137" s="5"/>
      <c r="X137" s="11"/>
      <c r="Y137" s="5"/>
      <c r="Z137" s="11"/>
    </row>
    <row r="138" spans="1:26" x14ac:dyDescent="0.2">
      <c r="A138" s="3">
        <f>MAX(A$15:$A137)+1</f>
        <v>64</v>
      </c>
      <c r="B138" s="10" t="s">
        <v>36</v>
      </c>
      <c r="D138" s="5">
        <v>169987.47758188494</v>
      </c>
      <c r="F138" s="3" t="s">
        <v>35</v>
      </c>
      <c r="H138" s="5">
        <v>21805.987721959056</v>
      </c>
      <c r="I138" s="5"/>
      <c r="J138" s="5">
        <v>4170.7126553744292</v>
      </c>
      <c r="K138" s="5"/>
      <c r="L138" s="5">
        <v>42504.30484169507</v>
      </c>
      <c r="M138" s="5"/>
      <c r="N138" s="5">
        <v>0</v>
      </c>
      <c r="O138" s="5"/>
      <c r="P138" s="5">
        <v>30430.69313675278</v>
      </c>
      <c r="Q138" s="5"/>
      <c r="R138" s="5">
        <v>51317.764408417905</v>
      </c>
      <c r="S138" s="5"/>
      <c r="T138" s="5">
        <v>14668.53143102922</v>
      </c>
      <c r="U138" s="5"/>
      <c r="V138" s="5">
        <v>4695.2523115912454</v>
      </c>
      <c r="W138" s="5"/>
      <c r="X138" s="5">
        <v>394.23107506524229</v>
      </c>
      <c r="Y138" s="5"/>
      <c r="Z138" s="5">
        <v>0</v>
      </c>
    </row>
    <row r="139" spans="1:26" x14ac:dyDescent="0.2">
      <c r="A139" s="3">
        <f>MAX(A$15:$A138)+1</f>
        <v>65</v>
      </c>
      <c r="B139" s="10" t="s">
        <v>34</v>
      </c>
      <c r="D139" s="11"/>
      <c r="H139" s="11"/>
      <c r="I139" s="5"/>
      <c r="J139" s="11"/>
      <c r="K139" s="5"/>
      <c r="L139" s="11"/>
      <c r="M139" s="5"/>
      <c r="N139" s="11"/>
      <c r="O139" s="5"/>
      <c r="P139" s="11"/>
      <c r="Q139" s="5"/>
      <c r="R139" s="11"/>
      <c r="S139" s="5"/>
      <c r="T139" s="11"/>
      <c r="U139" s="5"/>
      <c r="V139" s="11"/>
      <c r="W139" s="5"/>
      <c r="X139" s="11"/>
      <c r="Y139" s="5"/>
      <c r="Z139" s="11"/>
    </row>
    <row r="140" spans="1:26" x14ac:dyDescent="0.2">
      <c r="A140" s="3">
        <f>MAX(A$15:$A139)+1</f>
        <v>66</v>
      </c>
      <c r="B140" s="10" t="s">
        <v>33</v>
      </c>
      <c r="D140" s="5">
        <v>11615.53513385792</v>
      </c>
      <c r="F140" s="3" t="s">
        <v>10</v>
      </c>
      <c r="H140" s="5">
        <v>0</v>
      </c>
      <c r="I140" s="5"/>
      <c r="J140" s="5">
        <v>0</v>
      </c>
      <c r="K140" s="5"/>
      <c r="L140" s="5">
        <v>0</v>
      </c>
      <c r="M140" s="5"/>
      <c r="N140" s="5">
        <v>0</v>
      </c>
      <c r="O140" s="5"/>
      <c r="P140" s="5">
        <v>0</v>
      </c>
      <c r="Q140" s="5"/>
      <c r="R140" s="5">
        <v>0</v>
      </c>
      <c r="S140" s="5"/>
      <c r="T140" s="5">
        <v>0</v>
      </c>
      <c r="U140" s="5"/>
      <c r="V140" s="5">
        <v>0</v>
      </c>
      <c r="W140" s="5"/>
      <c r="X140" s="5">
        <v>11615.53513385792</v>
      </c>
      <c r="Y140" s="5"/>
      <c r="Z140" s="5">
        <v>0</v>
      </c>
    </row>
    <row r="141" spans="1:26" x14ac:dyDescent="0.2">
      <c r="A141" s="3">
        <f>MAX(A$15:$A140)+1</f>
        <v>67</v>
      </c>
      <c r="B141" s="10" t="s">
        <v>32</v>
      </c>
      <c r="D141" s="5">
        <v>144347.57149315689</v>
      </c>
      <c r="F141" s="3" t="s">
        <v>30</v>
      </c>
      <c r="H141" s="5">
        <v>0</v>
      </c>
      <c r="I141" s="5"/>
      <c r="J141" s="5">
        <v>0</v>
      </c>
      <c r="K141" s="5"/>
      <c r="L141" s="5">
        <v>0</v>
      </c>
      <c r="M141" s="5"/>
      <c r="N141" s="5">
        <v>144347.57149315689</v>
      </c>
      <c r="O141" s="5"/>
      <c r="P141" s="5">
        <v>0</v>
      </c>
      <c r="Q141" s="5"/>
      <c r="R141" s="5">
        <v>0</v>
      </c>
      <c r="S141" s="5"/>
      <c r="T141" s="5">
        <v>0</v>
      </c>
      <c r="U141" s="5"/>
      <c r="V141" s="5">
        <v>0</v>
      </c>
      <c r="W141" s="5"/>
      <c r="X141" s="5">
        <v>0</v>
      </c>
      <c r="Y141" s="5"/>
      <c r="Z141" s="5">
        <v>0</v>
      </c>
    </row>
    <row r="142" spans="1:26" x14ac:dyDescent="0.2">
      <c r="A142" s="3">
        <f>MAX(A$15:$A141)+1</f>
        <v>68</v>
      </c>
      <c r="B142" s="10" t="s">
        <v>31</v>
      </c>
      <c r="D142" s="5">
        <v>30706.695595808793</v>
      </c>
      <c r="F142" s="3" t="s">
        <v>30</v>
      </c>
      <c r="H142" s="5">
        <v>0</v>
      </c>
      <c r="I142" s="5"/>
      <c r="J142" s="5">
        <v>0</v>
      </c>
      <c r="K142" s="5"/>
      <c r="L142" s="5">
        <v>0</v>
      </c>
      <c r="M142" s="5"/>
      <c r="N142" s="5">
        <v>30706.695595808793</v>
      </c>
      <c r="O142" s="5"/>
      <c r="P142" s="5">
        <v>0</v>
      </c>
      <c r="Q142" s="5"/>
      <c r="R142" s="5">
        <v>0</v>
      </c>
      <c r="S142" s="5"/>
      <c r="T142" s="5">
        <v>0</v>
      </c>
      <c r="U142" s="5"/>
      <c r="V142" s="5">
        <v>0</v>
      </c>
      <c r="W142" s="5"/>
      <c r="X142" s="5">
        <v>0</v>
      </c>
      <c r="Y142" s="5"/>
      <c r="Z142" s="5">
        <v>0</v>
      </c>
    </row>
    <row r="143" spans="1:26" x14ac:dyDescent="0.2">
      <c r="B143" s="1" t="s">
        <v>29</v>
      </c>
      <c r="D143" s="11"/>
      <c r="H143" s="11"/>
      <c r="I143" s="5"/>
      <c r="J143" s="11"/>
      <c r="K143" s="5"/>
      <c r="L143" s="11"/>
      <c r="M143" s="5"/>
      <c r="N143" s="11"/>
      <c r="O143" s="5"/>
      <c r="P143" s="11"/>
      <c r="Q143" s="5"/>
      <c r="R143" s="11"/>
      <c r="S143" s="5"/>
      <c r="T143" s="11"/>
      <c r="U143" s="5"/>
      <c r="V143" s="11"/>
      <c r="W143" s="5"/>
      <c r="X143" s="11"/>
      <c r="Y143" s="5"/>
      <c r="Z143" s="11"/>
    </row>
    <row r="144" spans="1:26" x14ac:dyDescent="0.2">
      <c r="A144" s="3">
        <f>MAX(A$15:$A143)+1</f>
        <v>69</v>
      </c>
      <c r="B144" s="10" t="s">
        <v>28</v>
      </c>
      <c r="D144" s="5">
        <v>2999.0388448958938</v>
      </c>
      <c r="F144" s="3" t="s">
        <v>10</v>
      </c>
      <c r="H144" s="5">
        <v>0</v>
      </c>
      <c r="I144" s="5"/>
      <c r="J144" s="5">
        <v>0</v>
      </c>
      <c r="K144" s="5"/>
      <c r="L144" s="5">
        <v>0</v>
      </c>
      <c r="M144" s="5"/>
      <c r="N144" s="5">
        <v>0</v>
      </c>
      <c r="O144" s="5"/>
      <c r="P144" s="5">
        <v>0</v>
      </c>
      <c r="Q144" s="5"/>
      <c r="R144" s="5">
        <v>0</v>
      </c>
      <c r="S144" s="5"/>
      <c r="T144" s="5">
        <v>0</v>
      </c>
      <c r="U144" s="5"/>
      <c r="V144" s="5">
        <v>0</v>
      </c>
      <c r="W144" s="5"/>
      <c r="X144" s="5">
        <v>2999.0388448958938</v>
      </c>
      <c r="Y144" s="5"/>
      <c r="Z144" s="5">
        <v>0</v>
      </c>
    </row>
    <row r="145" spans="1:26" x14ac:dyDescent="0.2">
      <c r="A145" s="3">
        <f>MAX(A$15:$A144)+1</f>
        <v>70</v>
      </c>
      <c r="B145" s="10" t="s">
        <v>27</v>
      </c>
      <c r="D145" s="5">
        <v>19535.319138357758</v>
      </c>
      <c r="F145" s="3" t="s">
        <v>10</v>
      </c>
      <c r="H145" s="5">
        <v>0</v>
      </c>
      <c r="I145" s="5"/>
      <c r="J145" s="5">
        <v>0</v>
      </c>
      <c r="K145" s="5"/>
      <c r="L145" s="5">
        <v>0</v>
      </c>
      <c r="M145" s="5"/>
      <c r="N145" s="5">
        <v>0</v>
      </c>
      <c r="O145" s="5"/>
      <c r="P145" s="5">
        <v>0</v>
      </c>
      <c r="Q145" s="5"/>
      <c r="R145" s="5">
        <v>0</v>
      </c>
      <c r="S145" s="5"/>
      <c r="T145" s="5">
        <v>0</v>
      </c>
      <c r="U145" s="5"/>
      <c r="V145" s="5">
        <v>0</v>
      </c>
      <c r="W145" s="5"/>
      <c r="X145" s="5">
        <v>19535.319138357758</v>
      </c>
      <c r="Y145" s="5"/>
      <c r="Z145" s="5">
        <v>0</v>
      </c>
    </row>
    <row r="146" spans="1:26" x14ac:dyDescent="0.2">
      <c r="A146" s="3">
        <f>MAX(A$15:$A145)+1</f>
        <v>71</v>
      </c>
      <c r="B146" s="10" t="s">
        <v>26</v>
      </c>
      <c r="D146" s="5">
        <v>23437.232127810334</v>
      </c>
      <c r="F146" s="3" t="s">
        <v>10</v>
      </c>
      <c r="H146" s="5">
        <v>0</v>
      </c>
      <c r="I146" s="5"/>
      <c r="J146" s="5">
        <v>0</v>
      </c>
      <c r="K146" s="5"/>
      <c r="L146" s="5">
        <v>0</v>
      </c>
      <c r="M146" s="5"/>
      <c r="N146" s="5">
        <v>0</v>
      </c>
      <c r="O146" s="5"/>
      <c r="P146" s="5">
        <v>0</v>
      </c>
      <c r="Q146" s="5"/>
      <c r="R146" s="5">
        <v>0</v>
      </c>
      <c r="S146" s="5"/>
      <c r="T146" s="5">
        <v>0</v>
      </c>
      <c r="U146" s="5"/>
      <c r="V146" s="5">
        <v>0</v>
      </c>
      <c r="W146" s="5"/>
      <c r="X146" s="5">
        <v>23437.232127810334</v>
      </c>
      <c r="Y146" s="5"/>
      <c r="Z146" s="5">
        <v>0</v>
      </c>
    </row>
    <row r="147" spans="1:26" x14ac:dyDescent="0.2">
      <c r="A147" s="3">
        <f>MAX(A$15:$A146)+1</f>
        <v>72</v>
      </c>
      <c r="B147" s="10" t="s">
        <v>25</v>
      </c>
      <c r="D147" s="5">
        <v>47499.389818864729</v>
      </c>
      <c r="F147" s="3" t="s">
        <v>10</v>
      </c>
      <c r="H147" s="5">
        <v>0</v>
      </c>
      <c r="I147" s="5"/>
      <c r="J147" s="5">
        <v>0</v>
      </c>
      <c r="K147" s="5"/>
      <c r="L147" s="5">
        <v>0</v>
      </c>
      <c r="M147" s="5"/>
      <c r="N147" s="5">
        <v>0</v>
      </c>
      <c r="O147" s="5"/>
      <c r="P147" s="5">
        <v>0</v>
      </c>
      <c r="Q147" s="5"/>
      <c r="R147" s="5">
        <v>0</v>
      </c>
      <c r="S147" s="5"/>
      <c r="T147" s="5">
        <v>0</v>
      </c>
      <c r="U147" s="5"/>
      <c r="V147" s="5">
        <v>0</v>
      </c>
      <c r="W147" s="5"/>
      <c r="X147" s="5">
        <v>47499.389818864729</v>
      </c>
      <c r="Y147" s="5"/>
      <c r="Z147" s="5">
        <v>0</v>
      </c>
    </row>
    <row r="148" spans="1:26" x14ac:dyDescent="0.2">
      <c r="A148" s="3">
        <f>MAX(A$15:$A147)+1</f>
        <v>73</v>
      </c>
      <c r="B148" s="10" t="s">
        <v>24</v>
      </c>
      <c r="D148" s="5">
        <v>3006.313131526721</v>
      </c>
      <c r="F148" s="3" t="s">
        <v>10</v>
      </c>
      <c r="H148" s="5">
        <v>0</v>
      </c>
      <c r="I148" s="5"/>
      <c r="J148" s="5">
        <v>0</v>
      </c>
      <c r="K148" s="5"/>
      <c r="L148" s="5">
        <v>0</v>
      </c>
      <c r="M148" s="5"/>
      <c r="N148" s="5">
        <v>0</v>
      </c>
      <c r="O148" s="5"/>
      <c r="P148" s="5">
        <v>0</v>
      </c>
      <c r="Q148" s="5"/>
      <c r="R148" s="5">
        <v>0</v>
      </c>
      <c r="S148" s="5"/>
      <c r="T148" s="5">
        <v>0</v>
      </c>
      <c r="U148" s="5"/>
      <c r="V148" s="5">
        <v>0</v>
      </c>
      <c r="W148" s="5"/>
      <c r="X148" s="5">
        <v>3006.313131526721</v>
      </c>
      <c r="Y148" s="5"/>
      <c r="Z148" s="5">
        <v>0</v>
      </c>
    </row>
    <row r="149" spans="1:26" x14ac:dyDescent="0.2">
      <c r="A149" s="3">
        <f>MAX(A$15:$A148)+1</f>
        <v>74</v>
      </c>
      <c r="B149" s="10" t="s">
        <v>23</v>
      </c>
      <c r="D149" s="5">
        <v>6258.7532042938401</v>
      </c>
      <c r="F149" s="3" t="s">
        <v>10</v>
      </c>
      <c r="H149" s="5">
        <v>0</v>
      </c>
      <c r="I149" s="5"/>
      <c r="J149" s="5">
        <v>0</v>
      </c>
      <c r="K149" s="5"/>
      <c r="L149" s="5">
        <v>0</v>
      </c>
      <c r="M149" s="5"/>
      <c r="N149" s="5">
        <v>0</v>
      </c>
      <c r="O149" s="5"/>
      <c r="P149" s="5">
        <v>0</v>
      </c>
      <c r="Q149" s="5"/>
      <c r="R149" s="5">
        <v>0</v>
      </c>
      <c r="S149" s="5"/>
      <c r="T149" s="5">
        <v>0</v>
      </c>
      <c r="U149" s="5"/>
      <c r="V149" s="5">
        <v>0</v>
      </c>
      <c r="W149" s="5"/>
      <c r="X149" s="5">
        <v>6258.7532042938401</v>
      </c>
      <c r="Y149" s="5"/>
      <c r="Z149" s="5">
        <v>0</v>
      </c>
    </row>
    <row r="150" spans="1:26" x14ac:dyDescent="0.2">
      <c r="A150" s="3">
        <f>MAX(A$15:$A149)+1</f>
        <v>75</v>
      </c>
      <c r="B150" s="10" t="s">
        <v>22</v>
      </c>
      <c r="D150" s="5">
        <v>11814.781536038916</v>
      </c>
      <c r="F150" s="3" t="s">
        <v>10</v>
      </c>
      <c r="H150" s="5">
        <v>0</v>
      </c>
      <c r="I150" s="5"/>
      <c r="J150" s="5">
        <v>0</v>
      </c>
      <c r="K150" s="5"/>
      <c r="L150" s="5">
        <v>0</v>
      </c>
      <c r="M150" s="5"/>
      <c r="N150" s="5">
        <v>0</v>
      </c>
      <c r="O150" s="5"/>
      <c r="P150" s="5">
        <v>0</v>
      </c>
      <c r="Q150" s="5"/>
      <c r="R150" s="5">
        <v>0</v>
      </c>
      <c r="S150" s="5"/>
      <c r="T150" s="5">
        <v>0</v>
      </c>
      <c r="U150" s="5"/>
      <c r="V150" s="5">
        <v>0</v>
      </c>
      <c r="W150" s="5"/>
      <c r="X150" s="5">
        <v>11814.781536038916</v>
      </c>
      <c r="Y150" s="5"/>
      <c r="Z150" s="5">
        <v>0</v>
      </c>
    </row>
    <row r="151" spans="1:26" ht="12.75" customHeight="1" x14ac:dyDescent="0.2">
      <c r="B151" s="1" t="s">
        <v>21</v>
      </c>
      <c r="D151" s="11"/>
      <c r="H151" s="11"/>
      <c r="I151" s="5"/>
      <c r="J151" s="11"/>
      <c r="K151" s="5"/>
      <c r="L151" s="11"/>
      <c r="M151" s="5"/>
      <c r="N151" s="11"/>
      <c r="O151" s="5"/>
      <c r="P151" s="11"/>
      <c r="Q151" s="5"/>
      <c r="R151" s="11"/>
      <c r="S151" s="5"/>
      <c r="T151" s="11"/>
      <c r="U151" s="5"/>
      <c r="V151" s="11"/>
      <c r="W151" s="5"/>
      <c r="X151" s="11"/>
      <c r="Y151" s="5"/>
      <c r="Z151" s="11"/>
    </row>
    <row r="152" spans="1:26" ht="12.75" customHeight="1" x14ac:dyDescent="0.2">
      <c r="A152" s="3">
        <f>MAX(A$15:$A151)+1</f>
        <v>76</v>
      </c>
      <c r="B152" s="10" t="s">
        <v>20</v>
      </c>
      <c r="D152" s="5">
        <v>151282.90897396824</v>
      </c>
      <c r="F152" s="3" t="s">
        <v>19</v>
      </c>
      <c r="H152" s="5">
        <v>12880.127948701251</v>
      </c>
      <c r="I152" s="5"/>
      <c r="J152" s="5">
        <v>2463.5120097950798</v>
      </c>
      <c r="K152" s="5"/>
      <c r="L152" s="5">
        <v>25105.988855544048</v>
      </c>
      <c r="M152" s="5"/>
      <c r="N152" s="5">
        <v>15526.137810894696</v>
      </c>
      <c r="O152" s="5"/>
      <c r="P152" s="5">
        <v>16952.176150702555</v>
      </c>
      <c r="Q152" s="5"/>
      <c r="R152" s="5">
        <v>29435.52261438498</v>
      </c>
      <c r="S152" s="5"/>
      <c r="T152" s="5">
        <v>12591.335317737103</v>
      </c>
      <c r="U152" s="5"/>
      <c r="V152" s="5">
        <v>3049.6359941950218</v>
      </c>
      <c r="W152" s="5"/>
      <c r="X152" s="5">
        <v>33278.472272013503</v>
      </c>
      <c r="Y152" s="5"/>
      <c r="Z152" s="5">
        <v>0</v>
      </c>
    </row>
    <row r="153" spans="1:26" ht="12.75" customHeight="1" x14ac:dyDescent="0.2">
      <c r="A153" s="3">
        <f>MAX(A$15:$A152)+1</f>
        <v>77</v>
      </c>
      <c r="B153" s="10" t="s">
        <v>18</v>
      </c>
      <c r="D153" s="5">
        <v>185521.51456395947</v>
      </c>
      <c r="F153" s="3" t="s">
        <v>17</v>
      </c>
      <c r="H153" s="5">
        <v>14968.151072801349</v>
      </c>
      <c r="I153" s="5"/>
      <c r="J153" s="5">
        <v>2862.8768346972352</v>
      </c>
      <c r="K153" s="5"/>
      <c r="L153" s="5">
        <v>29175.970574092211</v>
      </c>
      <c r="M153" s="5"/>
      <c r="N153" s="5">
        <v>15118.902678508899</v>
      </c>
      <c r="O153" s="5"/>
      <c r="P153" s="5">
        <v>19878.960327363395</v>
      </c>
      <c r="Q153" s="5"/>
      <c r="R153" s="5">
        <v>34347.874319044204</v>
      </c>
      <c r="S153" s="5"/>
      <c r="T153" s="5">
        <v>16145.588396737578</v>
      </c>
      <c r="U153" s="5"/>
      <c r="V153" s="5">
        <v>3668.7675699106758</v>
      </c>
      <c r="W153" s="5"/>
      <c r="X153" s="5">
        <v>49354.422790803925</v>
      </c>
      <c r="Y153" s="5"/>
      <c r="Z153" s="5">
        <v>0</v>
      </c>
    </row>
    <row r="154" spans="1:26" ht="12.75" customHeight="1" x14ac:dyDescent="0.2"/>
    <row r="155" spans="1:26" ht="12.75" customHeight="1" x14ac:dyDescent="0.2">
      <c r="A155" s="3">
        <f>MAX(A$15:$A154)+1</f>
        <v>78</v>
      </c>
      <c r="B155" s="6" t="s">
        <v>16</v>
      </c>
      <c r="D155" s="9">
        <f>SUM(D126:D153)</f>
        <v>949580.87854070216</v>
      </c>
      <c r="H155" s="9">
        <f>SUM(H126:H153)</f>
        <v>71946.17096476708</v>
      </c>
      <c r="J155" s="9">
        <f>SUM(J126:J153)</f>
        <v>11668.775506632534</v>
      </c>
      <c r="L155" s="9">
        <f>SUM(L126:L153)</f>
        <v>118918.09200139863</v>
      </c>
      <c r="N155" s="9">
        <f>SUM(N126:N153)</f>
        <v>205699.30757836928</v>
      </c>
      <c r="P155" s="9">
        <f>SUM(P126:P153)</f>
        <v>81229.799855671299</v>
      </c>
      <c r="R155" s="9">
        <f>SUM(R126:R153)</f>
        <v>141255.61682767427</v>
      </c>
      <c r="T155" s="9">
        <f>SUM(T126:T153)</f>
        <v>65357.292856659238</v>
      </c>
      <c r="V155" s="9">
        <f>SUM(V126:V153)</f>
        <v>15013.027162771788</v>
      </c>
      <c r="X155" s="9">
        <f>SUM(X126:X153)</f>
        <v>209193.48907352879</v>
      </c>
      <c r="Z155" s="9">
        <f>SUM(Z126:Z153)</f>
        <v>29299.306713229344</v>
      </c>
    </row>
    <row r="156" spans="1:26" ht="12.75" customHeight="1" x14ac:dyDescent="0.2"/>
    <row r="157" spans="1:26" ht="12.75" customHeight="1" thickBot="1" x14ac:dyDescent="0.25">
      <c r="A157" s="3">
        <f>MAX(A$15:$A156)+1</f>
        <v>79</v>
      </c>
      <c r="B157" s="6" t="s">
        <v>15</v>
      </c>
      <c r="D157" s="8">
        <f>D96+D103+D109+D155</f>
        <v>2552239.2782425759</v>
      </c>
      <c r="H157" s="8">
        <f>H96+H103+H109+H155</f>
        <v>265503.35760293447</v>
      </c>
      <c r="J157" s="8">
        <f>J96+J103+J109+J155</f>
        <v>48689.405718101334</v>
      </c>
      <c r="L157" s="8">
        <f>L96+L103+L109+L155</f>
        <v>495974.43017933751</v>
      </c>
      <c r="N157" s="8">
        <f>N96+N103+N109+N155</f>
        <v>209861.63658854819</v>
      </c>
      <c r="P157" s="8">
        <f>P96+P103+P109+P155</f>
        <v>354624.99924573099</v>
      </c>
      <c r="R157" s="8">
        <f>R96+R103+R109+R155</f>
        <v>569587.24868851551</v>
      </c>
      <c r="T157" s="8">
        <f>T96+T103+T109+T155</f>
        <v>302066.30573091668</v>
      </c>
      <c r="V157" s="8">
        <f>V96+V103+V109+V155</f>
        <v>53204.12700681197</v>
      </c>
      <c r="X157" s="8">
        <f>X96+X103+X109+X155</f>
        <v>223428.4607684497</v>
      </c>
      <c r="Z157" s="8">
        <f>Z96+Z103+Z109+Z155</f>
        <v>29299.306713229344</v>
      </c>
    </row>
    <row r="158" spans="1:26" ht="12.75" customHeight="1" thickTop="1" x14ac:dyDescent="0.2">
      <c r="D158" s="1"/>
      <c r="E158" s="1"/>
      <c r="F158" s="1"/>
      <c r="G158" s="1"/>
    </row>
    <row r="159" spans="1:26" ht="12.75" customHeight="1" x14ac:dyDescent="0.2">
      <c r="B159" s="7" t="s">
        <v>14</v>
      </c>
    </row>
    <row r="160" spans="1:26" ht="12.75" customHeight="1" x14ac:dyDescent="0.2">
      <c r="B160" s="7"/>
    </row>
    <row r="161" spans="1:26" ht="12.75" customHeight="1" x14ac:dyDescent="0.2">
      <c r="A161" s="3">
        <f>MAX(A$15:$A160)+1</f>
        <v>80</v>
      </c>
      <c r="B161" s="1" t="s">
        <v>13</v>
      </c>
      <c r="D161" s="5">
        <v>26870.623617239937</v>
      </c>
      <c r="F161" s="3" t="s">
        <v>10</v>
      </c>
      <c r="H161" s="5">
        <v>0</v>
      </c>
      <c r="I161" s="5"/>
      <c r="J161" s="5">
        <v>0</v>
      </c>
      <c r="K161" s="5"/>
      <c r="L161" s="5">
        <v>0</v>
      </c>
      <c r="M161" s="5"/>
      <c r="N161" s="5">
        <v>0</v>
      </c>
      <c r="O161" s="5"/>
      <c r="P161" s="5">
        <v>0</v>
      </c>
      <c r="Q161" s="5"/>
      <c r="R161" s="5">
        <v>0</v>
      </c>
      <c r="S161" s="5"/>
      <c r="T161" s="5">
        <v>0</v>
      </c>
      <c r="U161" s="5"/>
      <c r="V161" s="5">
        <v>0</v>
      </c>
      <c r="W161" s="5"/>
      <c r="X161" s="5">
        <v>26870.623617239937</v>
      </c>
      <c r="Y161" s="5"/>
      <c r="Z161" s="5">
        <v>0</v>
      </c>
    </row>
    <row r="162" spans="1:26" ht="12.75" customHeight="1" x14ac:dyDescent="0.2">
      <c r="A162" s="3">
        <f>MAX(A$15:$A161)+1</f>
        <v>81</v>
      </c>
      <c r="B162" s="1" t="s">
        <v>12</v>
      </c>
      <c r="D162" s="5">
        <v>14283.139384300001</v>
      </c>
      <c r="F162" s="3" t="s">
        <v>10</v>
      </c>
      <c r="H162" s="5">
        <v>0</v>
      </c>
      <c r="I162" s="5"/>
      <c r="J162" s="5">
        <v>0</v>
      </c>
      <c r="K162" s="5"/>
      <c r="L162" s="5">
        <v>0</v>
      </c>
      <c r="M162" s="5"/>
      <c r="N162" s="5">
        <v>0</v>
      </c>
      <c r="O162" s="5"/>
      <c r="P162" s="5">
        <v>0</v>
      </c>
      <c r="Q162" s="5"/>
      <c r="R162" s="5">
        <v>0</v>
      </c>
      <c r="S162" s="5"/>
      <c r="T162" s="5">
        <v>0</v>
      </c>
      <c r="U162" s="5"/>
      <c r="V162" s="5">
        <v>0</v>
      </c>
      <c r="W162" s="5"/>
      <c r="X162" s="5">
        <v>14283.139384300001</v>
      </c>
      <c r="Y162" s="5"/>
      <c r="Z162" s="5">
        <v>0</v>
      </c>
    </row>
    <row r="163" spans="1:26" ht="12.75" customHeight="1" x14ac:dyDescent="0.2">
      <c r="A163" s="3">
        <f>MAX(A$15:$A162)+1</f>
        <v>82</v>
      </c>
      <c r="B163" s="1" t="s">
        <v>11</v>
      </c>
      <c r="D163" s="5">
        <v>17761.652743977927</v>
      </c>
      <c r="F163" s="3" t="s">
        <v>10</v>
      </c>
      <c r="H163" s="5">
        <v>0</v>
      </c>
      <c r="I163" s="5"/>
      <c r="J163" s="5">
        <v>0</v>
      </c>
      <c r="K163" s="5"/>
      <c r="L163" s="5">
        <v>0</v>
      </c>
      <c r="M163" s="5"/>
      <c r="N163" s="5">
        <v>0</v>
      </c>
      <c r="O163" s="5"/>
      <c r="P163" s="5">
        <v>0</v>
      </c>
      <c r="Q163" s="5"/>
      <c r="R163" s="5">
        <v>0</v>
      </c>
      <c r="S163" s="5"/>
      <c r="T163" s="5">
        <v>0</v>
      </c>
      <c r="U163" s="5"/>
      <c r="V163" s="5">
        <v>0</v>
      </c>
      <c r="W163" s="5"/>
      <c r="X163" s="5">
        <v>17761.652743977927</v>
      </c>
      <c r="Y163" s="5"/>
      <c r="Z163" s="5">
        <v>0</v>
      </c>
    </row>
    <row r="164" spans="1:26" ht="12.75" customHeight="1" x14ac:dyDescent="0.2">
      <c r="A164" s="3">
        <f>MAX(A$15:$A163)+1</f>
        <v>83</v>
      </c>
      <c r="B164" s="1" t="s">
        <v>9</v>
      </c>
      <c r="D164" s="5">
        <v>6017.1693334783249</v>
      </c>
      <c r="F164" s="3" t="s">
        <v>8</v>
      </c>
      <c r="H164" s="5">
        <v>0</v>
      </c>
      <c r="I164" s="5"/>
      <c r="J164" s="5">
        <v>0</v>
      </c>
      <c r="K164" s="5"/>
      <c r="L164" s="5">
        <v>891.57262683265708</v>
      </c>
      <c r="M164" s="5"/>
      <c r="N164" s="5">
        <v>0</v>
      </c>
      <c r="O164" s="5"/>
      <c r="P164" s="5">
        <v>640.72711310894715</v>
      </c>
      <c r="Q164" s="5"/>
      <c r="R164" s="5">
        <v>1030.8737664913381</v>
      </c>
      <c r="S164" s="5"/>
      <c r="T164" s="5">
        <v>545.96433217533388</v>
      </c>
      <c r="U164" s="5"/>
      <c r="V164" s="5">
        <v>2908.0314948700488</v>
      </c>
      <c r="W164" s="5"/>
      <c r="X164" s="5">
        <v>0</v>
      </c>
      <c r="Y164" s="5"/>
      <c r="Z164" s="5">
        <v>0</v>
      </c>
    </row>
    <row r="165" spans="1:26" ht="12.75" customHeight="1" x14ac:dyDescent="0.2"/>
    <row r="166" spans="1:26" ht="12.75" customHeight="1" x14ac:dyDescent="0.2">
      <c r="A166" s="3">
        <f>MAX(A$15:$A165)+1</f>
        <v>84</v>
      </c>
      <c r="B166" s="6" t="s">
        <v>7</v>
      </c>
      <c r="D166" s="9">
        <f>SUM(D161:D164)</f>
        <v>64932.585078996191</v>
      </c>
      <c r="H166" s="9">
        <f>SUM(H161:H164)</f>
        <v>0</v>
      </c>
      <c r="J166" s="9">
        <f>SUM(J161:J164)</f>
        <v>0</v>
      </c>
      <c r="L166" s="9">
        <f>SUM(L161:L164)</f>
        <v>891.57262683265708</v>
      </c>
      <c r="N166" s="9">
        <f>SUM(N161:N164)</f>
        <v>0</v>
      </c>
      <c r="P166" s="9">
        <f>SUM(P161:P164)</f>
        <v>640.72711310894715</v>
      </c>
      <c r="R166" s="9">
        <f>SUM(R161:R164)</f>
        <v>1030.8737664913381</v>
      </c>
      <c r="T166" s="9">
        <f>SUM(T161:T164)</f>
        <v>545.96433217533388</v>
      </c>
      <c r="V166" s="9">
        <f>SUM(V161:V164)</f>
        <v>2908.0314948700488</v>
      </c>
      <c r="X166" s="9">
        <f>SUM(X161:X164)</f>
        <v>58915.415745517865</v>
      </c>
      <c r="Z166" s="9">
        <f>SUM(Z161:Z164)</f>
        <v>0</v>
      </c>
    </row>
    <row r="167" spans="1:26" ht="12.75" customHeight="1" x14ac:dyDescent="0.2"/>
    <row r="168" spans="1:26" ht="12.75" customHeight="1" thickBot="1" x14ac:dyDescent="0.25">
      <c r="A168" s="3">
        <f>MAX(A$15:$A167)+1</f>
        <v>85</v>
      </c>
      <c r="B168" s="1" t="s">
        <v>6</v>
      </c>
      <c r="D168" s="8">
        <f>D157-D166</f>
        <v>2487306.6931635798</v>
      </c>
      <c r="H168" s="8">
        <f>H157-H166</f>
        <v>265503.35760293447</v>
      </c>
      <c r="J168" s="8">
        <f>J157-J166</f>
        <v>48689.405718101334</v>
      </c>
      <c r="L168" s="8">
        <f>L157-L166</f>
        <v>495082.85755250487</v>
      </c>
      <c r="N168" s="8">
        <f>N157-N166</f>
        <v>209861.63658854819</v>
      </c>
      <c r="P168" s="8">
        <f>P157-P166</f>
        <v>353984.27213262202</v>
      </c>
      <c r="R168" s="8">
        <f>R157-R166</f>
        <v>568556.3749220242</v>
      </c>
      <c r="T168" s="8">
        <f>T157-T166</f>
        <v>301520.34139874135</v>
      </c>
      <c r="V168" s="8">
        <f>V157-V166</f>
        <v>50296.095511941923</v>
      </c>
      <c r="X168" s="8">
        <f>X157-X166</f>
        <v>164513.04502293182</v>
      </c>
      <c r="Z168" s="8">
        <f>Z157-Z166</f>
        <v>29299.306713229344</v>
      </c>
    </row>
    <row r="169" spans="1:26" ht="12.75" customHeight="1" thickTop="1" x14ac:dyDescent="0.2">
      <c r="B169" s="6" t="s">
        <v>5</v>
      </c>
    </row>
    <row r="170" spans="1:26" ht="12.75" customHeight="1" x14ac:dyDescent="0.2">
      <c r="R170" s="5"/>
    </row>
    <row r="171" spans="1:26" ht="12.75" customHeight="1" x14ac:dyDescent="0.2">
      <c r="A171" s="7" t="s">
        <v>4</v>
      </c>
      <c r="H171" s="5"/>
      <c r="J171" s="5"/>
      <c r="L171" s="5"/>
      <c r="N171" s="5"/>
      <c r="P171" s="5"/>
      <c r="R171" s="5"/>
      <c r="T171" s="5"/>
      <c r="V171" s="5"/>
      <c r="X171" s="5"/>
      <c r="Z171" s="5"/>
    </row>
    <row r="172" spans="1:26" x14ac:dyDescent="0.2">
      <c r="A172" s="4" t="s">
        <v>3</v>
      </c>
      <c r="B172" s="6" t="s">
        <v>2</v>
      </c>
      <c r="X172" s="5"/>
    </row>
    <row r="173" spans="1:26" x14ac:dyDescent="0.2">
      <c r="A173" s="4" t="s">
        <v>1</v>
      </c>
      <c r="B173" s="1" t="s">
        <v>0</v>
      </c>
    </row>
  </sheetData>
  <mergeCells count="10">
    <mergeCell ref="A5:AA5"/>
    <mergeCell ref="A6:AA6"/>
    <mergeCell ref="H8:N8"/>
    <mergeCell ref="P8:X8"/>
    <mergeCell ref="A74:AA74"/>
    <mergeCell ref="H76:N76"/>
    <mergeCell ref="P76:X76"/>
    <mergeCell ref="A115:AA115"/>
    <mergeCell ref="H117:N117"/>
    <mergeCell ref="P117:X117"/>
  </mergeCells>
  <printOptions horizontalCentered="1"/>
  <pageMargins left="0.5" right="0.5" top="0.75" bottom="0.75" header="0.3" footer="0.3"/>
  <pageSetup scale="53" fitToHeight="3" orientation="landscape" r:id="rId1"/>
  <headerFooter>
    <oddHeader xml:space="preserve">&amp;R&amp;"Arial,Regular"&amp;10Filed: 2023-05-18
EB-2022-0200
Exhibit I.7.0-STAFF-237
Attachment 5.6
Page &amp;P of &amp;N </oddHeader>
  </headerFooter>
  <rowBreaks count="2" manualBreakCount="2">
    <brk id="68" max="26" man="1"/>
    <brk id="109" max="26"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Area xmlns="0f3dc55c-bcca-45e2-bb95-d6030d9207f1" xsi:nil="true"/>
    <Intervenor xmlns="0f3dc55c-bcca-45e2-bb95-d6030d9207f1" xsi:nil="true"/>
    <KeySupport xmlns="0f3dc55c-bcca-45e2-bb95-d6030d9207f1">
      <UserInfo>
        <DisplayName/>
        <AccountId xsi:nil="true"/>
        <AccountType/>
      </UserInfo>
    </KeySupport>
    <_ip_UnifiedCompliancePolicyUIAction xmlns="http://schemas.microsoft.com/sharepoint/v3" xsi:nil="true"/>
    <TeamsPlannerStatus xmlns="0f3dc55c-bcca-45e2-bb95-d6030d9207f1">Draft Response</TeamsPlannerStatus>
    <RegLead xmlns="0f3dc55c-bcca-45e2-bb95-d6030d9207f1">
      <UserInfo>
        <DisplayName/>
        <AccountId xsi:nil="true"/>
        <AccountType/>
      </UserInfo>
    </RegLead>
    <Legal xmlns="0f3dc55c-bcca-45e2-bb95-d6030d9207f1">
      <UserInfo>
        <DisplayName/>
        <AccountId xsi:nil="true"/>
        <AccountType/>
      </UserInfo>
    </Legal>
    <Exhibit xmlns="0f3dc55c-bcca-45e2-bb95-d6030d9207f1" xsi:nil="true"/>
    <Category xmlns="0f3dc55c-bcca-45e2-bb95-d6030d9207f1" xsi:nil="true"/>
    <_ip_UnifiedCompliancePolicyProperties xmlns="http://schemas.microsoft.com/sharepoint/v3" xsi:nil="true"/>
    <Witnesses xmlns="0f3dc55c-bcca-45e2-bb95-d6030d9207f1" xsi:nil="true"/>
    <Int_x002f_Exhibit_x002f_Tab xmlns="0f3dc55c-bcca-45e2-bb95-d6030d9207f1" xsi:nil="true"/>
    <_dlc_DocId xmlns="bc9be6ef-036f-4d38-ab45-2a4da0c93cb0">C6U45NHNYSXQ-1954422155-5896</_dlc_DocId>
    <_dlc_DocIdUrl xmlns="bc9be6ef-036f-4d38-ab45-2a4da0c93cb0">
      <Url>https://enbridge.sharepoint.com/teams/EB-2022-02002024Rebasing/_layouts/15/DocIdRedir.aspx?ID=C6U45NHNYSXQ-1954422155-5896</Url>
      <Description>C6U45NHNYSXQ-1954422155-5896</Description>
    </_dlc_DocIdUrl>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F3E2251B1EE19E40ADD262C998ACD182" ma:contentTypeVersion="20" ma:contentTypeDescription="Create a new document." ma:contentTypeScope="" ma:versionID="167dcd481efed85bb8318320872825bf">
  <xsd:schema xmlns:xsd="http://www.w3.org/2001/XMLSchema" xmlns:xs="http://www.w3.org/2001/XMLSchema" xmlns:p="http://schemas.microsoft.com/office/2006/metadata/properties" xmlns:ns1="http://schemas.microsoft.com/sharepoint/v3" xmlns:ns2="0f3dc55c-bcca-45e2-bb95-d6030d9207f1" xmlns:ns3="bc9be6ef-036f-4d38-ab45-2a4da0c93cb0" targetNamespace="http://schemas.microsoft.com/office/2006/metadata/properties" ma:root="true" ma:fieldsID="ff3f0393e42ae996c6ffe4d78604b12b" ns1:_="" ns2:_="" ns3:_="">
    <xsd:import namespace="http://schemas.microsoft.com/sharepoint/v3"/>
    <xsd:import namespace="0f3dc55c-bcca-45e2-bb95-d6030d9207f1"/>
    <xsd:import namespace="bc9be6ef-036f-4d38-ab45-2a4da0c93cb0"/>
    <xsd:element name="properties">
      <xsd:complexType>
        <xsd:sequence>
          <xsd:element name="documentManagement">
            <xsd:complexType>
              <xsd:all>
                <xsd:element ref="ns2:MediaServiceMetadata" minOccurs="0"/>
                <xsd:element ref="ns2:MediaServiceFastMetadata" minOccurs="0"/>
                <xsd:element ref="ns2:Area" minOccurs="0"/>
                <xsd:element ref="ns2:RegLead" minOccurs="0"/>
                <xsd:element ref="ns2:Legal" minOccurs="0"/>
                <xsd:element ref="ns3:SharedWithUsers" minOccurs="0"/>
                <xsd:element ref="ns3:SharedWithDetails" minOccurs="0"/>
                <xsd:element ref="ns2:MediaServiceDateTaken" minOccurs="0"/>
                <xsd:element ref="ns2:MediaLengthInSeconds" minOccurs="0"/>
                <xsd:element ref="ns2:Intervenor" minOccurs="0"/>
                <xsd:element ref="ns2:Exhibit" minOccurs="0"/>
                <xsd:element ref="ns2:Category" minOccurs="0"/>
                <xsd:element ref="ns2:KeySupport" minOccurs="0"/>
                <xsd:element ref="ns3:_dlc_DocId" minOccurs="0"/>
                <xsd:element ref="ns3:_dlc_DocIdUrl" minOccurs="0"/>
                <xsd:element ref="ns3:_dlc_DocIdPersistId" minOccurs="0"/>
                <xsd:element ref="ns2:Witnesses" minOccurs="0"/>
                <xsd:element ref="ns2:TeamsPlannerStatus" minOccurs="0"/>
                <xsd:element ref="ns1:_ip_UnifiedCompliancePolicyProperties" minOccurs="0"/>
                <xsd:element ref="ns1:_ip_UnifiedCompliancePolicyUIAction" minOccurs="0"/>
                <xsd:element ref="ns2:Int_x002f_Exhibit_x002f_Tab"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6" nillable="true" ma:displayName="Unified Compliance Policy Properties" ma:hidden="true" ma:internalName="_ip_UnifiedCompliancePolicyProperties">
      <xsd:simpleType>
        <xsd:restriction base="dms:Note"/>
      </xsd:simpleType>
    </xsd:element>
    <xsd:element name="_ip_UnifiedCompliancePolicyUIAction" ma:index="27"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f3dc55c-bcca-45e2-bb95-d6030d9207f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Area" ma:index="10" nillable="true" ma:displayName="Area" ma:format="Dropdown" ma:internalName="Area">
      <xsd:complexType>
        <xsd:complexContent>
          <xsd:extension base="dms:MultiChoice">
            <xsd:sequence>
              <xsd:element name="Value" maxOccurs="unbounded" minOccurs="0" nillable="true">
                <xsd:simpleType>
                  <xsd:restriction base="dms:Choice">
                    <xsd:enumeration value="BD"/>
                    <xsd:enumeration value="Customer Care"/>
                    <xsd:enumeration value="Energy Services"/>
                    <xsd:enumeration value="Energy Transition"/>
                    <xsd:enumeration value="Finance"/>
                    <xsd:enumeration value="Operations"/>
                    <xsd:enumeration value="Rates"/>
                    <xsd:enumeration value="Regulatory"/>
                  </xsd:restriction>
                </xsd:simpleType>
              </xsd:element>
            </xsd:sequence>
          </xsd:extension>
        </xsd:complexContent>
      </xsd:complexType>
    </xsd:element>
    <xsd:element name="RegLead" ma:index="11" nillable="true" ma:displayName="Regulatory" ma:format="Dropdown" ma:list="UserInfo" ma:SharePointGroup="0" ma:internalName="RegLead">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Legal" ma:index="12" nillable="true" ma:displayName="Legal" ma:format="Dropdown" ma:list="UserInfo" ma:SharePointGroup="0" ma:internalName="Legal">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Intervenor" ma:index="17" nillable="true" ma:displayName="Intervenor" ma:format="Dropdown" ma:internalName="Intervenor">
      <xsd:simpleType>
        <xsd:restriction base="dms:Choice">
          <xsd:enumeration value="A.Valastro"/>
          <xsd:enumeration value="APPro"/>
          <xsd:enumeration value="Atura"/>
          <xsd:enumeration value="BOMA"/>
          <xsd:enumeration value="CBA"/>
          <xsd:enumeration value="CCC"/>
          <xsd:enumeration value="CME"/>
          <xsd:enumeration value="ED"/>
          <xsd:enumeration value="Enercare"/>
          <xsd:enumeration value="EP"/>
          <xsd:enumeration value="F.Shah"/>
          <xsd:enumeration value="FRPO"/>
          <xsd:enumeration value="GEC"/>
          <xsd:enumeration value="GFN"/>
          <xsd:enumeration value="IESO"/>
          <xsd:enumeration value="IGUA"/>
          <xsd:enumeration value="KCES"/>
          <xsd:enumeration value="Kitchener"/>
          <xsd:enumeration value="LPMA"/>
          <xsd:enumeration value="M.Garnick"/>
          <xsd:enumeration value="OAPPA"/>
          <xsd:enumeration value="OGVG"/>
          <xsd:enumeration value="Otter Creek"/>
          <xsd:enumeration value="PP"/>
          <xsd:enumeration value="QMA"/>
          <xsd:enumeration value="R.Houldin"/>
          <xsd:enumeration value="RNG Coalition"/>
          <xsd:enumeration value="S.Riddell"/>
          <xsd:enumeration value="SEC"/>
          <xsd:enumeration value="SNNG"/>
          <xsd:enumeration value="TCPL"/>
          <xsd:enumeration value="Three Fires"/>
          <xsd:enumeration value="Unifor"/>
          <xsd:enumeration value="VECC"/>
          <xsd:enumeration value="STAFF"/>
        </xsd:restriction>
      </xsd:simpleType>
    </xsd:element>
    <xsd:element name="Exhibit" ma:index="18" nillable="true" ma:displayName="Exhibit" ma:internalName="Exhibit">
      <xsd:simpleType>
        <xsd:restriction base="dms:Number"/>
      </xsd:simpleType>
    </xsd:element>
    <xsd:element name="Category" ma:index="19" nillable="true" ma:displayName="Classification" ma:format="Dropdown" ma:internalName="Category">
      <xsd:complexType>
        <xsd:complexContent>
          <xsd:extension base="dms:MultiChoice">
            <xsd:sequence>
              <xsd:element name="Value" maxOccurs="unbounded" minOccurs="0" nillable="true">
                <xsd:simpleType>
                  <xsd:restriction base="dms:Choice">
                    <xsd:enumeration value="1"/>
                    <xsd:enumeration value="2"/>
                    <xsd:enumeration value="3"/>
                    <xsd:enumeration value="4"/>
                  </xsd:restriction>
                </xsd:simpleType>
              </xsd:element>
            </xsd:sequence>
          </xsd:extension>
        </xsd:complexContent>
      </xsd:complexType>
    </xsd:element>
    <xsd:element name="KeySupport" ma:index="20" nillable="true" ma:displayName="Key Support" ma:description="*Not Maintained by Regulatory*" ma:format="Dropdown" ma:list="UserInfo" ma:SharePointGroup="0" ma:internalName="KeySupport">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Witnesses" ma:index="24" nillable="true" ma:displayName="Witness" ma:format="Dropdown" ma:internalName="Witnesses">
      <xsd:complexType>
        <xsd:complexContent>
          <xsd:extension base="dms:MultiChoice">
            <xsd:sequence>
              <xsd:element name="Value" maxOccurs="unbounded" minOccurs="0" nillable="true">
                <xsd:simpleType>
                  <xsd:restriction base="dms:Choice">
                    <xsd:enumeration value="A.J. Kearney"/>
                    <xsd:enumeration value="Alicia Lenny"/>
                    <xsd:enumeration value="Adam Gellman"/>
                    <xsd:enumeration value="Adam Stiers"/>
                    <xsd:enumeration value="Ainslie Murdock"/>
                    <xsd:enumeration value="Ala Abusalhieh"/>
                    <xsd:enumeration value="Alex Hews"/>
                    <xsd:enumeration value="Alexandra Burke"/>
                    <xsd:enumeration value="Amber Vanderiviere"/>
                    <xsd:enumeration value="Amir Hasan"/>
                    <xsd:enumeration value="Amy Leuschner"/>
                    <xsd:enumeration value="Amy Mikhaila"/>
                    <xsd:enumeration value="Andrea Seguin"/>
                    <xsd:enumeration value="Angela Scott"/>
                    <xsd:enumeration value="Ann-Marie Hessian"/>
                    <xsd:enumeration value="Anton Kacicnik"/>
                    <xsd:enumeration value="Aqeel Zaidi"/>
                    <xsd:enumeration value="Arnold Meurling"/>
                    <xsd:enumeration value="Asha Patel"/>
                    <xsd:enumeration value="Ben McIntyre"/>
                    <xsd:enumeration value="Bob Wellington"/>
                    <xsd:enumeration value="Bradley Clark"/>
                    <xsd:enumeration value="Brandon So"/>
                    <xsd:enumeration value="Brianna Hamilton"/>
                    <xsd:enumeration value="Brittany Zimmer"/>
                    <xsd:enumeration value="Cara-Lynne Wade"/>
                    <xsd:enumeration value="Catherine Ho"/>
                    <xsd:enumeration value="Chad Cook"/>
                    <xsd:enumeration value="Chris Ripley"/>
                    <xsd:enumeration value="Cody Wood"/>
                    <xsd:enumeration value="Colin Healey"/>
                    <xsd:enumeration value="Cora Carriveau"/>
                    <xsd:enumeration value="Craig Fernandes"/>
                    <xsd:enumeration value="Dan Pleckaitis"/>
                    <xsd:enumeration value="Danielle Dreveny"/>
                    <xsd:enumeration value="Dave Hoffman"/>
                    <xsd:enumeration value="Dave Janisse"/>
                    <xsd:enumeration value="Deborah Schmidt"/>
                    <xsd:enumeration value="Diane Simmons"/>
                    <xsd:enumeration value="Dwayne Conrod"/>
                    <xsd:enumeration value="Edward Hou"/>
                    <xsd:enumeration value="Elena Chang"/>
                    <xsd:enumeration value="Emily Nisbet"/>
                    <xsd:enumeration value="Eric Zhang"/>
                    <xsd:enumeration value="Faheem Ahmad"/>
                    <xsd:enumeration value="Gesiena Antuma"/>
                    <xsd:enumeration value="Gilmer Bashualdo-Hilario"/>
                    <xsd:enumeration value="Gord Dillon"/>
                    <xsd:enumeration value="Gord Lau"/>
                    <xsd:enumeration value="Greg Kaminski"/>
                    <xsd:enumeration value="Heidi Steinberg"/>
                    <xsd:enumeration value="Helen Huang"/>
                    <xsd:enumeration value="Hilary Thompson"/>
                    <xsd:enumeration value="Hulya Sayyan"/>
                    <xsd:enumeration value="Ian MacPherson"/>
                    <xsd:enumeration value="Ian McLeod"/>
                    <xsd:enumeration value="Jackie Collier"/>
                    <xsd:enumeration value="Jamee Lynn Laing"/>
                    <xsd:enumeration value="Jane Huang"/>
                    <xsd:enumeration value="Jane Pinsonneault"/>
                    <xsd:enumeration value="Janee O'Donohue"/>
                    <xsd:enumeration value="Jason Bond"/>
                    <xsd:enumeration value="Jason Gillett"/>
                    <xsd:enumeration value="Jason Vinagre"/>
                    <xsd:enumeration value="Jeff Cadotte"/>
                    <xsd:enumeration value="Jenn Cardoso"/>
                    <xsd:enumeration value="Jenna Vanderveen"/>
                    <xsd:enumeration value="Jennifer Burnham"/>
                    <xsd:enumeration value="Jennifer Heard"/>
                    <xsd:enumeration value="Jennifer Murphy"/>
                    <xsd:enumeration value="Jeremy Getson"/>
                    <xsd:enumeration value="Joseph Dimeo"/>
                    <xsd:enumeration value="Joel Denomy"/>
                    <xsd:enumeration value="Joey Cyples"/>
                    <xsd:enumeration value="John Gillis"/>
                    <xsd:enumeration value="Joseph Dimeo"/>
                    <xsd:enumeration value="Julie Rader"/>
                    <xsd:enumeration value="Karen Sweet"/>
                    <xsd:enumeration value="Katie Hooper"/>
                    <xsd:enumeration value="Kent Kerrigan"/>
                    <xsd:enumeration value="Kim Vitek"/>
                    <xsd:enumeration value="Kurt Holmes"/>
                    <xsd:enumeration value="Laura Sheehan"/>
                    <xsd:enumeration value="Leanne Sidorkewicz"/>
                    <xsd:enumeration value="Lee-Ann Giroux"/>
                    <xsd:enumeration value="Lisa Marusic"/>
                    <xsd:enumeration value="Louie Jeromel"/>
                    <xsd:enumeration value="Luna Munro"/>
                    <xsd:enumeration value="Lyne McMurchie"/>
                    <xsd:enumeration value="Margarita Suarez"/>
                    <xsd:enumeration value="Matt St. Pierre"/>
                    <xsd:enumeration value="Max Hagerman"/>
                    <xsd:enumeration value="Melinda Yan"/>
                    <xsd:enumeration value="Melissa Debevc"/>
                    <xsd:enumeration value="Michael Abate"/>
                    <xsd:enumeration value="Michael McGivery"/>
                    <xsd:enumeration value="Michelle Tian"/>
                    <xsd:enumeration value="Mike Wagle"/>
                    <xsd:enumeration value="Neerajah Raviraj"/>
                    <xsd:enumeration value="Nicole Brunner"/>
                    <xsd:enumeration value="Paaras Sood"/>
                    <xsd:enumeration value="Paolo Mastronardi"/>
                    <xsd:enumeration value="Pat Squires"/>
                    <xsd:enumeration value="Paul Baxter"/>
                    <xsd:enumeration value="Peter Mussio"/>
                    <xsd:enumeration value="Rachel Goodreau"/>
                    <xsd:enumeration value="Rakesh Torul"/>
                    <xsd:enumeration value="Ravi Sigurdson"/>
                    <xsd:enumeration value="Rob DiMaria"/>
                    <xsd:enumeration value="Rob Ford"/>
                    <xsd:enumeration value="Rob Goodreau"/>
                    <xsd:enumeration value="Robert Rutitis"/>
                    <xsd:enumeration value="Robin Stevenson"/>
                    <xsd:enumeration value="Ruth Swan"/>
                    <xsd:enumeration value="Ryan Cheung"/>
                    <xsd:enumeration value="Ryan Organ"/>
                    <xsd:enumeration value="Ryan Small"/>
                    <xsd:enumeration value="Ryan Stelmaschuk"/>
                    <xsd:enumeration value="Sam McDermott"/>
                    <xsd:enumeration value="Sara Hale"/>
                    <xsd:enumeration value="Sarah Tope"/>
                    <xsd:enumeration value="Scott Dodd"/>
                    <xsd:enumeration value="Scott Hines"/>
                    <xsd:enumeration value="Sean Collier"/>
                    <xsd:enumeration value="Stephanie Fife"/>
                    <xsd:enumeration value="Steve Dantzer"/>
                    <xsd:enumeration value="Steve Edwardson"/>
                    <xsd:enumeration value="Steve Kay"/>
                    <xsd:enumeration value="Steve Pardy"/>
                    <xsd:enumeration value="Steven Brignall"/>
                    <xsd:enumeration value="Steven Riccio"/>
                    <xsd:enumeration value="Steven Shen"/>
                    <xsd:enumeration value="Sunny Swatch"/>
                    <xsd:enumeration value="Sutha Ariyalingam"/>
                    <xsd:enumeration value="Tanya Ferguson"/>
                    <xsd:enumeration value="Teresa Chan"/>
                    <xsd:enumeration value="Tiffany Jonkins"/>
                    <xsd:enumeration value="Tom Byng"/>
                    <xsd:enumeration value="Tracey Teed Martin"/>
                    <xsd:enumeration value="Tracy Lynch"/>
                    <xsd:enumeration value="Trinette Lindley"/>
                    <xsd:enumeration value="Tyler Brady"/>
                    <xsd:enumeration value="Vanessa Innis"/>
                    <xsd:enumeration value="Victoria Wang"/>
                    <xsd:enumeration value="Warren Fisher"/>
                    <xsd:enumeration value="Warren Reinisch"/>
                    <xsd:enumeration value="Wayne Passmore"/>
                    <xsd:enumeration value="Yousuf Zaki"/>
                    <xsd:enumeration value="Malini Giridhar"/>
                    <xsd:enumeration value="Mark Kitchen"/>
                    <xsd:enumeration value="Lesley Austin"/>
                    <xsd:enumeration value="Rob Sterling"/>
                    <xsd:enumeration value="Lauren Whitwham"/>
                    <xsd:enumeration value="Evan Tomek"/>
                  </xsd:restriction>
                </xsd:simpleType>
              </xsd:element>
            </xsd:sequence>
          </xsd:extension>
        </xsd:complexContent>
      </xsd:complexType>
    </xsd:element>
    <xsd:element name="TeamsPlannerStatus" ma:index="25" nillable="true" ma:displayName="Teams Planner Status" ma:default="Draft Response" ma:format="Dropdown" ma:internalName="TeamsPlannerStatus">
      <xsd:simpleType>
        <xsd:restriction base="dms:Choice">
          <xsd:enumeration value="Draft Response"/>
          <xsd:enumeration value="Regulatory Review"/>
          <xsd:enumeration value="Back to witness"/>
          <xsd:enumeration value="Legal Review"/>
          <xsd:enumeration value="Executive Review"/>
          <xsd:enumeration value="Final"/>
          <xsd:enumeration value="Functional Area Review"/>
          <xsd:enumeration value="Back to Witness Post Functional Area"/>
        </xsd:restriction>
      </xsd:simpleType>
    </xsd:element>
    <xsd:element name="Int_x002f_Exhibit_x002f_Tab" ma:index="28" nillable="true" ma:displayName="Exhibit/Int/Quest" ma:internalName="Int_x002f_Exhibit_x002f_Tab">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c9be6ef-036f-4d38-ab45-2a4da0c93cb0"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_dlc_DocId" ma:index="21" nillable="true" ma:displayName="Document ID Value" ma:description="The value of the document ID assigned to this item." ma:indexed="true" ma:internalName="_dlc_DocId" ma:readOnly="true">
      <xsd:simpleType>
        <xsd:restriction base="dms:Text"/>
      </xsd:simpleType>
    </xsd:element>
    <xsd:element name="_dlc_DocIdUrl" ma:index="22"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3"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F7D5834-BC2E-44E0-8FFB-ABD57C2431AF}">
  <ds:schemaRefs>
    <ds:schemaRef ds:uri="http://schemas.microsoft.com/sharepoint/events"/>
  </ds:schemaRefs>
</ds:datastoreItem>
</file>

<file path=customXml/itemProps2.xml><?xml version="1.0" encoding="utf-8"?>
<ds:datastoreItem xmlns:ds="http://schemas.openxmlformats.org/officeDocument/2006/customXml" ds:itemID="{523A4F66-5505-49DD-B493-A121C8549273}">
  <ds:schemaRefs>
    <ds:schemaRef ds:uri="http://schemas.microsoft.com/sharepoint/v3/contenttype/forms"/>
  </ds:schemaRefs>
</ds:datastoreItem>
</file>

<file path=customXml/itemProps3.xml><?xml version="1.0" encoding="utf-8"?>
<ds:datastoreItem xmlns:ds="http://schemas.openxmlformats.org/officeDocument/2006/customXml" ds:itemID="{21DA5E0D-D061-4615-B800-4110527D8AB7}">
  <ds:schemaRefs>
    <ds:schemaRef ds:uri="http://schemas.microsoft.com/office/2006/metadata/properties"/>
    <ds:schemaRef ds:uri="http://schemas.microsoft.com/office/infopath/2007/PartnerControls"/>
    <ds:schemaRef ds:uri="0f3dc55c-bcca-45e2-bb95-d6030d9207f1"/>
    <ds:schemaRef ds:uri="http://schemas.microsoft.com/sharepoint/v3"/>
    <ds:schemaRef ds:uri="bc9be6ef-036f-4d38-ab45-2a4da0c93cb0"/>
  </ds:schemaRefs>
</ds:datastoreItem>
</file>

<file path=customXml/itemProps4.xml><?xml version="1.0" encoding="utf-8"?>
<ds:datastoreItem xmlns:ds="http://schemas.openxmlformats.org/officeDocument/2006/customXml" ds:itemID="{2DCDFC8E-F39F-44A5-A7C1-5782CF200F5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0f3dc55c-bcca-45e2-bb95-d6030d9207f1"/>
    <ds:schemaRef ds:uri="bc9be6ef-036f-4d38-ab45-2a4da0c93cb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 1</vt:lpstr>
      <vt:lpstr>'Sheet 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Julie Rader</dc:creator>
  <cp:lastModifiedBy>Angela Monforton</cp:lastModifiedBy>
  <cp:lastPrinted>2023-05-18T17:44:21Z</cp:lastPrinted>
  <dcterms:created xsi:type="dcterms:W3CDTF">2023-05-18T17:39:37Z</dcterms:created>
  <dcterms:modified xsi:type="dcterms:W3CDTF">2023-05-18T19:51:27Z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1a6f161-e42b-4c47-8f69-f6a81e023e2d_Enabled">
    <vt:lpwstr>true</vt:lpwstr>
  </property>
  <property fmtid="{D5CDD505-2E9C-101B-9397-08002B2CF9AE}" pid="3" name="MSIP_Label_b1a6f161-e42b-4c47-8f69-f6a81e023e2d_SetDate">
    <vt:lpwstr>2023-05-18T17:39:38Z</vt:lpwstr>
  </property>
  <property fmtid="{D5CDD505-2E9C-101B-9397-08002B2CF9AE}" pid="4" name="MSIP_Label_b1a6f161-e42b-4c47-8f69-f6a81e023e2d_Method">
    <vt:lpwstr>Standard</vt:lpwstr>
  </property>
  <property fmtid="{D5CDD505-2E9C-101B-9397-08002B2CF9AE}" pid="5" name="MSIP_Label_b1a6f161-e42b-4c47-8f69-f6a81e023e2d_Name">
    <vt:lpwstr>b1a6f161-e42b-4c47-8f69-f6a81e023e2d</vt:lpwstr>
  </property>
  <property fmtid="{D5CDD505-2E9C-101B-9397-08002B2CF9AE}" pid="6" name="MSIP_Label_b1a6f161-e42b-4c47-8f69-f6a81e023e2d_SiteId">
    <vt:lpwstr>271df5c2-953a-497b-93ad-7adf7a4b3cd7</vt:lpwstr>
  </property>
  <property fmtid="{D5CDD505-2E9C-101B-9397-08002B2CF9AE}" pid="7" name="MSIP_Label_b1a6f161-e42b-4c47-8f69-f6a81e023e2d_ActionId">
    <vt:lpwstr>fe13ef4a-012f-4e2a-810c-92482be50c4a</vt:lpwstr>
  </property>
  <property fmtid="{D5CDD505-2E9C-101B-9397-08002B2CF9AE}" pid="8" name="MSIP_Label_b1a6f161-e42b-4c47-8f69-f6a81e023e2d_ContentBits">
    <vt:lpwstr>0</vt:lpwstr>
  </property>
  <property fmtid="{D5CDD505-2E9C-101B-9397-08002B2CF9AE}" pid="9" name="ContentTypeId">
    <vt:lpwstr>0x010100F3E2251B1EE19E40ADD262C998ACD182</vt:lpwstr>
  </property>
  <property fmtid="{D5CDD505-2E9C-101B-9397-08002B2CF9AE}" pid="10" name="_dlc_DocIdItemGuid">
    <vt:lpwstr>666b9cad-f72f-4fa9-9880-519437aca514</vt:lpwstr>
  </property>
</Properties>
</file>