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Interrogatory Responses/"/>
    </mc:Choice>
  </mc:AlternateContent>
  <xr:revisionPtr revIDLastSave="3" documentId="13_ncr:1_{541F2655-63B9-4C39-A60B-CD1D9F59A42C}" xr6:coauthVersionLast="47" xr6:coauthVersionMax="47" xr10:uidLastSave="{396B2891-4186-47DF-8594-264FBD2B7629}"/>
  <bookViews>
    <workbookView xWindow="-120" yWindow="-120" windowWidth="29040" windowHeight="15840" xr2:uid="{AEEC78FB-266A-4085-92FA-3E7F38D86249}"/>
  </bookViews>
  <sheets>
    <sheet name="7.2.1.2" sheetId="1" r:id="rId1"/>
  </sheets>
  <definedNames>
    <definedName name="_xlnm.Print_Area" localSheetId="0">'7.2.1.2'!$A$1:$AV$43</definedName>
    <definedName name="_xlnm.Print_Titles" localSheetId="0">'7.2.1.2'!$A:$D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1" l="1"/>
  <c r="A28" i="1" s="1"/>
  <c r="A29" i="1" s="1"/>
  <c r="A30" i="1" s="1"/>
  <c r="A31" i="1" s="1"/>
  <c r="A32" i="1" s="1"/>
  <c r="A34" i="1" s="1"/>
  <c r="A35" i="1" l="1"/>
  <c r="A36" i="1" s="1"/>
  <c r="A38" i="1" s="1"/>
  <c r="A40" i="1" s="1"/>
  <c r="A42" i="1" s="1"/>
  <c r="E29" i="1" l="1"/>
  <c r="E22" i="1"/>
  <c r="E28" i="1"/>
  <c r="E32" i="1"/>
  <c r="E26" i="1"/>
  <c r="E27" i="1"/>
  <c r="E31" i="1" l="1"/>
  <c r="E14" i="1" l="1"/>
  <c r="G16" i="1"/>
  <c r="H16" i="1"/>
  <c r="I16" i="1"/>
  <c r="J16" i="1"/>
  <c r="E16" i="1" s="1"/>
  <c r="E38" i="1" s="1"/>
  <c r="E42" i="1" s="1"/>
  <c r="K16" i="1"/>
  <c r="L16" i="1"/>
  <c r="M16" i="1"/>
  <c r="N16" i="1"/>
  <c r="O16" i="1"/>
  <c r="P16" i="1"/>
  <c r="Q16" i="1"/>
  <c r="R16" i="1"/>
  <c r="S16" i="1"/>
  <c r="T16" i="1"/>
  <c r="U16" i="1"/>
  <c r="V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N16" i="1"/>
  <c r="AO16" i="1"/>
  <c r="AP16" i="1"/>
  <c r="AQ16" i="1"/>
  <c r="AR16" i="1"/>
  <c r="AS16" i="1"/>
  <c r="AT16" i="1"/>
  <c r="AU16" i="1"/>
  <c r="AV16" i="1"/>
  <c r="E18" i="1"/>
  <c r="E21" i="1"/>
  <c r="E23" i="1" s="1"/>
  <c r="G23" i="1"/>
  <c r="G38" i="1" s="1"/>
  <c r="G42" i="1" s="1"/>
  <c r="H23" i="1"/>
  <c r="H38" i="1" s="1"/>
  <c r="H42" i="1" s="1"/>
  <c r="I23" i="1"/>
  <c r="I38" i="1" s="1"/>
  <c r="I42" i="1" s="1"/>
  <c r="J23" i="1"/>
  <c r="K23" i="1"/>
  <c r="L23" i="1"/>
  <c r="M23" i="1"/>
  <c r="N23" i="1"/>
  <c r="O23" i="1"/>
  <c r="O38" i="1" s="1"/>
  <c r="O42" i="1" s="1"/>
  <c r="P23" i="1"/>
  <c r="P38" i="1" s="1"/>
  <c r="P42" i="1" s="1"/>
  <c r="Q23" i="1"/>
  <c r="Q38" i="1" s="1"/>
  <c r="Q42" i="1" s="1"/>
  <c r="R23" i="1"/>
  <c r="S23" i="1"/>
  <c r="T23" i="1"/>
  <c r="U23" i="1"/>
  <c r="V23" i="1"/>
  <c r="X23" i="1"/>
  <c r="X38" i="1" s="1"/>
  <c r="X42" i="1" s="1"/>
  <c r="Y23" i="1"/>
  <c r="Y38" i="1" s="1"/>
  <c r="Y42" i="1" s="1"/>
  <c r="Z23" i="1"/>
  <c r="Z38" i="1" s="1"/>
  <c r="Z42" i="1" s="1"/>
  <c r="AA23" i="1"/>
  <c r="AB23" i="1"/>
  <c r="AC23" i="1"/>
  <c r="AD23" i="1"/>
  <c r="AE23" i="1"/>
  <c r="AF23" i="1"/>
  <c r="AF38" i="1" s="1"/>
  <c r="AF42" i="1" s="1"/>
  <c r="AG23" i="1"/>
  <c r="AG38" i="1" s="1"/>
  <c r="AG42" i="1" s="1"/>
  <c r="AH23" i="1"/>
  <c r="AH38" i="1" s="1"/>
  <c r="AH42" i="1" s="1"/>
  <c r="AI23" i="1"/>
  <c r="AJ23" i="1"/>
  <c r="AK23" i="1"/>
  <c r="AL23" i="1"/>
  <c r="AN23" i="1"/>
  <c r="AO23" i="1"/>
  <c r="AO38" i="1" s="1"/>
  <c r="AO42" i="1" s="1"/>
  <c r="AP23" i="1"/>
  <c r="AP38" i="1" s="1"/>
  <c r="AP42" i="1" s="1"/>
  <c r="AQ23" i="1"/>
  <c r="AQ38" i="1" s="1"/>
  <c r="AQ42" i="1" s="1"/>
  <c r="AR23" i="1"/>
  <c r="AS23" i="1"/>
  <c r="AT23" i="1"/>
  <c r="AU23" i="1"/>
  <c r="AV23" i="1"/>
  <c r="E30" i="1"/>
  <c r="E36" i="1" s="1"/>
  <c r="E34" i="1"/>
  <c r="E35" i="1"/>
  <c r="G36" i="1"/>
  <c r="H36" i="1"/>
  <c r="I36" i="1"/>
  <c r="J36" i="1"/>
  <c r="K36" i="1"/>
  <c r="L36" i="1"/>
  <c r="M36" i="1"/>
  <c r="M38" i="1" s="1"/>
  <c r="M42" i="1" s="1"/>
  <c r="N36" i="1"/>
  <c r="O36" i="1"/>
  <c r="P36" i="1"/>
  <c r="Q36" i="1"/>
  <c r="R36" i="1"/>
  <c r="S36" i="1"/>
  <c r="T36" i="1"/>
  <c r="U36" i="1"/>
  <c r="U38" i="1" s="1"/>
  <c r="U42" i="1" s="1"/>
  <c r="V36" i="1"/>
  <c r="X36" i="1"/>
  <c r="Y36" i="1"/>
  <c r="Z36" i="1"/>
  <c r="AA36" i="1"/>
  <c r="AB36" i="1"/>
  <c r="AC36" i="1"/>
  <c r="AD36" i="1"/>
  <c r="AD38" i="1" s="1"/>
  <c r="AD42" i="1" s="1"/>
  <c r="AE36" i="1"/>
  <c r="AF36" i="1"/>
  <c r="AG36" i="1"/>
  <c r="AH36" i="1"/>
  <c r="AI36" i="1"/>
  <c r="AJ36" i="1"/>
  <c r="AK36" i="1"/>
  <c r="AL36" i="1"/>
  <c r="AL38" i="1" s="1"/>
  <c r="AL42" i="1" s="1"/>
  <c r="AN36" i="1"/>
  <c r="AO36" i="1"/>
  <c r="AP36" i="1"/>
  <c r="AQ36" i="1"/>
  <c r="AR36" i="1"/>
  <c r="AS36" i="1"/>
  <c r="AT36" i="1"/>
  <c r="AU36" i="1"/>
  <c r="AU38" i="1" s="1"/>
  <c r="AU42" i="1" s="1"/>
  <c r="AV36" i="1"/>
  <c r="J38" i="1"/>
  <c r="K38" i="1"/>
  <c r="K42" i="1" s="1"/>
  <c r="L38" i="1"/>
  <c r="L42" i="1" s="1"/>
  <c r="N38" i="1"/>
  <c r="R38" i="1"/>
  <c r="S38" i="1"/>
  <c r="S42" i="1" s="1"/>
  <c r="T38" i="1"/>
  <c r="T42" i="1" s="1"/>
  <c r="V38" i="1"/>
  <c r="AA38" i="1"/>
  <c r="AB38" i="1"/>
  <c r="AB42" i="1" s="1"/>
  <c r="AC38" i="1"/>
  <c r="AC42" i="1" s="1"/>
  <c r="AE38" i="1"/>
  <c r="AI38" i="1"/>
  <c r="AJ38" i="1"/>
  <c r="AJ42" i="1" s="1"/>
  <c r="AK38" i="1"/>
  <c r="AK42" i="1" s="1"/>
  <c r="AN38" i="1"/>
  <c r="AR38" i="1"/>
  <c r="AS38" i="1"/>
  <c r="AS42" i="1" s="1"/>
  <c r="AT38" i="1"/>
  <c r="AT42" i="1" s="1"/>
  <c r="AV38" i="1"/>
  <c r="E40" i="1"/>
  <c r="J42" i="1"/>
  <c r="N42" i="1"/>
  <c r="R42" i="1"/>
  <c r="V42" i="1"/>
  <c r="AA42" i="1"/>
  <c r="AE42" i="1"/>
  <c r="AI42" i="1"/>
  <c r="AN42" i="1"/>
  <c r="AR42" i="1"/>
  <c r="AV42" i="1"/>
</calcChain>
</file>

<file path=xl/sharedStrings.xml><?xml version="1.0" encoding="utf-8"?>
<sst xmlns="http://schemas.openxmlformats.org/spreadsheetml/2006/main" count="120" uniqueCount="116">
  <si>
    <t>Line</t>
  </si>
  <si>
    <t>Revenue</t>
  </si>
  <si>
    <t>No.</t>
  </si>
  <si>
    <t>Requirement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</si>
  <si>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</si>
  <si>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</si>
  <si>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</si>
  <si>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</si>
  <si>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</si>
  <si>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</si>
  <si>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</si>
  <si>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</si>
  <si>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</si>
  <si>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</si>
  <si>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</si>
  <si>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Rate 01</t>
  </si>
  <si>
    <t>Rate 10</t>
  </si>
  <si>
    <t>Rate 20</t>
  </si>
  <si>
    <t>Rate 25</t>
  </si>
  <si>
    <t>Rate M1</t>
  </si>
  <si>
    <t>Rate M2</t>
  </si>
  <si>
    <t>Rate M9</t>
  </si>
  <si>
    <t>Rate M10</t>
  </si>
  <si>
    <t>Rate T3</t>
  </si>
  <si>
    <t>Rate 331</t>
  </si>
  <si>
    <t>Rate 332</t>
  </si>
  <si>
    <t>Rate 401</t>
  </si>
  <si>
    <t>Rate M12</t>
  </si>
  <si>
    <t>Rate M13</t>
  </si>
  <si>
    <t>Rate M16</t>
  </si>
  <si>
    <t>Rate M17</t>
  </si>
  <si>
    <t>Return on Rate Base</t>
  </si>
  <si>
    <t>Rate Base</t>
  </si>
  <si>
    <t>Rate of Return on Rate Base</t>
  </si>
  <si>
    <t>Total Return on Rate Base</t>
  </si>
  <si>
    <t>Depreciation Expense</t>
  </si>
  <si>
    <t>Taxes</t>
  </si>
  <si>
    <t>Income Tax</t>
  </si>
  <si>
    <t>Property Tax</t>
  </si>
  <si>
    <t>Total Taxes</t>
  </si>
  <si>
    <t>Total Revenue Requirement</t>
  </si>
  <si>
    <t>Other Revenue</t>
  </si>
  <si>
    <t>Particulars ($000s)</t>
  </si>
  <si>
    <t>Operating &amp; Maintenance Expenses</t>
  </si>
  <si>
    <t>Cost of Gas</t>
  </si>
  <si>
    <t>Total Operating &amp; Maintenance Expenses</t>
  </si>
  <si>
    <t>EGD Rate Zone</t>
  </si>
  <si>
    <t>Union North Rate Zone</t>
  </si>
  <si>
    <t>Union South Rate Zone</t>
  </si>
  <si>
    <t>Ex-Franchise</t>
  </si>
  <si>
    <t>Rate C1 (F)</t>
  </si>
  <si>
    <t>Rate C1 (I)</t>
  </si>
  <si>
    <t>Rate T2 (I)</t>
  </si>
  <si>
    <t>Rate T2 (F)</t>
  </si>
  <si>
    <t>Rate T1 (I)</t>
  </si>
  <si>
    <t>Rate T1 (F)</t>
  </si>
  <si>
    <t>Rate M7 (I)</t>
  </si>
  <si>
    <t>Rate M7 (F)</t>
  </si>
  <si>
    <t>Rate M5 (I)</t>
  </si>
  <si>
    <t>Rate M5 (F)</t>
  </si>
  <si>
    <t>Rate M4 (I)</t>
  </si>
  <si>
    <t>Rate M4 (F)</t>
  </si>
  <si>
    <t>2024 Cost Allocation Study - Current Rate Classes</t>
  </si>
  <si>
    <t>Revenue Requirement Summary by Rate Class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</si>
  <si>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</si>
  <si>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</si>
  <si>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</si>
  <si>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</si>
  <si>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</si>
  <si>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</si>
  <si>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</si>
  <si>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</si>
  <si>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</si>
  <si>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</si>
  <si>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</si>
  <si>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</si>
  <si>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</si>
  <si>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</si>
  <si>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</si>
  <si>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</si>
  <si>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</si>
  <si>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</si>
  <si>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</si>
  <si>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</si>
  <si>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</si>
  <si>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</si>
  <si>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</si>
  <si>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</si>
  <si>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</si>
  <si>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</si>
  <si>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</si>
  <si>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</si>
  <si>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(ac)</t>
  </si>
  <si>
    <t>(ad)</t>
  </si>
  <si>
    <t>(ae)</t>
  </si>
  <si>
    <t>(af)</t>
  </si>
  <si>
    <t>(ag)</t>
  </si>
  <si>
    <t>(ah)</t>
  </si>
  <si>
    <t>(ai)</t>
  </si>
  <si>
    <t>(aj)</t>
  </si>
  <si>
    <t>(ak)</t>
  </si>
  <si>
    <t>(al)</t>
  </si>
  <si>
    <t>(am)</t>
  </si>
  <si>
    <t>(an)</t>
  </si>
  <si>
    <t>Storage</t>
  </si>
  <si>
    <t>Transmission</t>
  </si>
  <si>
    <t>Distribution</t>
  </si>
  <si>
    <t>General Operating &amp; Engineering</t>
  </si>
  <si>
    <t>Sales Promotion &amp; Merchandise</t>
  </si>
  <si>
    <t>Distribution Customer Accounting</t>
  </si>
  <si>
    <t>Administrative &amp; General Expense</t>
  </si>
  <si>
    <t xml:space="preserve">Employee Benefits </t>
  </si>
  <si>
    <t>Administrative &amp; General</t>
  </si>
  <si>
    <t>Total Revenue Requirement Less Other Revenue</t>
  </si>
  <si>
    <t>Revenue Requirement Summary by Rate Class (Continued)</t>
  </si>
  <si>
    <t>Revenue Requirement Summary - By Rate Class 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</si>
</sst>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2" fillId="0" borderId="1" xfId="0" applyFont="1" applyBorder="1"/>
    <xf numFmtId="0" fontId="2" fillId="2" borderId="0" xfId="0" applyFont="1" applyFill="1"/>
    <xf numFmtId="164" fontId="2" fillId="0" borderId="0" xfId="1" applyNumberFormat="1" applyFont="1" applyFill="1"/>
    <xf numFmtId="0" fontId="2" fillId="0" borderId="0" xfId="0" applyFont="1" applyAlignment="1">
      <alignment horizontal="left" indent="1"/>
    </xf>
    <xf numFmtId="164" fontId="2" fillId="2" borderId="0" xfId="1" applyNumberFormat="1" applyFont="1" applyFill="1"/>
    <xf numFmtId="164" fontId="2" fillId="0" borderId="0" xfId="1" applyNumberFormat="1" applyFont="1" applyFill="1" applyBorder="1"/>
    <xf numFmtId="165" fontId="2" fillId="0" borderId="1" xfId="2" applyNumberFormat="1" applyFont="1" applyFill="1" applyBorder="1"/>
    <xf numFmtId="165" fontId="2" fillId="0" borderId="0" xfId="1" applyNumberFormat="1" applyFont="1" applyFill="1"/>
    <xf numFmtId="165" fontId="2" fillId="2" borderId="1" xfId="2" applyNumberFormat="1" applyFont="1" applyFill="1" applyBorder="1"/>
    <xf numFmtId="165" fontId="2" fillId="0" borderId="0" xfId="2" applyNumberFormat="1" applyFont="1" applyFill="1" applyBorder="1"/>
    <xf numFmtId="164" fontId="2" fillId="2" borderId="0" xfId="1" applyNumberFormat="1" applyFont="1" applyFill="1" applyBorder="1"/>
    <xf numFmtId="164" fontId="2" fillId="0" borderId="1" xfId="1" applyNumberFormat="1" applyFont="1" applyFill="1" applyBorder="1"/>
    <xf numFmtId="164" fontId="2" fillId="2" borderId="1" xfId="1" applyNumberFormat="1" applyFont="1" applyFill="1" applyBorder="1"/>
    <xf numFmtId="0" fontId="2" fillId="0" borderId="0" xfId="0" applyFont="1" applyAlignment="1">
      <alignment horizontal="left" indent="2"/>
    </xf>
    <xf numFmtId="164" fontId="2" fillId="2" borderId="2" xfId="1" applyNumberFormat="1" applyFont="1" applyFill="1" applyBorder="1"/>
    <xf numFmtId="164" fontId="4" fillId="0" borderId="0" xfId="1" applyNumberFormat="1" applyFont="1" applyFill="1"/>
    <xf numFmtId="0" fontId="2" fillId="0" borderId="1" xfId="0" applyFont="1" applyBorder="1" applyAlignment="1">
      <alignment horizontal="center"/>
    </xf>
    <xf numFmtId="164" fontId="2" fillId="0" borderId="3" xfId="1" applyNumberFormat="1" applyFont="1" applyFill="1" applyBorder="1"/>
    <xf numFmtId="164" fontId="2" fillId="0" borderId="4" xfId="1" applyNumberFormat="1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2" fillId="0" borderId="0" xfId="0" applyNumberFormat="1" applyFont="1"/>
    <xf numFmtId="0" fontId="2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FAD64-16FC-46BD-94B1-FF7DC67A817E}">
  <sheetPr>
    <tabColor rgb="FF92D050"/>
  </sheetPr>
  <dimension ref="A1:AV48"/>
  <sheetViews>
    <sheetView tabSelected="1" view="pageBreakPreview" zoomScaleNormal="90" zoomScaleSheetLayoutView="100" workbookViewId="0">
      <selection activeCell="AM7" sqref="AM7"/>
    </sheetView>
  </sheetViews>
  <sheetFormatPr defaultColWidth="9.140625" defaultRowHeight="12.75" x14ac:dyDescent="0.2"/>
  <cols>
    <col min="1" max="1" width="4.7109375" style="1" customWidth="1"/>
    <col min="2" max="2" width="1.7109375" style="2" customWidth="1"/>
    <col min="3" max="3" width="41.85546875" style="2" bestFit="1" customWidth="1"/>
    <col min="4" max="4" width="1.7109375" style="2" customWidth="1"/>
    <col min="5" max="5" width="12.5703125" style="2" customWidth="1"/>
    <col min="6" max="6" width="1.7109375" style="2" customWidth="1"/>
    <col min="7" max="8" width="11.42578125" style="2" customWidth="1"/>
    <col min="9" max="16" width="10.7109375" style="2" customWidth="1"/>
    <col min="17" max="17" width="11.7109375" style="2" customWidth="1"/>
    <col min="18" max="22" width="10.7109375" style="2" customWidth="1"/>
    <col min="23" max="23" width="1.7109375" style="26" customWidth="1"/>
    <col min="24" max="25" width="11.42578125" style="2" customWidth="1"/>
    <col min="26" max="32" width="10.7109375" style="2" customWidth="1"/>
    <col min="33" max="33" width="10.7109375" style="2" hidden="1" customWidth="1"/>
    <col min="34" max="38" width="10.7109375" style="2" customWidth="1"/>
    <col min="39" max="39" width="1.7109375" style="26" customWidth="1"/>
    <col min="40" max="48" width="10.7109375" style="2" customWidth="1"/>
    <col min="49" max="16384" width="9.140625" style="2"/>
  </cols>
  <sheetData>
    <row r="1" spans="1:48" x14ac:dyDescent="0.2">
      <c r="Q1" s="3"/>
      <c r="AF1" s="3"/>
      <c r="AV1" s="3"/>
    </row>
    <row r="2" spans="1:48" x14ac:dyDescent="0.2">
      <c r="Q2" s="3"/>
      <c r="AF2" s="3"/>
      <c r="AV2" s="3"/>
    </row>
    <row r="3" spans="1:48" x14ac:dyDescent="0.2">
      <c r="Q3" s="3"/>
      <c r="AF3" s="3"/>
      <c r="AV3" s="3"/>
    </row>
    <row r="4" spans="1:48" x14ac:dyDescent="0.2">
      <c r="Q4" s="3"/>
      <c r="AF4" s="3"/>
      <c r="AV4" s="3"/>
    </row>
    <row r="5" spans="1:48" x14ac:dyDescent="0.2">
      <c r="Q5" s="3"/>
      <c r="AB5" s="4"/>
      <c r="AC5" s="4"/>
      <c r="AD5" s="5"/>
      <c r="AF5" s="3"/>
      <c r="AO5" s="5"/>
      <c r="AV5" s="3"/>
    </row>
    <row r="6" spans="1:48" ht="12.75" customHeight="1" x14ac:dyDescent="0.2">
      <c r="B6" s="30"/>
      <c r="C6" s="30"/>
      <c r="D6" s="30"/>
      <c r="E6" s="30"/>
      <c r="F6" s="30"/>
      <c r="G6" s="30"/>
      <c r="I6" s="29" t="s">
        <v>62</v>
      </c>
      <c r="J6" s="30"/>
      <c r="K6" s="30"/>
      <c r="L6" s="30"/>
      <c r="M6" s="30"/>
      <c r="N6" s="30"/>
      <c r="O6" s="30"/>
      <c r="P6" s="30"/>
      <c r="Q6" s="30"/>
      <c r="S6" s="30"/>
      <c r="T6" s="30"/>
      <c r="U6" s="30"/>
      <c r="V6" s="30"/>
      <c r="W6" s="29" t="s">
        <v>62</v>
      </c>
      <c r="X6" s="30"/>
      <c r="Y6" s="30"/>
      <c r="Z6" s="30"/>
      <c r="AA6" s="30"/>
      <c r="AB6" s="30"/>
      <c r="AC6" s="30"/>
      <c r="AD6" s="30"/>
      <c r="AE6" s="30"/>
      <c r="AF6" s="30"/>
      <c r="AI6" s="30"/>
      <c r="AJ6" s="30"/>
      <c r="AK6" s="30"/>
      <c r="AL6" s="30"/>
      <c r="AM6" s="29" t="s">
        <v>62</v>
      </c>
      <c r="AN6" s="30"/>
      <c r="AO6" s="30"/>
      <c r="AP6" s="30"/>
      <c r="AQ6" s="30"/>
      <c r="AR6" s="30"/>
      <c r="AS6" s="30"/>
      <c r="AT6" s="30"/>
      <c r="AU6" s="30"/>
      <c r="AV6" s="30"/>
    </row>
    <row r="7" spans="1:48" ht="12.75" customHeight="1" x14ac:dyDescent="0.2">
      <c r="B7" s="30"/>
      <c r="C7" s="30"/>
      <c r="D7" s="30"/>
      <c r="E7" s="30"/>
      <c r="F7" s="30"/>
      <c r="G7" s="30"/>
      <c r="I7" s="29" t="s">
        <v>63</v>
      </c>
      <c r="J7" s="30"/>
      <c r="K7" s="30"/>
      <c r="L7" s="30"/>
      <c r="M7" s="30"/>
      <c r="N7" s="30"/>
      <c r="O7" s="30"/>
      <c r="P7" s="30"/>
      <c r="Q7" s="30"/>
      <c r="S7" s="30"/>
      <c r="T7" s="30"/>
      <c r="U7" s="30"/>
      <c r="V7" s="30"/>
      <c r="W7" s="29" t="s">
        <v>114</v>
      </c>
      <c r="X7" s="30"/>
      <c r="Y7" s="30"/>
      <c r="Z7" s="30"/>
      <c r="AA7" s="30"/>
      <c r="AB7" s="30"/>
      <c r="AC7" s="30"/>
      <c r="AD7" s="30"/>
      <c r="AE7" s="30"/>
      <c r="AF7" s="30"/>
      <c r="AI7" s="30"/>
      <c r="AJ7" s="30"/>
      <c r="AK7" s="30"/>
      <c r="AL7" s="30"/>
      <c r="AM7" s="29" t="s">
        <v>115</v>
      </c>
      <c r="AN7" s="30"/>
      <c r="AO7" s="30"/>
      <c r="AP7" s="30"/>
      <c r="AQ7" s="30"/>
      <c r="AR7" s="30"/>
      <c r="AS7" s="30"/>
      <c r="AT7" s="30"/>
      <c r="AU7" s="30"/>
      <c r="AV7" s="30"/>
    </row>
    <row r="8" spans="1:48" x14ac:dyDescent="0.2">
      <c r="Q8" s="3"/>
      <c r="AF8" s="3"/>
      <c r="AV8" s="3"/>
    </row>
    <row r="9" spans="1:48" x14ac:dyDescent="0.2">
      <c r="A9" s="1" t="s">
        <v>0</v>
      </c>
      <c r="E9" s="1" t="s">
        <v>1</v>
      </c>
      <c r="F9" s="1"/>
      <c r="G9" s="32" t="s">
        <v>46</v>
      </c>
      <c r="H9" s="32"/>
      <c r="I9" s="32"/>
      <c r="J9" s="32"/>
      <c r="K9" s="32"/>
      <c r="L9" s="32"/>
      <c r="M9" s="32"/>
      <c r="N9" s="32"/>
      <c r="O9" s="32"/>
      <c r="P9" s="32"/>
      <c r="Q9" s="32"/>
      <c r="R9" s="32" t="s">
        <v>47</v>
      </c>
      <c r="S9" s="32"/>
      <c r="T9" s="32"/>
      <c r="U9" s="32"/>
      <c r="V9" s="32"/>
      <c r="W9" s="27"/>
      <c r="X9" s="32" t="s">
        <v>48</v>
      </c>
      <c r="Y9" s="32"/>
      <c r="Z9" s="32"/>
      <c r="AA9" s="32"/>
      <c r="AB9" s="32"/>
      <c r="AC9" s="32"/>
      <c r="AD9" s="32"/>
      <c r="AE9" s="32"/>
      <c r="AF9" s="32"/>
      <c r="AG9" s="6"/>
      <c r="AH9" s="32" t="s">
        <v>48</v>
      </c>
      <c r="AI9" s="32"/>
      <c r="AJ9" s="32"/>
      <c r="AK9" s="32"/>
      <c r="AL9" s="32"/>
      <c r="AM9" s="27"/>
      <c r="AN9" s="32" t="s">
        <v>49</v>
      </c>
      <c r="AO9" s="32"/>
      <c r="AP9" s="32"/>
      <c r="AQ9" s="32"/>
      <c r="AR9" s="32"/>
      <c r="AS9" s="32"/>
      <c r="AT9" s="32"/>
      <c r="AU9" s="32"/>
      <c r="AV9" s="32"/>
    </row>
    <row r="10" spans="1:48" x14ac:dyDescent="0.2">
      <c r="A10" s="23" t="s">
        <v>2</v>
      </c>
      <c r="C10" s="7" t="s">
        <v>42</v>
      </c>
      <c r="E10" s="23" t="s">
        <v>3</v>
      </c>
      <c r="F10" s="1"/>
      <c r="G10" s="23" t="s">
        <v>4</v>
      </c>
      <c r="H10" s="23" t="s">
        <v>5</v>
      </c>
      <c r="I10" s="23" t="s">
        <v>6</v>
      </c>
      <c r="J10" s="23" t="s">
        <v>7</v>
      </c>
      <c r="K10" s="23" t="s">
        <v>8</v>
      </c>
      <c r="L10" s="23" t="s">
        <v>9</v>
      </c>
      <c r="M10" s="23" t="s">
        <v>10</v>
      </c>
      <c r="N10" s="23" t="s">
        <v>11</v>
      </c>
      <c r="O10" s="23" t="s">
        <v>12</v>
      </c>
      <c r="P10" s="23" t="s">
        <v>13</v>
      </c>
      <c r="Q10" s="23" t="s">
        <v>14</v>
      </c>
      <c r="R10" s="23" t="s">
        <v>15</v>
      </c>
      <c r="S10" s="23" t="s">
        <v>16</v>
      </c>
      <c r="T10" s="23" t="s">
        <v>17</v>
      </c>
      <c r="U10" s="23" t="s">
        <v>18</v>
      </c>
      <c r="V10" s="23" t="s">
        <v>6</v>
      </c>
      <c r="W10" s="28"/>
      <c r="X10" s="23" t="s">
        <v>19</v>
      </c>
      <c r="Y10" s="23" t="s">
        <v>20</v>
      </c>
      <c r="Z10" s="23" t="s">
        <v>61</v>
      </c>
      <c r="AA10" s="23" t="s">
        <v>60</v>
      </c>
      <c r="AB10" s="23" t="s">
        <v>59</v>
      </c>
      <c r="AC10" s="23" t="s">
        <v>58</v>
      </c>
      <c r="AD10" s="23" t="s">
        <v>57</v>
      </c>
      <c r="AE10" s="23" t="s">
        <v>56</v>
      </c>
      <c r="AF10" s="23" t="s">
        <v>21</v>
      </c>
      <c r="AG10" s="23" t="s">
        <v>22</v>
      </c>
      <c r="AH10" s="23" t="s">
        <v>55</v>
      </c>
      <c r="AI10" s="23" t="s">
        <v>54</v>
      </c>
      <c r="AJ10" s="23" t="s">
        <v>53</v>
      </c>
      <c r="AK10" s="23" t="s">
        <v>52</v>
      </c>
      <c r="AL10" s="23" t="s">
        <v>23</v>
      </c>
      <c r="AM10" s="28"/>
      <c r="AN10" s="23" t="s">
        <v>24</v>
      </c>
      <c r="AO10" s="23" t="s">
        <v>25</v>
      </c>
      <c r="AP10" s="23" t="s">
        <v>26</v>
      </c>
      <c r="AQ10" s="23" t="s">
        <v>50</v>
      </c>
      <c r="AR10" s="23" t="s">
        <v>51</v>
      </c>
      <c r="AS10" s="23" t="s">
        <v>27</v>
      </c>
      <c r="AT10" s="23" t="s">
        <v>28</v>
      </c>
      <c r="AU10" s="23" t="s">
        <v>29</v>
      </c>
      <c r="AV10" s="23" t="s">
        <v>30</v>
      </c>
    </row>
    <row r="11" spans="1:48" s="1" customFormat="1" x14ac:dyDescent="0.2">
      <c r="E11" s="1" t="s">
        <v>64</v>
      </c>
      <c r="G11" s="1" t="s">
        <v>65</v>
      </c>
      <c r="H11" s="1" t="s">
        <v>66</v>
      </c>
      <c r="I11" s="1" t="s">
        <v>67</v>
      </c>
      <c r="J11" s="1" t="s">
        <v>68</v>
      </c>
      <c r="K11" s="1" t="s">
        <v>69</v>
      </c>
      <c r="L11" s="1" t="s">
        <v>70</v>
      </c>
      <c r="M11" s="1" t="s">
        <v>71</v>
      </c>
      <c r="N11" s="1" t="s">
        <v>72</v>
      </c>
      <c r="O11" s="1" t="s">
        <v>73</v>
      </c>
      <c r="P11" s="1" t="s">
        <v>74</v>
      </c>
      <c r="Q11" s="1" t="s">
        <v>75</v>
      </c>
      <c r="R11" s="1" t="s">
        <v>76</v>
      </c>
      <c r="S11" s="1" t="s">
        <v>77</v>
      </c>
      <c r="T11" s="1" t="s">
        <v>78</v>
      </c>
      <c r="U11" s="1" t="s">
        <v>79</v>
      </c>
      <c r="V11" s="1" t="s">
        <v>80</v>
      </c>
      <c r="W11" s="28"/>
      <c r="X11" s="1" t="s">
        <v>81</v>
      </c>
      <c r="Y11" s="1" t="s">
        <v>82</v>
      </c>
      <c r="Z11" s="1" t="s">
        <v>83</v>
      </c>
      <c r="AA11" s="1" t="s">
        <v>84</v>
      </c>
      <c r="AB11" s="1" t="s">
        <v>85</v>
      </c>
      <c r="AC11" s="1" t="s">
        <v>86</v>
      </c>
      <c r="AD11" s="1" t="s">
        <v>87</v>
      </c>
      <c r="AE11" s="1" t="s">
        <v>88</v>
      </c>
      <c r="AF11" s="1" t="s">
        <v>89</v>
      </c>
      <c r="AH11" s="1" t="s">
        <v>90</v>
      </c>
      <c r="AI11" s="1" t="s">
        <v>91</v>
      </c>
      <c r="AJ11" s="1" t="s">
        <v>92</v>
      </c>
      <c r="AK11" s="1" t="s">
        <v>93</v>
      </c>
      <c r="AL11" s="1" t="s">
        <v>94</v>
      </c>
      <c r="AM11" s="28"/>
      <c r="AN11" s="1" t="s">
        <v>95</v>
      </c>
      <c r="AO11" s="1" t="s">
        <v>96</v>
      </c>
      <c r="AP11" s="1" t="s">
        <v>97</v>
      </c>
      <c r="AQ11" s="1" t="s">
        <v>98</v>
      </c>
      <c r="AR11" s="1" t="s">
        <v>99</v>
      </c>
      <c r="AS11" s="1" t="s">
        <v>100</v>
      </c>
      <c r="AT11" s="1" t="s">
        <v>101</v>
      </c>
      <c r="AU11" s="1" t="s">
        <v>102</v>
      </c>
      <c r="AV11" s="1" t="s">
        <v>103</v>
      </c>
    </row>
    <row r="12" spans="1:48" x14ac:dyDescent="0.2">
      <c r="E12" s="9"/>
      <c r="F12" s="9"/>
      <c r="G12" s="9"/>
      <c r="H12" s="9"/>
      <c r="I12" s="9"/>
      <c r="J12" s="9"/>
      <c r="K12" s="9"/>
    </row>
    <row r="13" spans="1:48" x14ac:dyDescent="0.2">
      <c r="C13" s="2" t="s">
        <v>31</v>
      </c>
      <c r="E13" s="9"/>
      <c r="F13" s="9"/>
      <c r="G13" s="9"/>
      <c r="H13" s="9"/>
      <c r="I13" s="9"/>
      <c r="J13" s="9"/>
      <c r="K13" s="9"/>
    </row>
    <row r="14" spans="1:48" x14ac:dyDescent="0.2">
      <c r="A14" s="1">
        <v>1</v>
      </c>
      <c r="C14" s="10" t="s">
        <v>32</v>
      </c>
      <c r="E14" s="9">
        <f>SUM(G14:AV14)</f>
        <v>16281095.663301457</v>
      </c>
      <c r="F14" s="9"/>
      <c r="G14" s="9">
        <v>5964979.5511096874</v>
      </c>
      <c r="H14" s="9">
        <v>2608233.5095720361</v>
      </c>
      <c r="I14" s="9">
        <v>6950.9438655433551</v>
      </c>
      <c r="J14" s="9">
        <v>190370.9086945696</v>
      </c>
      <c r="K14" s="9">
        <v>25969.69749396533</v>
      </c>
      <c r="L14" s="9">
        <v>65271.153990257568</v>
      </c>
      <c r="M14" s="9">
        <v>3226.3526971040287</v>
      </c>
      <c r="N14" s="9">
        <v>1829.2331289342451</v>
      </c>
      <c r="O14" s="9">
        <v>4385.9505342147777</v>
      </c>
      <c r="P14" s="9">
        <v>32453.220683520671</v>
      </c>
      <c r="Q14" s="9">
        <v>0</v>
      </c>
      <c r="R14" s="9">
        <v>1074802.6077970471</v>
      </c>
      <c r="S14" s="9">
        <v>152179.92972061926</v>
      </c>
      <c r="T14" s="9">
        <v>75216.608325449459</v>
      </c>
      <c r="U14" s="9">
        <v>15491.297678465815</v>
      </c>
      <c r="V14" s="9">
        <v>25556.755413577292</v>
      </c>
      <c r="W14" s="12"/>
      <c r="X14" s="9">
        <v>3502220.891235176</v>
      </c>
      <c r="Y14" s="9">
        <v>623857.66392361408</v>
      </c>
      <c r="Z14" s="9">
        <v>152281.30195804327</v>
      </c>
      <c r="AA14" s="9">
        <v>37.815973745633158</v>
      </c>
      <c r="AB14" s="9">
        <v>1739.0707764332426</v>
      </c>
      <c r="AC14" s="9">
        <v>2106.0948362193385</v>
      </c>
      <c r="AD14" s="9">
        <v>194519.50006308471</v>
      </c>
      <c r="AE14" s="9">
        <v>3083.9362083741589</v>
      </c>
      <c r="AF14" s="9">
        <v>11946.483268920079</v>
      </c>
      <c r="AG14" s="11">
        <v>0</v>
      </c>
      <c r="AH14" s="9">
        <v>67003.461840623873</v>
      </c>
      <c r="AI14" s="9">
        <v>114.58514649506273</v>
      </c>
      <c r="AJ14" s="9">
        <v>565850.15853697201</v>
      </c>
      <c r="AK14" s="9">
        <v>3187.151475387413</v>
      </c>
      <c r="AL14" s="9">
        <v>62029.429908004895</v>
      </c>
      <c r="AM14" s="12"/>
      <c r="AN14" s="9">
        <v>60.197510535793882</v>
      </c>
      <c r="AO14" s="9">
        <v>205295.51018118171</v>
      </c>
      <c r="AP14" s="9">
        <v>0</v>
      </c>
      <c r="AQ14" s="9">
        <v>10917.494783507253</v>
      </c>
      <c r="AR14" s="9">
        <v>226.06244396521606</v>
      </c>
      <c r="AS14" s="9">
        <v>624711.05266359169</v>
      </c>
      <c r="AT14" s="9">
        <v>23.718176408806482</v>
      </c>
      <c r="AU14" s="9">
        <v>53.906368939304201</v>
      </c>
      <c r="AV14" s="9">
        <v>2912.4553172421261</v>
      </c>
    </row>
    <row r="15" spans="1:48" x14ac:dyDescent="0.2">
      <c r="A15" s="1">
        <v>2</v>
      </c>
      <c r="C15" s="10" t="s">
        <v>33</v>
      </c>
      <c r="E15" s="13">
        <v>5.8701360377304071E-2</v>
      </c>
      <c r="F15" s="14"/>
      <c r="G15" s="13">
        <v>5.8701360377304071E-2</v>
      </c>
      <c r="H15" s="13">
        <v>5.8701360377304071E-2</v>
      </c>
      <c r="I15" s="13">
        <v>5.8701360377304071E-2</v>
      </c>
      <c r="J15" s="13">
        <v>5.8701360377304071E-2</v>
      </c>
      <c r="K15" s="13">
        <v>5.8701360377304071E-2</v>
      </c>
      <c r="L15" s="13">
        <v>5.8701360377304071E-2</v>
      </c>
      <c r="M15" s="13">
        <v>5.8701360377304071E-2</v>
      </c>
      <c r="N15" s="13">
        <v>5.8701360377304071E-2</v>
      </c>
      <c r="O15" s="13">
        <v>5.8701360377304071E-2</v>
      </c>
      <c r="P15" s="13">
        <v>5.8701360377304071E-2</v>
      </c>
      <c r="Q15" s="13">
        <v>5.8701360377304071E-2</v>
      </c>
      <c r="R15" s="13">
        <v>5.8701360377304071E-2</v>
      </c>
      <c r="S15" s="13">
        <v>5.8701360377304071E-2</v>
      </c>
      <c r="T15" s="13">
        <v>5.8701360377304071E-2</v>
      </c>
      <c r="U15" s="13">
        <v>5.8701360377304071E-2</v>
      </c>
      <c r="V15" s="13">
        <v>5.8701360377304071E-2</v>
      </c>
      <c r="W15" s="16"/>
      <c r="X15" s="13">
        <v>5.8701360377304071E-2</v>
      </c>
      <c r="Y15" s="13">
        <v>5.8701360377304071E-2</v>
      </c>
      <c r="Z15" s="13">
        <v>5.8701360377304071E-2</v>
      </c>
      <c r="AA15" s="13">
        <v>5.8701360377304071E-2</v>
      </c>
      <c r="AB15" s="13">
        <v>5.8701360377304071E-2</v>
      </c>
      <c r="AC15" s="13">
        <v>5.8701360377304071E-2</v>
      </c>
      <c r="AD15" s="13">
        <v>5.8701360377304071E-2</v>
      </c>
      <c r="AE15" s="13">
        <v>5.8701360377304071E-2</v>
      </c>
      <c r="AF15" s="13">
        <v>5.8701360377304071E-2</v>
      </c>
      <c r="AG15" s="15">
        <v>5.8701360377304071E-2</v>
      </c>
      <c r="AH15" s="13">
        <v>5.8701360377304071E-2</v>
      </c>
      <c r="AI15" s="13">
        <v>5.8701360377304071E-2</v>
      </c>
      <c r="AJ15" s="13">
        <v>5.8701360377304071E-2</v>
      </c>
      <c r="AK15" s="13">
        <v>5.8701360377304071E-2</v>
      </c>
      <c r="AL15" s="13">
        <v>5.8701360377304071E-2</v>
      </c>
      <c r="AM15" s="16"/>
      <c r="AN15" s="13">
        <v>5.8701360377304071E-2</v>
      </c>
      <c r="AO15" s="13">
        <v>5.8701360377304071E-2</v>
      </c>
      <c r="AP15" s="13">
        <v>5.8701360377304071E-2</v>
      </c>
      <c r="AQ15" s="13">
        <v>5.8701360377304071E-2</v>
      </c>
      <c r="AR15" s="13">
        <v>5.8701360377304071E-2</v>
      </c>
      <c r="AS15" s="13">
        <v>5.8701360377304071E-2</v>
      </c>
      <c r="AT15" s="13">
        <v>5.8701360377304071E-2</v>
      </c>
      <c r="AU15" s="13">
        <v>5.8701360377304071E-2</v>
      </c>
      <c r="AV15" s="13">
        <v>5.8701360377304071E-2</v>
      </c>
    </row>
    <row r="16" spans="1:48" x14ac:dyDescent="0.2">
      <c r="A16" s="1">
        <v>3</v>
      </c>
      <c r="C16" s="2" t="s">
        <v>34</v>
      </c>
      <c r="E16" s="24">
        <f>SUM(G16:AV16)</f>
        <v>955722.46386882127</v>
      </c>
      <c r="F16" s="9"/>
      <c r="G16" s="24">
        <f>G14*G15</f>
        <v>350152.4142729392</v>
      </c>
      <c r="H16" s="24">
        <f>H14*H15</f>
        <v>153106.85519354866</v>
      </c>
      <c r="I16" s="24">
        <f t="shared" ref="I16:V16" si="0">I14*I15</f>
        <v>408.02986081367152</v>
      </c>
      <c r="J16" s="24">
        <f t="shared" si="0"/>
        <v>11175.031316634779</v>
      </c>
      <c r="K16" s="24">
        <f t="shared" si="0"/>
        <v>1524.4565714828293</v>
      </c>
      <c r="L16" s="24">
        <f t="shared" si="0"/>
        <v>3831.5055326246179</v>
      </c>
      <c r="M16" s="24">
        <f t="shared" si="0"/>
        <v>189.39129237699055</v>
      </c>
      <c r="N16" s="24">
        <f t="shared" si="0"/>
        <v>107.37847311567265</v>
      </c>
      <c r="O16" s="24">
        <f t="shared" si="0"/>
        <v>257.46126290597095</v>
      </c>
      <c r="P16" s="24">
        <f t="shared" si="0"/>
        <v>1905.0482027475252</v>
      </c>
      <c r="Q16" s="24">
        <f t="shared" si="0"/>
        <v>0</v>
      </c>
      <c r="R16" s="24">
        <f t="shared" si="0"/>
        <v>63092.375214760672</v>
      </c>
      <c r="S16" s="24">
        <f t="shared" si="0"/>
        <v>8933.1688967228765</v>
      </c>
      <c r="T16" s="24">
        <f t="shared" si="0"/>
        <v>4415.3172316707387</v>
      </c>
      <c r="U16" s="24">
        <f t="shared" si="0"/>
        <v>909.36024773571569</v>
      </c>
      <c r="V16" s="24">
        <f t="shared" si="0"/>
        <v>1500.2163096070174</v>
      </c>
      <c r="W16" s="12"/>
      <c r="X16" s="24">
        <f t="shared" ref="X16:AF16" si="1">X14*X15</f>
        <v>205585.13065731913</v>
      </c>
      <c r="Y16" s="24">
        <f t="shared" si="1"/>
        <v>36621.29355412312</v>
      </c>
      <c r="Z16" s="24">
        <f t="shared" si="1"/>
        <v>8939.119584964159</v>
      </c>
      <c r="AA16" s="24">
        <f t="shared" si="1"/>
        <v>2.2198491028610814</v>
      </c>
      <c r="AB16" s="24">
        <f t="shared" si="1"/>
        <v>102.08582036904578</v>
      </c>
      <c r="AC16" s="24">
        <f t="shared" si="1"/>
        <v>123.63063196969058</v>
      </c>
      <c r="AD16" s="24">
        <f t="shared" si="1"/>
        <v>11418.559273616158</v>
      </c>
      <c r="AE16" s="24">
        <f t="shared" si="1"/>
        <v>181.0312507483882</v>
      </c>
      <c r="AF16" s="24">
        <f t="shared" si="1"/>
        <v>701.27481961031117</v>
      </c>
      <c r="AG16" s="11">
        <f t="shared" ref="AG16" si="2">AG14*AG15</f>
        <v>0</v>
      </c>
      <c r="AH16" s="24">
        <f>AH14*AH15</f>
        <v>3933.1943600334034</v>
      </c>
      <c r="AI16" s="24">
        <f>AI14*AI15</f>
        <v>6.726303978292858</v>
      </c>
      <c r="AJ16" s="24">
        <f>AJ14*AJ15</f>
        <v>33216.174075833434</v>
      </c>
      <c r="AK16" s="24">
        <f>AK14*AK15</f>
        <v>187.0901273337729</v>
      </c>
      <c r="AL16" s="24">
        <f>AL14*AL15</f>
        <v>3641.2119190285184</v>
      </c>
      <c r="AM16" s="12"/>
      <c r="AN16" s="24">
        <f t="shared" ref="AN16:AV16" si="3">AN14*AN15</f>
        <v>3.5336757597781951</v>
      </c>
      <c r="AO16" s="24">
        <f t="shared" si="3"/>
        <v>12051.125726988044</v>
      </c>
      <c r="AP16" s="24">
        <f t="shared" si="3"/>
        <v>0</v>
      </c>
      <c r="AQ16" s="24">
        <f t="shared" si="3"/>
        <v>640.87179570399655</v>
      </c>
      <c r="AR16" s="24">
        <f t="shared" si="3"/>
        <v>13.270172990976256</v>
      </c>
      <c r="AS16" s="24">
        <f t="shared" si="3"/>
        <v>36671.388634090479</v>
      </c>
      <c r="AT16" s="24">
        <f t="shared" si="3"/>
        <v>1.3922892208658211</v>
      </c>
      <c r="AU16" s="24">
        <f t="shared" si="3"/>
        <v>3.1643771897380066</v>
      </c>
      <c r="AV16" s="24">
        <f t="shared" si="3"/>
        <v>170.96508916022549</v>
      </c>
    </row>
    <row r="17" spans="1:48" x14ac:dyDescent="0.2"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X17" s="9"/>
      <c r="Y17" s="9"/>
      <c r="Z17" s="9"/>
      <c r="AA17" s="9"/>
      <c r="AB17" s="9"/>
      <c r="AC17" s="9"/>
      <c r="AD17" s="9"/>
      <c r="AE17" s="9"/>
      <c r="AF17" s="9"/>
      <c r="AG17" s="8"/>
      <c r="AH17" s="9"/>
      <c r="AI17" s="9"/>
      <c r="AJ17" s="9"/>
      <c r="AK17" s="9"/>
      <c r="AL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 x14ac:dyDescent="0.2">
      <c r="A18" s="1">
        <v>4</v>
      </c>
      <c r="C18" s="2" t="s">
        <v>35</v>
      </c>
      <c r="E18" s="24">
        <f>SUM(G18:AV18)</f>
        <v>892000.00000000012</v>
      </c>
      <c r="F18" s="9"/>
      <c r="G18" s="24">
        <v>342880.43077799957</v>
      </c>
      <c r="H18" s="24">
        <v>138634.77591554381</v>
      </c>
      <c r="I18" s="24">
        <v>347.98243576417576</v>
      </c>
      <c r="J18" s="24">
        <v>9071.4693431631295</v>
      </c>
      <c r="K18" s="24">
        <v>1220.0796542495964</v>
      </c>
      <c r="L18" s="24">
        <v>3404.7352140755474</v>
      </c>
      <c r="M18" s="24">
        <v>311.88594281620078</v>
      </c>
      <c r="N18" s="24">
        <v>92.84597193846605</v>
      </c>
      <c r="O18" s="24">
        <v>195.30235808507848</v>
      </c>
      <c r="P18" s="24">
        <v>1208.3653035396801</v>
      </c>
      <c r="Q18" s="24">
        <v>0</v>
      </c>
      <c r="R18" s="24">
        <v>62209.254949945491</v>
      </c>
      <c r="S18" s="24">
        <v>7595.6832864998851</v>
      </c>
      <c r="T18" s="24">
        <v>3868.0988222525775</v>
      </c>
      <c r="U18" s="24">
        <v>811.35129892682596</v>
      </c>
      <c r="V18" s="24">
        <v>1404.8548898829131</v>
      </c>
      <c r="W18" s="12"/>
      <c r="X18" s="24">
        <v>203386.36516569043</v>
      </c>
      <c r="Y18" s="24">
        <v>31628.459511561505</v>
      </c>
      <c r="Z18" s="24">
        <v>7531.4457331158819</v>
      </c>
      <c r="AA18" s="24">
        <v>1.0625595044041845</v>
      </c>
      <c r="AB18" s="24">
        <v>102.47887701295646</v>
      </c>
      <c r="AC18" s="24">
        <v>191.11166778243054</v>
      </c>
      <c r="AD18" s="24">
        <v>9074.8724195244267</v>
      </c>
      <c r="AE18" s="24">
        <v>122.28434992241588</v>
      </c>
      <c r="AF18" s="24">
        <v>510.98092422748499</v>
      </c>
      <c r="AG18" s="11">
        <v>0</v>
      </c>
      <c r="AH18" s="24">
        <v>3174.7661827768343</v>
      </c>
      <c r="AI18" s="24">
        <v>7.316579628545548</v>
      </c>
      <c r="AJ18" s="24">
        <v>23902.811167705902</v>
      </c>
      <c r="AK18" s="24">
        <v>166.09724743396185</v>
      </c>
      <c r="AL18" s="24">
        <v>2586.2473665293269</v>
      </c>
      <c r="AM18" s="12"/>
      <c r="AN18" s="24">
        <v>0.54498831320558128</v>
      </c>
      <c r="AO18" s="24">
        <v>5147.7183657950736</v>
      </c>
      <c r="AP18" s="24">
        <v>0</v>
      </c>
      <c r="AQ18" s="24">
        <v>479.64810744479263</v>
      </c>
      <c r="AR18" s="24">
        <v>2.0466193521819789</v>
      </c>
      <c r="AS18" s="24">
        <v>30580.809482582656</v>
      </c>
      <c r="AT18" s="24">
        <v>0.21472862977717133</v>
      </c>
      <c r="AU18" s="24">
        <v>0.48803249200480736</v>
      </c>
      <c r="AV18" s="24">
        <v>145.11375829081982</v>
      </c>
    </row>
    <row r="19" spans="1:48" x14ac:dyDescent="0.2"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12"/>
      <c r="X19" s="9"/>
      <c r="Y19" s="9"/>
      <c r="Z19" s="9"/>
      <c r="AA19" s="9"/>
      <c r="AB19" s="9"/>
      <c r="AC19" s="9"/>
      <c r="AD19" s="9"/>
      <c r="AE19" s="9"/>
      <c r="AF19" s="9"/>
      <c r="AG19" s="11"/>
      <c r="AH19" s="9"/>
      <c r="AI19" s="9"/>
      <c r="AJ19" s="9"/>
      <c r="AK19" s="9"/>
      <c r="AL19" s="9"/>
      <c r="AM19" s="12"/>
      <c r="AN19" s="9"/>
      <c r="AO19" s="9"/>
      <c r="AP19" s="9"/>
      <c r="AQ19" s="9"/>
      <c r="AR19" s="9"/>
      <c r="AS19" s="9"/>
      <c r="AT19" s="9"/>
      <c r="AU19" s="9"/>
      <c r="AV19" s="9"/>
    </row>
    <row r="20" spans="1:48" x14ac:dyDescent="0.2">
      <c r="C20" s="2" t="s">
        <v>36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12"/>
      <c r="X20" s="9"/>
      <c r="Y20" s="9"/>
      <c r="Z20" s="9"/>
      <c r="AA20" s="9"/>
      <c r="AB20" s="9"/>
      <c r="AC20" s="9"/>
      <c r="AD20" s="9"/>
      <c r="AE20" s="9"/>
      <c r="AF20" s="9"/>
      <c r="AG20" s="11"/>
      <c r="AH20" s="9"/>
      <c r="AI20" s="9"/>
      <c r="AJ20" s="9"/>
      <c r="AK20" s="9"/>
      <c r="AL20" s="9"/>
      <c r="AM20" s="12"/>
      <c r="AN20" s="9"/>
      <c r="AO20" s="9"/>
      <c r="AP20" s="9"/>
      <c r="AQ20" s="9"/>
      <c r="AR20" s="9"/>
      <c r="AS20" s="9"/>
      <c r="AT20" s="9"/>
      <c r="AU20" s="9"/>
      <c r="AV20" s="9"/>
    </row>
    <row r="21" spans="1:48" x14ac:dyDescent="0.2">
      <c r="A21" s="1">
        <v>5</v>
      </c>
      <c r="C21" s="10" t="s">
        <v>37</v>
      </c>
      <c r="E21" s="9">
        <f>SUM(G21:AV21)</f>
        <v>121753.85822533414</v>
      </c>
      <c r="F21" s="9"/>
      <c r="G21" s="9">
        <v>44607.518412895093</v>
      </c>
      <c r="H21" s="9">
        <v>19504.982926843415</v>
      </c>
      <c r="I21" s="9">
        <v>51.980791185033127</v>
      </c>
      <c r="J21" s="9">
        <v>1423.6383783231558</v>
      </c>
      <c r="K21" s="9">
        <v>194.20749882099156</v>
      </c>
      <c r="L21" s="9">
        <v>488.113023440235</v>
      </c>
      <c r="M21" s="9">
        <v>24.127423423570288</v>
      </c>
      <c r="N21" s="9">
        <v>13.679435072871648</v>
      </c>
      <c r="O21" s="9">
        <v>32.799168469343002</v>
      </c>
      <c r="P21" s="9">
        <v>242.69280838164519</v>
      </c>
      <c r="Q21" s="9">
        <v>0</v>
      </c>
      <c r="R21" s="9">
        <v>8037.6264003478736</v>
      </c>
      <c r="S21" s="9">
        <v>1138.0372654961975</v>
      </c>
      <c r="T21" s="9">
        <v>562.48746740612364</v>
      </c>
      <c r="U21" s="9">
        <v>115.84756335053122</v>
      </c>
      <c r="V21" s="9">
        <v>191.11942093295568</v>
      </c>
      <c r="W21" s="12"/>
      <c r="X21" s="9">
        <v>26190.430587936513</v>
      </c>
      <c r="Y21" s="9">
        <v>4665.3541713016011</v>
      </c>
      <c r="Z21" s="9">
        <v>1138.7953509026438</v>
      </c>
      <c r="AA21" s="9">
        <v>0.28279673563106716</v>
      </c>
      <c r="AB21" s="9">
        <v>13.005179819374559</v>
      </c>
      <c r="AC21" s="9">
        <v>15.749871962005299</v>
      </c>
      <c r="AD21" s="9">
        <v>1454.6625191895214</v>
      </c>
      <c r="AE21" s="9">
        <v>23.062399463490546</v>
      </c>
      <c r="AF21" s="9">
        <v>89.338608426336975</v>
      </c>
      <c r="AG21" s="17">
        <v>0</v>
      </c>
      <c r="AH21" s="9">
        <v>501.06762850969272</v>
      </c>
      <c r="AI21" s="9">
        <v>0.85689464453770103</v>
      </c>
      <c r="AJ21" s="9">
        <v>4231.5604185402235</v>
      </c>
      <c r="AK21" s="9">
        <v>23.834267478181243</v>
      </c>
      <c r="AL21" s="9">
        <v>463.87064918738253</v>
      </c>
      <c r="AM21" s="12"/>
      <c r="AN21" s="9">
        <v>0.45017112575621837</v>
      </c>
      <c r="AO21" s="9">
        <v>1535.2480544192488</v>
      </c>
      <c r="AP21" s="9">
        <v>0</v>
      </c>
      <c r="AQ21" s="9">
        <v>81.643590796113756</v>
      </c>
      <c r="AR21" s="9">
        <v>1.6905480639521144</v>
      </c>
      <c r="AS21" s="9">
        <v>4671.736012782485</v>
      </c>
      <c r="AT21" s="9">
        <v>0.17737009520498742</v>
      </c>
      <c r="AU21" s="9">
        <v>0.40312449094397729</v>
      </c>
      <c r="AV21" s="9">
        <v>21.780025074259186</v>
      </c>
    </row>
    <row r="22" spans="1:48" x14ac:dyDescent="0.2">
      <c r="A22" s="1">
        <v>6</v>
      </c>
      <c r="C22" s="10" t="s">
        <v>38</v>
      </c>
      <c r="E22" s="18">
        <f>SUM(G22:AV22)</f>
        <v>127182.5029203915</v>
      </c>
      <c r="F22" s="9"/>
      <c r="G22" s="18">
        <v>46104.696240410725</v>
      </c>
      <c r="H22" s="18">
        <v>20850.40613185013</v>
      </c>
      <c r="I22" s="18">
        <v>54.80922697663722</v>
      </c>
      <c r="J22" s="18">
        <v>1563.1992897637751</v>
      </c>
      <c r="K22" s="18">
        <v>213.45933929606664</v>
      </c>
      <c r="L22" s="18">
        <v>671.67806916760628</v>
      </c>
      <c r="M22" s="18">
        <v>5.3797794487623172</v>
      </c>
      <c r="N22" s="18">
        <v>3.3100988979695209</v>
      </c>
      <c r="O22" s="18">
        <v>16.279056083176599</v>
      </c>
      <c r="P22" s="18">
        <v>231.44255274981379</v>
      </c>
      <c r="Q22" s="18">
        <v>0</v>
      </c>
      <c r="R22" s="18">
        <v>8155.6238662876094</v>
      </c>
      <c r="S22" s="18">
        <v>1179.3107956328042</v>
      </c>
      <c r="T22" s="18">
        <v>694.84016371671964</v>
      </c>
      <c r="U22" s="18">
        <v>167.18148261017996</v>
      </c>
      <c r="V22" s="18">
        <v>249.04733730248188</v>
      </c>
      <c r="W22" s="12"/>
      <c r="X22" s="18">
        <v>26337.501116661108</v>
      </c>
      <c r="Y22" s="18">
        <v>4690.6443609093958</v>
      </c>
      <c r="Z22" s="18">
        <v>1310.8601530677188</v>
      </c>
      <c r="AA22" s="18">
        <v>0.16804865783021045</v>
      </c>
      <c r="AB22" s="18">
        <v>12.880444383315529</v>
      </c>
      <c r="AC22" s="18">
        <v>3.4710069116083142</v>
      </c>
      <c r="AD22" s="18">
        <v>1603.0761035330549</v>
      </c>
      <c r="AE22" s="18">
        <v>6.0348949804161505</v>
      </c>
      <c r="AF22" s="18">
        <v>93.992129323893991</v>
      </c>
      <c r="AG22" s="19">
        <v>0</v>
      </c>
      <c r="AH22" s="18">
        <v>549.74546412500263</v>
      </c>
      <c r="AI22" s="18">
        <v>1.1178828486133885</v>
      </c>
      <c r="AJ22" s="18">
        <v>4509.7483033290346</v>
      </c>
      <c r="AK22" s="18">
        <v>34.693073820158546</v>
      </c>
      <c r="AL22" s="18">
        <v>470.14053065025138</v>
      </c>
      <c r="AM22" s="12"/>
      <c r="AN22" s="18">
        <v>3.9947520289713712E-3</v>
      </c>
      <c r="AO22" s="18">
        <v>632.8332809540658</v>
      </c>
      <c r="AP22" s="18">
        <v>0</v>
      </c>
      <c r="AQ22" s="18">
        <v>102.76028948152629</v>
      </c>
      <c r="AR22" s="18">
        <v>1.5001673635113295E-2</v>
      </c>
      <c r="AS22" s="18">
        <v>6627.2470222581414</v>
      </c>
      <c r="AT22" s="18">
        <v>1.5739560073043653E-3</v>
      </c>
      <c r="AU22" s="18">
        <v>3.577267145735545E-3</v>
      </c>
      <c r="AV22" s="18">
        <v>34.901236653112278</v>
      </c>
    </row>
    <row r="23" spans="1:48" x14ac:dyDescent="0.2">
      <c r="A23" s="1">
        <v>7</v>
      </c>
      <c r="C23" s="2" t="s">
        <v>39</v>
      </c>
      <c r="E23" s="24">
        <f>SUM(E21:E22)</f>
        <v>248936.36114572565</v>
      </c>
      <c r="F23" s="9"/>
      <c r="G23" s="24">
        <f>SUM(G21:G22)</f>
        <v>90712.214653305826</v>
      </c>
      <c r="H23" s="24">
        <f>SUM(H21:H22)</f>
        <v>40355.389058693545</v>
      </c>
      <c r="I23" s="24">
        <f t="shared" ref="I23:V23" si="4">SUM(I21:I22)</f>
        <v>106.79001816167035</v>
      </c>
      <c r="J23" s="24">
        <f t="shared" si="4"/>
        <v>2986.837668086931</v>
      </c>
      <c r="K23" s="24">
        <f t="shared" si="4"/>
        <v>407.66683811705821</v>
      </c>
      <c r="L23" s="24">
        <f t="shared" si="4"/>
        <v>1159.7910926078412</v>
      </c>
      <c r="M23" s="24">
        <f t="shared" si="4"/>
        <v>29.507202872332606</v>
      </c>
      <c r="N23" s="24">
        <f t="shared" si="4"/>
        <v>16.989533970841169</v>
      </c>
      <c r="O23" s="24">
        <f t="shared" si="4"/>
        <v>49.0782245525196</v>
      </c>
      <c r="P23" s="24">
        <f t="shared" si="4"/>
        <v>474.13536113145898</v>
      </c>
      <c r="Q23" s="24">
        <f t="shared" si="4"/>
        <v>0</v>
      </c>
      <c r="R23" s="24">
        <f t="shared" si="4"/>
        <v>16193.250266635483</v>
      </c>
      <c r="S23" s="24">
        <f t="shared" si="4"/>
        <v>2317.3480611290015</v>
      </c>
      <c r="T23" s="24">
        <f t="shared" si="4"/>
        <v>1257.3276311228433</v>
      </c>
      <c r="U23" s="24">
        <f t="shared" si="4"/>
        <v>283.02904596071119</v>
      </c>
      <c r="V23" s="24">
        <f t="shared" si="4"/>
        <v>440.16675823543756</v>
      </c>
      <c r="W23" s="12"/>
      <c r="X23" s="24">
        <f t="shared" ref="X23:AF23" si="5">SUM(X21:X22)</f>
        <v>52527.93170459762</v>
      </c>
      <c r="Y23" s="24">
        <f t="shared" si="5"/>
        <v>9355.9985322109969</v>
      </c>
      <c r="Z23" s="24">
        <f t="shared" si="5"/>
        <v>2449.6555039703626</v>
      </c>
      <c r="AA23" s="24">
        <f t="shared" si="5"/>
        <v>0.45084539346127761</v>
      </c>
      <c r="AB23" s="24">
        <f t="shared" si="5"/>
        <v>25.885624202690089</v>
      </c>
      <c r="AC23" s="24">
        <f t="shared" si="5"/>
        <v>19.220878873613614</v>
      </c>
      <c r="AD23" s="24">
        <f t="shared" si="5"/>
        <v>3057.7386227225761</v>
      </c>
      <c r="AE23" s="24">
        <f t="shared" si="5"/>
        <v>29.097294443906698</v>
      </c>
      <c r="AF23" s="24">
        <f t="shared" si="5"/>
        <v>183.33073775023098</v>
      </c>
      <c r="AG23" s="11">
        <f t="shared" ref="AG23" si="6">SUM(AG21:AG22)</f>
        <v>0</v>
      </c>
      <c r="AH23" s="24">
        <f>SUM(AH21:AH22)</f>
        <v>1050.8130926346953</v>
      </c>
      <c r="AI23" s="24">
        <f>SUM(AI21:AI22)</f>
        <v>1.9747774931510895</v>
      </c>
      <c r="AJ23" s="24">
        <f>SUM(AJ21:AJ22)</f>
        <v>8741.3087218692581</v>
      </c>
      <c r="AK23" s="24">
        <f>SUM(AK21:AK22)</f>
        <v>58.527341298339792</v>
      </c>
      <c r="AL23" s="24">
        <f>SUM(AL21:AL22)</f>
        <v>934.0111798376339</v>
      </c>
      <c r="AM23" s="12"/>
      <c r="AN23" s="24">
        <f t="shared" ref="AN23:AV23" si="7">SUM(AN21:AN22)</f>
        <v>0.45416587778518974</v>
      </c>
      <c r="AO23" s="24">
        <f t="shared" si="7"/>
        <v>2168.0813353733147</v>
      </c>
      <c r="AP23" s="24">
        <f t="shared" si="7"/>
        <v>0</v>
      </c>
      <c r="AQ23" s="24">
        <f t="shared" si="7"/>
        <v>184.40388027764004</v>
      </c>
      <c r="AR23" s="24">
        <f t="shared" si="7"/>
        <v>1.7055497375872277</v>
      </c>
      <c r="AS23" s="24">
        <f t="shared" si="7"/>
        <v>11298.983035040626</v>
      </c>
      <c r="AT23" s="24">
        <f t="shared" si="7"/>
        <v>0.17894405121229179</v>
      </c>
      <c r="AU23" s="24">
        <f t="shared" si="7"/>
        <v>0.40670175808971282</v>
      </c>
      <c r="AV23" s="24">
        <f t="shared" si="7"/>
        <v>56.681261727371464</v>
      </c>
    </row>
    <row r="24" spans="1:48" x14ac:dyDescent="0.2"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X24" s="9"/>
      <c r="Y24" s="9"/>
      <c r="Z24" s="9"/>
      <c r="AA24" s="9"/>
      <c r="AB24" s="9"/>
      <c r="AC24" s="9"/>
      <c r="AD24" s="9"/>
      <c r="AE24" s="9"/>
      <c r="AF24" s="9"/>
      <c r="AG24" s="8"/>
      <c r="AH24" s="9"/>
      <c r="AI24" s="9"/>
      <c r="AJ24" s="9"/>
      <c r="AK24" s="9"/>
      <c r="AL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 x14ac:dyDescent="0.2">
      <c r="C25" s="2" t="s">
        <v>43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X25" s="9"/>
      <c r="Y25" s="9"/>
      <c r="Z25" s="9"/>
      <c r="AA25" s="9"/>
      <c r="AB25" s="9"/>
      <c r="AC25" s="9"/>
      <c r="AD25" s="9"/>
      <c r="AE25" s="9"/>
      <c r="AF25" s="9"/>
      <c r="AG25" s="8"/>
      <c r="AH25" s="9"/>
      <c r="AI25" s="9"/>
      <c r="AJ25" s="9"/>
      <c r="AK25" s="9"/>
      <c r="AL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 x14ac:dyDescent="0.2">
      <c r="A26" s="1">
        <v>8</v>
      </c>
      <c r="C26" s="10" t="s">
        <v>44</v>
      </c>
      <c r="E26" s="9">
        <f t="shared" ref="E26:E32" si="8">SUM(G26:AV26)</f>
        <v>3251888.3541035927</v>
      </c>
      <c r="F26" s="9"/>
      <c r="G26" s="9">
        <v>1152074.9557974739</v>
      </c>
      <c r="H26" s="9">
        <v>739715.37998497149</v>
      </c>
      <c r="I26" s="9">
        <v>3561.910093457248</v>
      </c>
      <c r="J26" s="9">
        <v>38932.396539631205</v>
      </c>
      <c r="K26" s="9">
        <v>5165.7493099357816</v>
      </c>
      <c r="L26" s="9">
        <v>786.76041605702744</v>
      </c>
      <c r="M26" s="9">
        <v>1537.8550274911183</v>
      </c>
      <c r="N26" s="9">
        <v>306.71045868741038</v>
      </c>
      <c r="O26" s="9">
        <v>4952.1882255344381</v>
      </c>
      <c r="P26" s="9">
        <v>32756.455833348391</v>
      </c>
      <c r="Q26" s="9">
        <v>0</v>
      </c>
      <c r="R26" s="9">
        <v>218231.48308816238</v>
      </c>
      <c r="S26" s="9">
        <v>42354.17417411643</v>
      </c>
      <c r="T26" s="9">
        <v>9346.2664485338282</v>
      </c>
      <c r="U26" s="9">
        <v>1380.3863874638921</v>
      </c>
      <c r="V26" s="9">
        <v>1315.6068019397344</v>
      </c>
      <c r="W26" s="12"/>
      <c r="X26" s="9">
        <v>717605.47609799018</v>
      </c>
      <c r="Y26" s="9">
        <v>173236.91185580916</v>
      </c>
      <c r="Z26" s="9">
        <v>24020.070260412456</v>
      </c>
      <c r="AA26" s="9">
        <v>2.6475473125514788</v>
      </c>
      <c r="AB26" s="9">
        <v>159.79303654899186</v>
      </c>
      <c r="AC26" s="9">
        <v>1039.3638539391927</v>
      </c>
      <c r="AD26" s="9">
        <v>23050.176393076763</v>
      </c>
      <c r="AE26" s="9">
        <v>1356.8667608713658</v>
      </c>
      <c r="AF26" s="9">
        <v>4825.0371901280405</v>
      </c>
      <c r="AG26" s="11">
        <v>0</v>
      </c>
      <c r="AH26" s="9">
        <v>1299.6787316358966</v>
      </c>
      <c r="AI26" s="9">
        <v>67.140153621314951</v>
      </c>
      <c r="AJ26" s="9">
        <v>14545.920289871423</v>
      </c>
      <c r="AK26" s="9">
        <v>74.70053629329739</v>
      </c>
      <c r="AL26" s="9">
        <v>1406.0244813478314</v>
      </c>
      <c r="AM26" s="12"/>
      <c r="AN26" s="9">
        <v>0</v>
      </c>
      <c r="AO26" s="9">
        <v>0</v>
      </c>
      <c r="AP26" s="9">
        <v>0</v>
      </c>
      <c r="AQ26" s="9">
        <v>7705.4636301074306</v>
      </c>
      <c r="AR26" s="9">
        <v>3068.4172058131976</v>
      </c>
      <c r="AS26" s="9">
        <v>25348.351099060194</v>
      </c>
      <c r="AT26" s="9">
        <v>122.93940175319958</v>
      </c>
      <c r="AU26" s="9">
        <v>449.71580371389194</v>
      </c>
      <c r="AV26" s="9">
        <v>85.381187481144565</v>
      </c>
    </row>
    <row r="27" spans="1:48" x14ac:dyDescent="0.2">
      <c r="A27" s="1">
        <f>A26+1</f>
        <v>9</v>
      </c>
      <c r="C27" s="10" t="s">
        <v>104</v>
      </c>
      <c r="E27" s="9">
        <f t="shared" si="8"/>
        <v>30284.585334084644</v>
      </c>
      <c r="F27" s="9"/>
      <c r="G27" s="9">
        <v>8493.6360144057362</v>
      </c>
      <c r="H27" s="9">
        <v>7272.0987793175818</v>
      </c>
      <c r="I27" s="9">
        <v>22.343815499398609</v>
      </c>
      <c r="J27" s="9">
        <v>583.13233202871118</v>
      </c>
      <c r="K27" s="9">
        <v>54.75654881107782</v>
      </c>
      <c r="L27" s="9">
        <v>1.4067479553310949</v>
      </c>
      <c r="M27" s="9">
        <v>0.45689623236819749</v>
      </c>
      <c r="N27" s="9">
        <v>3.8595741685756368</v>
      </c>
      <c r="O27" s="9">
        <v>17.848618568306225</v>
      </c>
      <c r="P27" s="9">
        <v>185.98840200229236</v>
      </c>
      <c r="Q27" s="9">
        <v>0</v>
      </c>
      <c r="R27" s="9">
        <v>1575.3376011025427</v>
      </c>
      <c r="S27" s="9">
        <v>432.48508889684268</v>
      </c>
      <c r="T27" s="9">
        <v>144.89937162142721</v>
      </c>
      <c r="U27" s="9">
        <v>0.21627301941482108</v>
      </c>
      <c r="V27" s="9">
        <v>1.835450010175379</v>
      </c>
      <c r="W27" s="12"/>
      <c r="X27" s="9">
        <v>4993.9448917233849</v>
      </c>
      <c r="Y27" s="9">
        <v>1709.4252966441031</v>
      </c>
      <c r="Z27" s="9">
        <v>488.67783823392506</v>
      </c>
      <c r="AA27" s="9">
        <v>0.19287156407758302</v>
      </c>
      <c r="AB27" s="9">
        <v>4.1455162700568735</v>
      </c>
      <c r="AC27" s="9">
        <v>9.3934919479203946E-2</v>
      </c>
      <c r="AD27" s="9">
        <v>770.93652051381628</v>
      </c>
      <c r="AE27" s="9">
        <v>12.88474407957019</v>
      </c>
      <c r="AF27" s="9">
        <v>54.226270524786784</v>
      </c>
      <c r="AG27" s="11">
        <v>0</v>
      </c>
      <c r="AH27" s="9">
        <v>206.59157909772432</v>
      </c>
      <c r="AI27" s="9">
        <v>0</v>
      </c>
      <c r="AJ27" s="9">
        <v>1568.5209052290343</v>
      </c>
      <c r="AK27" s="9">
        <v>0</v>
      </c>
      <c r="AL27" s="9">
        <v>344.42021316157434</v>
      </c>
      <c r="AM27" s="12"/>
      <c r="AN27" s="9">
        <v>0.50042072200715881</v>
      </c>
      <c r="AO27" s="9">
        <v>4.1983595196527244</v>
      </c>
      <c r="AP27" s="9">
        <v>0</v>
      </c>
      <c r="AQ27" s="9">
        <v>31.80397031385019</v>
      </c>
      <c r="AR27" s="9">
        <v>1.8792526538204692</v>
      </c>
      <c r="AS27" s="9">
        <v>1297.1931829622572</v>
      </c>
      <c r="AT27" s="9">
        <v>0.19716873434709009</v>
      </c>
      <c r="AU27" s="9">
        <v>0.44812258555693668</v>
      </c>
      <c r="AV27" s="9">
        <v>4.0027609918405194</v>
      </c>
    </row>
    <row r="28" spans="1:48" x14ac:dyDescent="0.2">
      <c r="A28" s="1">
        <f t="shared" ref="A28:A35" si="9">A27+1</f>
        <v>10</v>
      </c>
      <c r="C28" s="10" t="s">
        <v>105</v>
      </c>
      <c r="E28" s="9">
        <f t="shared" si="8"/>
        <v>12038.006099324663</v>
      </c>
      <c r="F28" s="9"/>
      <c r="G28" s="9">
        <v>2147.779858717483</v>
      </c>
      <c r="H28" s="9">
        <v>1916.6628768391395</v>
      </c>
      <c r="I28" s="9">
        <v>6.7603499115829582</v>
      </c>
      <c r="J28" s="9">
        <v>219.92408110557554</v>
      </c>
      <c r="K28" s="9">
        <v>46.219139457993535</v>
      </c>
      <c r="L28" s="9">
        <v>0</v>
      </c>
      <c r="M28" s="9">
        <v>0.76632430108729355</v>
      </c>
      <c r="N28" s="9">
        <v>0</v>
      </c>
      <c r="O28" s="9">
        <v>0</v>
      </c>
      <c r="P28" s="9">
        <v>50.992965781554958</v>
      </c>
      <c r="Q28" s="9">
        <v>0</v>
      </c>
      <c r="R28" s="9">
        <v>395.37287521700097</v>
      </c>
      <c r="S28" s="9">
        <v>116.7212814833467</v>
      </c>
      <c r="T28" s="9">
        <v>40.327241027150393</v>
      </c>
      <c r="U28" s="9">
        <v>0</v>
      </c>
      <c r="V28" s="9">
        <v>0</v>
      </c>
      <c r="W28" s="12"/>
      <c r="X28" s="9">
        <v>1265.0742815092178</v>
      </c>
      <c r="Y28" s="9">
        <v>468.7469499958604</v>
      </c>
      <c r="Z28" s="9">
        <v>166.85863442504694</v>
      </c>
      <c r="AA28" s="9">
        <v>0</v>
      </c>
      <c r="AB28" s="9">
        <v>1.4658085012456881</v>
      </c>
      <c r="AC28" s="9">
        <v>0</v>
      </c>
      <c r="AD28" s="9">
        <v>246.81333425754886</v>
      </c>
      <c r="AE28" s="9">
        <v>0</v>
      </c>
      <c r="AF28" s="9">
        <v>20.149067132877583</v>
      </c>
      <c r="AG28" s="11">
        <v>0</v>
      </c>
      <c r="AH28" s="9">
        <v>84.183028615058987</v>
      </c>
      <c r="AI28" s="9">
        <v>0</v>
      </c>
      <c r="AJ28" s="9">
        <v>1063.3043867042882</v>
      </c>
      <c r="AK28" s="9">
        <v>0</v>
      </c>
      <c r="AL28" s="9">
        <v>105.45633744633717</v>
      </c>
      <c r="AM28" s="12"/>
      <c r="AN28" s="9">
        <v>0</v>
      </c>
      <c r="AO28" s="9">
        <v>51.169318713542644</v>
      </c>
      <c r="AP28" s="9">
        <v>0</v>
      </c>
      <c r="AQ28" s="9">
        <v>51.343440460063732</v>
      </c>
      <c r="AR28" s="9">
        <v>0</v>
      </c>
      <c r="AS28" s="9">
        <v>3565.413327436604</v>
      </c>
      <c r="AT28" s="9">
        <v>0</v>
      </c>
      <c r="AU28" s="9">
        <v>0</v>
      </c>
      <c r="AV28" s="9">
        <v>6.5011902850557712</v>
      </c>
    </row>
    <row r="29" spans="1:48" x14ac:dyDescent="0.2">
      <c r="A29" s="1">
        <f t="shared" si="9"/>
        <v>11</v>
      </c>
      <c r="C29" s="10" t="s">
        <v>106</v>
      </c>
      <c r="E29" s="9">
        <f t="shared" si="8"/>
        <v>101331.43023372215</v>
      </c>
      <c r="F29" s="9"/>
      <c r="G29" s="9">
        <v>42093.497562103323</v>
      </c>
      <c r="H29" s="9">
        <v>15490.409385837427</v>
      </c>
      <c r="I29" s="9">
        <v>34.183451582944159</v>
      </c>
      <c r="J29" s="9">
        <v>865.888292070695</v>
      </c>
      <c r="K29" s="9">
        <v>99.647870233743078</v>
      </c>
      <c r="L29" s="9">
        <v>506.19178788085844</v>
      </c>
      <c r="M29" s="9">
        <v>39.608651143068649</v>
      </c>
      <c r="N29" s="9">
        <v>14.626526303971033</v>
      </c>
      <c r="O29" s="9">
        <v>23.794414681716415</v>
      </c>
      <c r="P29" s="9">
        <v>63.184833352677295</v>
      </c>
      <c r="Q29" s="9">
        <v>0</v>
      </c>
      <c r="R29" s="9">
        <v>7664.5810172882839</v>
      </c>
      <c r="S29" s="9">
        <v>874.98097249453974</v>
      </c>
      <c r="T29" s="9">
        <v>481.27426310369231</v>
      </c>
      <c r="U29" s="9">
        <v>117.82511003521766</v>
      </c>
      <c r="V29" s="9">
        <v>205.7513525049703</v>
      </c>
      <c r="W29" s="12"/>
      <c r="X29" s="9">
        <v>25221.252379720274</v>
      </c>
      <c r="Y29" s="9">
        <v>3731.2455386409388</v>
      </c>
      <c r="Z29" s="9">
        <v>717.13125557063347</v>
      </c>
      <c r="AA29" s="9">
        <v>0.11583633619224801</v>
      </c>
      <c r="AB29" s="9">
        <v>11.72446548810699</v>
      </c>
      <c r="AC29" s="9">
        <v>26.549534987890588</v>
      </c>
      <c r="AD29" s="9">
        <v>807.11947722681646</v>
      </c>
      <c r="AE29" s="9">
        <v>16.539952744660141</v>
      </c>
      <c r="AF29" s="9">
        <v>34.759433417753819</v>
      </c>
      <c r="AG29" s="11">
        <v>0</v>
      </c>
      <c r="AH29" s="9">
        <v>297.63430097344178</v>
      </c>
      <c r="AI29" s="9">
        <v>0.77768438593533573</v>
      </c>
      <c r="AJ29" s="9">
        <v>1698.7073480730332</v>
      </c>
      <c r="AK29" s="9">
        <v>24.135142464619914</v>
      </c>
      <c r="AL29" s="9">
        <v>156.84966518108249</v>
      </c>
      <c r="AM29" s="12"/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11.442727893629822</v>
      </c>
    </row>
    <row r="30" spans="1:48" x14ac:dyDescent="0.2">
      <c r="A30" s="1">
        <f t="shared" si="9"/>
        <v>12</v>
      </c>
      <c r="C30" s="10" t="s">
        <v>107</v>
      </c>
      <c r="E30" s="9">
        <f t="shared" si="8"/>
        <v>197654.22300469605</v>
      </c>
      <c r="F30" s="9"/>
      <c r="G30" s="9">
        <v>77775.557510581653</v>
      </c>
      <c r="H30" s="9">
        <v>30332.464509819147</v>
      </c>
      <c r="I30" s="9">
        <v>80.039223951006278</v>
      </c>
      <c r="J30" s="9">
        <v>2150.3297902137338</v>
      </c>
      <c r="K30" s="9">
        <v>252.45031442880108</v>
      </c>
      <c r="L30" s="9">
        <v>947.86014934753223</v>
      </c>
      <c r="M30" s="9">
        <v>57.76746441544848</v>
      </c>
      <c r="N30" s="9">
        <v>22.08055145868207</v>
      </c>
      <c r="O30" s="9">
        <v>41.286089234528333</v>
      </c>
      <c r="P30" s="9">
        <v>269.34524822207419</v>
      </c>
      <c r="Q30" s="9">
        <v>0</v>
      </c>
      <c r="R30" s="9">
        <v>13942.505881901134</v>
      </c>
      <c r="S30" s="9">
        <v>1751.3470004825217</v>
      </c>
      <c r="T30" s="9">
        <v>983.53974984091178</v>
      </c>
      <c r="U30" s="9">
        <v>227.52164261757244</v>
      </c>
      <c r="V30" s="9">
        <v>371.51601721531773</v>
      </c>
      <c r="W30" s="12"/>
      <c r="X30" s="9">
        <v>45572.646984881765</v>
      </c>
      <c r="Y30" s="9">
        <v>7254.2863195153404</v>
      </c>
      <c r="Z30" s="9">
        <v>1727.3718405279235</v>
      </c>
      <c r="AA30" s="9">
        <v>0.25844397649355272</v>
      </c>
      <c r="AB30" s="9">
        <v>23.319454482869681</v>
      </c>
      <c r="AC30" s="9">
        <v>40.440266708230197</v>
      </c>
      <c r="AD30" s="9">
        <v>2011.7994759605333</v>
      </c>
      <c r="AE30" s="9">
        <v>26.560332847881082</v>
      </c>
      <c r="AF30" s="9">
        <v>109.16144199891562</v>
      </c>
      <c r="AG30" s="11">
        <v>0</v>
      </c>
      <c r="AH30" s="9">
        <v>730.78097756626141</v>
      </c>
      <c r="AI30" s="9">
        <v>1.4934723204830533</v>
      </c>
      <c r="AJ30" s="9">
        <v>5256.0136944542264</v>
      </c>
      <c r="AK30" s="9">
        <v>46.349351836957332</v>
      </c>
      <c r="AL30" s="9">
        <v>557.05923564677255</v>
      </c>
      <c r="AM30" s="12"/>
      <c r="AN30" s="9">
        <v>9.3381013967576379E-2</v>
      </c>
      <c r="AO30" s="9">
        <v>1240.6548988090124</v>
      </c>
      <c r="AP30" s="9">
        <v>0</v>
      </c>
      <c r="AQ30" s="9">
        <v>60.133392764240796</v>
      </c>
      <c r="AR30" s="9">
        <v>0.35067796075899466</v>
      </c>
      <c r="AS30" s="9">
        <v>3759.3364137572335</v>
      </c>
      <c r="AT30" s="9">
        <v>3.6792673697016852E-2</v>
      </c>
      <c r="AU30" s="9">
        <v>8.3621919678378356E-2</v>
      </c>
      <c r="AV30" s="9">
        <v>30.381389342809534</v>
      </c>
    </row>
    <row r="31" spans="1:48" x14ac:dyDescent="0.2">
      <c r="A31" s="1">
        <f t="shared" si="9"/>
        <v>13</v>
      </c>
      <c r="C31" s="10" t="s">
        <v>108</v>
      </c>
      <c r="E31" s="9">
        <f t="shared" si="8"/>
        <v>186669.80222282358</v>
      </c>
      <c r="F31" s="9"/>
      <c r="G31" s="9">
        <v>70892.026083575678</v>
      </c>
      <c r="H31" s="9">
        <v>30408.08442381685</v>
      </c>
      <c r="I31" s="9">
        <v>296.88859158365358</v>
      </c>
      <c r="J31" s="9">
        <v>3380.0267772187858</v>
      </c>
      <c r="K31" s="9">
        <v>1057.0608987613357</v>
      </c>
      <c r="L31" s="9">
        <v>177.36846213931744</v>
      </c>
      <c r="M31" s="9">
        <v>1043.1562185975913</v>
      </c>
      <c r="N31" s="9">
        <v>318.020275383463</v>
      </c>
      <c r="O31" s="9">
        <v>379.53714086101706</v>
      </c>
      <c r="P31" s="9">
        <v>42.996938776609674</v>
      </c>
      <c r="Q31" s="9">
        <v>0</v>
      </c>
      <c r="R31" s="9">
        <v>12373.364252797403</v>
      </c>
      <c r="S31" s="9">
        <v>1582.6954871667103</v>
      </c>
      <c r="T31" s="9">
        <v>1418.0770635867591</v>
      </c>
      <c r="U31" s="9">
        <v>85.974498303898557</v>
      </c>
      <c r="V31" s="9">
        <v>896.26793497826543</v>
      </c>
      <c r="W31" s="12"/>
      <c r="X31" s="9">
        <v>40377.604362919905</v>
      </c>
      <c r="Y31" s="9">
        <v>6749.3707544519484</v>
      </c>
      <c r="Z31" s="9">
        <v>5861.7439622939364</v>
      </c>
      <c r="AA31" s="9">
        <v>2.1132331307468855</v>
      </c>
      <c r="AB31" s="9">
        <v>46.827059847535203</v>
      </c>
      <c r="AC31" s="9">
        <v>434.45365494551459</v>
      </c>
      <c r="AD31" s="9">
        <v>3764.4183074140769</v>
      </c>
      <c r="AE31" s="9">
        <v>395.4031555665315</v>
      </c>
      <c r="AF31" s="9">
        <v>27.432205177086303</v>
      </c>
      <c r="AG31" s="11">
        <v>0</v>
      </c>
      <c r="AH31" s="9">
        <v>962.25814041261469</v>
      </c>
      <c r="AI31" s="9">
        <v>80.216051696797592</v>
      </c>
      <c r="AJ31" s="9">
        <v>3458.0578716752298</v>
      </c>
      <c r="AK31" s="9">
        <v>28.187720565342854</v>
      </c>
      <c r="AL31" s="9">
        <v>109.15338452525548</v>
      </c>
      <c r="AM31" s="12"/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21.017310653740001</v>
      </c>
      <c r="AT31" s="9">
        <v>0</v>
      </c>
      <c r="AU31" s="9">
        <v>0</v>
      </c>
      <c r="AV31" s="9">
        <v>0</v>
      </c>
    </row>
    <row r="32" spans="1:48" x14ac:dyDescent="0.2">
      <c r="A32" s="1">
        <f t="shared" si="9"/>
        <v>14</v>
      </c>
      <c r="C32" s="10" t="s">
        <v>109</v>
      </c>
      <c r="E32" s="9">
        <f t="shared" si="8"/>
        <v>125997.52084796493</v>
      </c>
      <c r="F32" s="9"/>
      <c r="G32" s="9">
        <v>64841.675897038571</v>
      </c>
      <c r="H32" s="9">
        <v>7436.0096344825351</v>
      </c>
      <c r="I32" s="9">
        <v>78.798214038565476</v>
      </c>
      <c r="J32" s="9">
        <v>2048.6522312431857</v>
      </c>
      <c r="K32" s="9">
        <v>105.07427310519688</v>
      </c>
      <c r="L32" s="9">
        <v>18.843044602667661</v>
      </c>
      <c r="M32" s="9">
        <v>196.96458062907124</v>
      </c>
      <c r="N32" s="9">
        <v>24.053220227765689</v>
      </c>
      <c r="O32" s="9">
        <v>56.48512065869599</v>
      </c>
      <c r="P32" s="9">
        <v>126.86487506035961</v>
      </c>
      <c r="Q32" s="9">
        <v>0</v>
      </c>
      <c r="R32" s="9">
        <v>11168.588047472829</v>
      </c>
      <c r="S32" s="9">
        <v>205.13509192154282</v>
      </c>
      <c r="T32" s="9">
        <v>305.67604342374182</v>
      </c>
      <c r="U32" s="9">
        <v>23.808029755733727</v>
      </c>
      <c r="V32" s="9">
        <v>56.529133808002996</v>
      </c>
      <c r="W32" s="12"/>
      <c r="X32" s="9">
        <v>36425.352478554873</v>
      </c>
      <c r="Y32" s="9">
        <v>825.71663270397994</v>
      </c>
      <c r="Z32" s="9">
        <v>1111.6031469716154</v>
      </c>
      <c r="AA32" s="9">
        <v>0</v>
      </c>
      <c r="AB32" s="9">
        <v>33.239776541444478</v>
      </c>
      <c r="AC32" s="9">
        <v>142.94239734172723</v>
      </c>
      <c r="AD32" s="9">
        <v>297.63128020237849</v>
      </c>
      <c r="AE32" s="9">
        <v>20.735808343761565</v>
      </c>
      <c r="AF32" s="9">
        <v>32.594908578033156</v>
      </c>
      <c r="AG32" s="11">
        <v>0</v>
      </c>
      <c r="AH32" s="9">
        <v>216.69501293067813</v>
      </c>
      <c r="AI32" s="9">
        <v>0</v>
      </c>
      <c r="AJ32" s="9">
        <v>193.14120717734352</v>
      </c>
      <c r="AK32" s="9">
        <v>0</v>
      </c>
      <c r="AL32" s="9">
        <v>4.7107611506669151</v>
      </c>
      <c r="AM32" s="12"/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</row>
    <row r="33" spans="1:48" x14ac:dyDescent="0.2">
      <c r="C33" s="10" t="s">
        <v>110</v>
      </c>
      <c r="AG33" s="11">
        <v>0</v>
      </c>
    </row>
    <row r="34" spans="1:48" x14ac:dyDescent="0.2">
      <c r="A34" s="1">
        <f>A32+1</f>
        <v>15</v>
      </c>
      <c r="C34" s="20" t="s">
        <v>111</v>
      </c>
      <c r="E34" s="9">
        <f>SUM(G34:AV34)</f>
        <v>176362.21253862121</v>
      </c>
      <c r="F34" s="9"/>
      <c r="G34" s="9">
        <v>70225.148707622851</v>
      </c>
      <c r="H34" s="9">
        <v>25306.695139883126</v>
      </c>
      <c r="I34" s="9">
        <v>140.13972469211683</v>
      </c>
      <c r="J34" s="9">
        <v>3162.1701370078144</v>
      </c>
      <c r="K34" s="9">
        <v>385.85675020878648</v>
      </c>
      <c r="L34" s="9">
        <v>590.79117384068934</v>
      </c>
      <c r="M34" s="9">
        <v>315.46139955261083</v>
      </c>
      <c r="N34" s="9">
        <v>68.014451852085244</v>
      </c>
      <c r="O34" s="9">
        <v>112.56204899366043</v>
      </c>
      <c r="P34" s="9">
        <v>221.14198610298547</v>
      </c>
      <c r="Q34" s="9">
        <v>0</v>
      </c>
      <c r="R34" s="9">
        <v>12490.013765959229</v>
      </c>
      <c r="S34" s="9">
        <v>1368.4844239850352</v>
      </c>
      <c r="T34" s="9">
        <v>999.62215240177784</v>
      </c>
      <c r="U34" s="9">
        <v>154.58399499122774</v>
      </c>
      <c r="V34" s="9">
        <v>338.42318214043149</v>
      </c>
      <c r="W34" s="12"/>
      <c r="X34" s="9">
        <v>40787.276091607018</v>
      </c>
      <c r="Y34" s="9">
        <v>5754.2922589600839</v>
      </c>
      <c r="Z34" s="9">
        <v>2669.3932014270226</v>
      </c>
      <c r="AA34" s="9">
        <v>0.50026756893983926</v>
      </c>
      <c r="AB34" s="9">
        <v>42.510607952865925</v>
      </c>
      <c r="AC34" s="9">
        <v>170.49707379704549</v>
      </c>
      <c r="AD34" s="9">
        <v>2113.5416670367872</v>
      </c>
      <c r="AE34" s="9">
        <v>88.147269262565871</v>
      </c>
      <c r="AF34" s="9">
        <v>95.234351110387891</v>
      </c>
      <c r="AG34" s="17">
        <v>0</v>
      </c>
      <c r="AH34" s="9">
        <v>755.30697009810137</v>
      </c>
      <c r="AI34" s="9">
        <v>11.155867161928157</v>
      </c>
      <c r="AJ34" s="9">
        <v>3982.3410801258551</v>
      </c>
      <c r="AK34" s="9">
        <v>29.799288329710901</v>
      </c>
      <c r="AL34" s="9">
        <v>432.08173190808952</v>
      </c>
      <c r="AM34" s="12"/>
      <c r="AN34" s="9">
        <v>0.18188858151661319</v>
      </c>
      <c r="AO34" s="9">
        <v>507.80890735539862</v>
      </c>
      <c r="AP34" s="9">
        <v>0</v>
      </c>
      <c r="AQ34" s="9">
        <v>48.664199184714107</v>
      </c>
      <c r="AR34" s="9">
        <v>0.68305444695363005</v>
      </c>
      <c r="AS34" s="9">
        <v>2973.9877368148927</v>
      </c>
      <c r="AT34" s="9">
        <v>7.1665180582400234E-2</v>
      </c>
      <c r="AU34" s="9">
        <v>0.16287970870906965</v>
      </c>
      <c r="AV34" s="9">
        <v>19.465441767670168</v>
      </c>
    </row>
    <row r="35" spans="1:48" x14ac:dyDescent="0.2">
      <c r="A35" s="1">
        <f t="shared" si="9"/>
        <v>16</v>
      </c>
      <c r="C35" s="20" t="s">
        <v>112</v>
      </c>
      <c r="E35" s="18">
        <f>SUM(G35:AV35)</f>
        <v>219653.96768339086</v>
      </c>
      <c r="F35" s="9"/>
      <c r="G35" s="18">
        <v>89364.805092849638</v>
      </c>
      <c r="H35" s="18">
        <v>30632.071568510113</v>
      </c>
      <c r="I35" s="18">
        <v>151.63423547468815</v>
      </c>
      <c r="J35" s="18">
        <v>3428.8855746108184</v>
      </c>
      <c r="K35" s="18">
        <v>414.7118687479304</v>
      </c>
      <c r="L35" s="18">
        <v>682.704076359959</v>
      </c>
      <c r="M35" s="18">
        <v>316.74885967737816</v>
      </c>
      <c r="N35" s="18">
        <v>69.845962288226445</v>
      </c>
      <c r="O35" s="18">
        <v>118.30162001711842</v>
      </c>
      <c r="P35" s="18">
        <v>295.92997551855859</v>
      </c>
      <c r="Q35" s="18">
        <v>0</v>
      </c>
      <c r="R35" s="18">
        <v>15881.994411990345</v>
      </c>
      <c r="S35" s="18">
        <v>1642.9029075965423</v>
      </c>
      <c r="T35" s="18">
        <v>1109.0517073172196</v>
      </c>
      <c r="U35" s="18">
        <v>176.92115032705914</v>
      </c>
      <c r="V35" s="18">
        <v>372.93655145644249</v>
      </c>
      <c r="W35" s="12"/>
      <c r="X35" s="18">
        <v>51865.164551353606</v>
      </c>
      <c r="Y35" s="18">
        <v>6887.8536521506294</v>
      </c>
      <c r="Z35" s="18">
        <v>2873.7100635015777</v>
      </c>
      <c r="AA35" s="18">
        <v>0.53920435537239619</v>
      </c>
      <c r="AB35" s="18">
        <v>44.999674252803132</v>
      </c>
      <c r="AC35" s="18">
        <v>172.48865686055208</v>
      </c>
      <c r="AD35" s="18">
        <v>2398.2197967879947</v>
      </c>
      <c r="AE35" s="18">
        <v>91.37252324511239</v>
      </c>
      <c r="AF35" s="18">
        <v>115.64133507862999</v>
      </c>
      <c r="AG35" s="19">
        <v>0</v>
      </c>
      <c r="AH35" s="18">
        <v>846.54035793372964</v>
      </c>
      <c r="AI35" s="18">
        <v>10.978535748423699</v>
      </c>
      <c r="AJ35" s="18">
        <v>4686.1074892846018</v>
      </c>
      <c r="AK35" s="18">
        <v>34.144125672267769</v>
      </c>
      <c r="AL35" s="18">
        <v>526.41545315674455</v>
      </c>
      <c r="AM35" s="12"/>
      <c r="AN35" s="18">
        <v>0.25199635410161281</v>
      </c>
      <c r="AO35" s="18">
        <v>586.00571288807691</v>
      </c>
      <c r="AP35" s="18">
        <v>0</v>
      </c>
      <c r="AQ35" s="18">
        <v>62.356638704242322</v>
      </c>
      <c r="AR35" s="18">
        <v>0.94633334786596623</v>
      </c>
      <c r="AS35" s="18">
        <v>3767.1377134501645</v>
      </c>
      <c r="AT35" s="18">
        <v>9.9288059053608421E-2</v>
      </c>
      <c r="AU35" s="18">
        <v>0.22566063471152706</v>
      </c>
      <c r="AV35" s="18">
        <v>23.323357828521416</v>
      </c>
    </row>
    <row r="36" spans="1:48" x14ac:dyDescent="0.2">
      <c r="A36" s="1">
        <f>A35+1</f>
        <v>17</v>
      </c>
      <c r="C36" s="2" t="s">
        <v>45</v>
      </c>
      <c r="E36" s="24">
        <f>SUM(E26:E35)</f>
        <v>4301880.1020682212</v>
      </c>
      <c r="F36" s="9"/>
      <c r="G36" s="24">
        <f>SUM(G26:G35)</f>
        <v>1577909.0825243685</v>
      </c>
      <c r="H36" s="24">
        <f>SUM(H26:H35)</f>
        <v>888509.87630347745</v>
      </c>
      <c r="I36" s="24">
        <f t="shared" ref="I36:V36" si="10">SUM(I26:I35)</f>
        <v>4372.6977001912046</v>
      </c>
      <c r="J36" s="24">
        <f t="shared" si="10"/>
        <v>54771.40575513053</v>
      </c>
      <c r="K36" s="24">
        <f t="shared" si="10"/>
        <v>7581.5269736906457</v>
      </c>
      <c r="L36" s="24">
        <f t="shared" si="10"/>
        <v>3711.9258581833828</v>
      </c>
      <c r="M36" s="24">
        <f t="shared" si="10"/>
        <v>3508.785422039743</v>
      </c>
      <c r="N36" s="24">
        <f t="shared" si="10"/>
        <v>827.21102037017954</v>
      </c>
      <c r="O36" s="24">
        <f t="shared" si="10"/>
        <v>5702.0032785494805</v>
      </c>
      <c r="P36" s="24">
        <f t="shared" si="10"/>
        <v>34012.901058165502</v>
      </c>
      <c r="Q36" s="24">
        <f t="shared" si="10"/>
        <v>0</v>
      </c>
      <c r="R36" s="24">
        <f t="shared" si="10"/>
        <v>293723.24094189116</v>
      </c>
      <c r="S36" s="24">
        <f t="shared" si="10"/>
        <v>50328.92642814351</v>
      </c>
      <c r="T36" s="24">
        <f t="shared" si="10"/>
        <v>14828.734040856509</v>
      </c>
      <c r="U36" s="24">
        <f t="shared" si="10"/>
        <v>2167.237086514016</v>
      </c>
      <c r="V36" s="24">
        <f t="shared" si="10"/>
        <v>3558.8664240533399</v>
      </c>
      <c r="W36" s="12"/>
      <c r="X36" s="24">
        <f t="shared" ref="X36:AF36" si="11">SUM(X26:X35)</f>
        <v>964113.79212026019</v>
      </c>
      <c r="Y36" s="24">
        <f t="shared" si="11"/>
        <v>206617.84925887207</v>
      </c>
      <c r="Z36" s="24">
        <f t="shared" si="11"/>
        <v>39636.560203364148</v>
      </c>
      <c r="AA36" s="24">
        <f t="shared" si="11"/>
        <v>6.3674042443739838</v>
      </c>
      <c r="AB36" s="24">
        <f t="shared" si="11"/>
        <v>368.0253998859198</v>
      </c>
      <c r="AC36" s="24">
        <f t="shared" si="11"/>
        <v>2026.8293734996319</v>
      </c>
      <c r="AD36" s="24">
        <f t="shared" si="11"/>
        <v>35460.656252476721</v>
      </c>
      <c r="AE36" s="24">
        <f t="shared" si="11"/>
        <v>2008.5105469614489</v>
      </c>
      <c r="AF36" s="24">
        <f t="shared" si="11"/>
        <v>5314.2362031465109</v>
      </c>
      <c r="AG36" s="11">
        <f t="shared" ref="AG36" si="12">SUM(AG26:AG35)</f>
        <v>0</v>
      </c>
      <c r="AH36" s="24">
        <f>SUM(AH26:AH35)</f>
        <v>5399.6690992635076</v>
      </c>
      <c r="AI36" s="24">
        <f>SUM(AI26:AI35)</f>
        <v>171.76176493488279</v>
      </c>
      <c r="AJ36" s="24">
        <f>SUM(AJ26:AJ35)</f>
        <v>36452.114272595034</v>
      </c>
      <c r="AK36" s="24">
        <f>SUM(AK26:AK35)</f>
        <v>237.31616516219614</v>
      </c>
      <c r="AL36" s="24">
        <f>SUM(AL26:AL35)</f>
        <v>3642.1712635243548</v>
      </c>
      <c r="AM36" s="12"/>
      <c r="AN36" s="24">
        <f t="shared" ref="AN36:AV36" si="13">SUM(AN26:AN35)</f>
        <v>1.0276866715929611</v>
      </c>
      <c r="AO36" s="24">
        <f t="shared" si="13"/>
        <v>2389.837197285683</v>
      </c>
      <c r="AP36" s="24">
        <f t="shared" si="13"/>
        <v>0</v>
      </c>
      <c r="AQ36" s="24">
        <f t="shared" si="13"/>
        <v>7959.7652715345421</v>
      </c>
      <c r="AR36" s="24">
        <f t="shared" si="13"/>
        <v>3072.2765242225969</v>
      </c>
      <c r="AS36" s="24">
        <f t="shared" si="13"/>
        <v>40732.43678413509</v>
      </c>
      <c r="AT36" s="24">
        <f t="shared" si="13"/>
        <v>123.34431640087969</v>
      </c>
      <c r="AU36" s="24">
        <f t="shared" si="13"/>
        <v>450.6360885625478</v>
      </c>
      <c r="AV36" s="24">
        <f t="shared" si="13"/>
        <v>180.49805559067178</v>
      </c>
    </row>
    <row r="37" spans="1:48" x14ac:dyDescent="0.2"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X37" s="9"/>
      <c r="Y37" s="9"/>
      <c r="Z37" s="9"/>
      <c r="AA37" s="9"/>
      <c r="AB37" s="9"/>
      <c r="AC37" s="9"/>
      <c r="AD37" s="9"/>
      <c r="AE37" s="9"/>
      <c r="AF37" s="9"/>
      <c r="AG37" s="8"/>
      <c r="AH37" s="9"/>
      <c r="AI37" s="9"/>
      <c r="AJ37" s="9"/>
      <c r="AK37" s="9"/>
      <c r="AL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 ht="13.5" thickBot="1" x14ac:dyDescent="0.25">
      <c r="A38" s="1">
        <f>A36+1</f>
        <v>18</v>
      </c>
      <c r="C38" s="2" t="s">
        <v>40</v>
      </c>
      <c r="E38" s="24">
        <f>E16+E18+E23+E36</f>
        <v>6398538.9270827686</v>
      </c>
      <c r="F38" s="9"/>
      <c r="G38" s="24">
        <f>G16+G18+G23+G36</f>
        <v>2361654.1422286131</v>
      </c>
      <c r="H38" s="24">
        <f>H16+H18+H23+H36</f>
        <v>1220606.8964712634</v>
      </c>
      <c r="I38" s="24">
        <f t="shared" ref="I38:V38" si="14">I16+I18+I23+I36</f>
        <v>5235.5000149307225</v>
      </c>
      <c r="J38" s="24">
        <f t="shared" si="14"/>
        <v>78004.744083015365</v>
      </c>
      <c r="K38" s="24">
        <f t="shared" si="14"/>
        <v>10733.73003754013</v>
      </c>
      <c r="L38" s="24">
        <f t="shared" si="14"/>
        <v>12107.957697491387</v>
      </c>
      <c r="M38" s="24">
        <f t="shared" si="14"/>
        <v>4039.5698601052673</v>
      </c>
      <c r="N38" s="24">
        <f t="shared" si="14"/>
        <v>1044.4249993951594</v>
      </c>
      <c r="O38" s="24">
        <f t="shared" si="14"/>
        <v>6203.8451240930499</v>
      </c>
      <c r="P38" s="24">
        <f t="shared" si="14"/>
        <v>37600.449925584166</v>
      </c>
      <c r="Q38" s="24">
        <f t="shared" si="14"/>
        <v>0</v>
      </c>
      <c r="R38" s="24">
        <f t="shared" si="14"/>
        <v>435218.1213732328</v>
      </c>
      <c r="S38" s="24">
        <f t="shared" si="14"/>
        <v>69175.126672495273</v>
      </c>
      <c r="T38" s="24">
        <f t="shared" si="14"/>
        <v>24369.477725902667</v>
      </c>
      <c r="U38" s="24">
        <f t="shared" si="14"/>
        <v>4170.9776791372688</v>
      </c>
      <c r="V38" s="24">
        <f t="shared" si="14"/>
        <v>6904.1043817787076</v>
      </c>
      <c r="W38" s="12"/>
      <c r="X38" s="24">
        <f t="shared" ref="X38:AF38" si="15">X16+X18+X23+X36</f>
        <v>1425613.2196478674</v>
      </c>
      <c r="Y38" s="24">
        <f t="shared" si="15"/>
        <v>284223.60085676768</v>
      </c>
      <c r="Z38" s="24">
        <f t="shared" si="15"/>
        <v>58556.781025414552</v>
      </c>
      <c r="AA38" s="24">
        <f t="shared" si="15"/>
        <v>10.100658245100528</v>
      </c>
      <c r="AB38" s="24">
        <f t="shared" si="15"/>
        <v>598.47572147061214</v>
      </c>
      <c r="AC38" s="24">
        <f t="shared" si="15"/>
        <v>2360.7925521253665</v>
      </c>
      <c r="AD38" s="24">
        <f t="shared" si="15"/>
        <v>59011.826568339879</v>
      </c>
      <c r="AE38" s="24">
        <f t="shared" si="15"/>
        <v>2340.9234420761595</v>
      </c>
      <c r="AF38" s="24">
        <f t="shared" si="15"/>
        <v>6709.8226847345377</v>
      </c>
      <c r="AG38" s="21">
        <f t="shared" ref="AG38" si="16">AG16+AG18+AG23+AG36</f>
        <v>0</v>
      </c>
      <c r="AH38" s="24">
        <f>AH16+AH18+AH23+AH36</f>
        <v>13558.442734708442</v>
      </c>
      <c r="AI38" s="24">
        <f>AI16+AI18+AI23+AI36</f>
        <v>187.7794260348723</v>
      </c>
      <c r="AJ38" s="24">
        <f>AJ16+AJ18+AJ23+AJ36</f>
        <v>102312.40823800363</v>
      </c>
      <c r="AK38" s="24">
        <f>AK16+AK18+AK23+AK36</f>
        <v>649.03088122827069</v>
      </c>
      <c r="AL38" s="24">
        <f>AL16+AL18+AL23+AL36</f>
        <v>10803.641728919833</v>
      </c>
      <c r="AM38" s="12"/>
      <c r="AN38" s="24">
        <f t="shared" ref="AN38:AV38" si="17">AN16+AN18+AN23+AN36</f>
        <v>5.5605166223619271</v>
      </c>
      <c r="AO38" s="24">
        <f t="shared" si="17"/>
        <v>21756.762625442116</v>
      </c>
      <c r="AP38" s="24">
        <f t="shared" si="17"/>
        <v>0</v>
      </c>
      <c r="AQ38" s="24">
        <f t="shared" si="17"/>
        <v>9264.6890549609707</v>
      </c>
      <c r="AR38" s="24">
        <f t="shared" si="17"/>
        <v>3089.2988663033425</v>
      </c>
      <c r="AS38" s="24">
        <f t="shared" si="17"/>
        <v>119283.61793584884</v>
      </c>
      <c r="AT38" s="24">
        <f t="shared" si="17"/>
        <v>125.13027830273498</v>
      </c>
      <c r="AU38" s="24">
        <f t="shared" si="17"/>
        <v>454.69520000238032</v>
      </c>
      <c r="AV38" s="24">
        <f t="shared" si="17"/>
        <v>553.25816476908858</v>
      </c>
    </row>
    <row r="39" spans="1:48" ht="13.5" thickTop="1" x14ac:dyDescent="0.2"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X39" s="9"/>
      <c r="Y39" s="9"/>
      <c r="Z39" s="9"/>
      <c r="AA39" s="9"/>
      <c r="AB39" s="9"/>
      <c r="AC39" s="9"/>
      <c r="AD39" s="9"/>
      <c r="AE39" s="9"/>
      <c r="AF39" s="9"/>
      <c r="AG39" s="8"/>
      <c r="AH39" s="9"/>
      <c r="AI39" s="9"/>
      <c r="AJ39" s="9"/>
      <c r="AK39" s="9"/>
      <c r="AL39" s="9"/>
      <c r="AN39" s="9"/>
      <c r="AO39" s="9"/>
      <c r="AP39" s="9"/>
      <c r="AQ39" s="9"/>
      <c r="AR39" s="9"/>
      <c r="AS39" s="9"/>
      <c r="AT39" s="9"/>
      <c r="AU39" s="9"/>
      <c r="AV39" s="9"/>
    </row>
    <row r="40" spans="1:48" x14ac:dyDescent="0.2">
      <c r="A40" s="1">
        <f>A38+1</f>
        <v>19</v>
      </c>
      <c r="C40" s="2" t="s">
        <v>41</v>
      </c>
      <c r="E40" s="24">
        <f>SUM(G40:AV40)</f>
        <v>85633.427639633897</v>
      </c>
      <c r="F40" s="9"/>
      <c r="G40" s="24">
        <v>40240.475081911238</v>
      </c>
      <c r="H40" s="24">
        <v>9054.698074777767</v>
      </c>
      <c r="I40" s="24">
        <v>25.445028800209045</v>
      </c>
      <c r="J40" s="24">
        <v>719.06237956845337</v>
      </c>
      <c r="K40" s="24">
        <v>163.49127354404146</v>
      </c>
      <c r="L40" s="24">
        <v>30.915299212431822</v>
      </c>
      <c r="M40" s="24">
        <v>36.282440243658982</v>
      </c>
      <c r="N40" s="24">
        <v>15.385856689100272</v>
      </c>
      <c r="O40" s="24">
        <v>128.46723160928664</v>
      </c>
      <c r="P40" s="24">
        <v>175.84409303861</v>
      </c>
      <c r="Q40" s="24">
        <v>0</v>
      </c>
      <c r="R40" s="24">
        <v>7098.5681801670262</v>
      </c>
      <c r="S40" s="24">
        <v>510.22083174766794</v>
      </c>
      <c r="T40" s="24">
        <v>214.67676535890331</v>
      </c>
      <c r="U40" s="24">
        <v>9.5380134123194367</v>
      </c>
      <c r="V40" s="24">
        <v>16.800089212775152</v>
      </c>
      <c r="W40" s="12"/>
      <c r="X40" s="24">
        <v>23362.040135199113</v>
      </c>
      <c r="Y40" s="24">
        <v>2212.2748612817236</v>
      </c>
      <c r="Z40" s="24">
        <v>472.32870648419578</v>
      </c>
      <c r="AA40" s="24">
        <v>9.4170467422928394E-2</v>
      </c>
      <c r="AB40" s="24">
        <v>5.9991911234727437</v>
      </c>
      <c r="AC40" s="24">
        <v>32.468627858230263</v>
      </c>
      <c r="AD40" s="24">
        <v>674.63830972166181</v>
      </c>
      <c r="AE40" s="24">
        <v>37.902088342719836</v>
      </c>
      <c r="AF40" s="24">
        <v>61.06860654005451</v>
      </c>
      <c r="AG40" s="11">
        <v>0</v>
      </c>
      <c r="AH40" s="24">
        <v>39.68974157185712</v>
      </c>
      <c r="AI40" s="24">
        <v>0.24236807659095622</v>
      </c>
      <c r="AJ40" s="24">
        <v>271.50803893497505</v>
      </c>
      <c r="AK40" s="24">
        <v>1.1496125674748867</v>
      </c>
      <c r="AL40" s="24">
        <v>22.152542170927074</v>
      </c>
      <c r="AM40" s="12"/>
      <c r="AN40" s="24">
        <v>0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</row>
    <row r="41" spans="1:48" x14ac:dyDescent="0.2"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12"/>
      <c r="X41" s="9"/>
      <c r="Y41" s="9"/>
      <c r="Z41" s="9"/>
      <c r="AA41" s="9"/>
      <c r="AB41" s="9"/>
      <c r="AC41" s="9"/>
      <c r="AD41" s="9"/>
      <c r="AE41" s="9"/>
      <c r="AF41" s="9"/>
      <c r="AG41" s="11"/>
      <c r="AH41" s="9"/>
      <c r="AI41" s="9"/>
      <c r="AJ41" s="9"/>
      <c r="AK41" s="9"/>
      <c r="AL41" s="9"/>
      <c r="AM41" s="12"/>
      <c r="AN41" s="9"/>
      <c r="AO41" s="9"/>
      <c r="AP41" s="9"/>
      <c r="AQ41" s="9"/>
      <c r="AR41" s="9"/>
      <c r="AS41" s="9"/>
      <c r="AT41" s="9"/>
      <c r="AU41" s="9"/>
      <c r="AV41" s="9"/>
    </row>
    <row r="42" spans="1:48" ht="13.5" thickBot="1" x14ac:dyDescent="0.25">
      <c r="A42" s="1">
        <f>A40+1</f>
        <v>20</v>
      </c>
      <c r="C42" s="2" t="s">
        <v>113</v>
      </c>
      <c r="E42" s="25">
        <f>E38-E40</f>
        <v>6312905.4994431343</v>
      </c>
      <c r="F42" s="9"/>
      <c r="G42" s="25">
        <f>G38-G40</f>
        <v>2321413.6671467018</v>
      </c>
      <c r="H42" s="25">
        <f>H38-H40</f>
        <v>1211552.1983964855</v>
      </c>
      <c r="I42" s="25">
        <f t="shared" ref="I42:V42" si="18">I38-I40</f>
        <v>5210.0549861305135</v>
      </c>
      <c r="J42" s="25">
        <f t="shared" si="18"/>
        <v>77285.681703446913</v>
      </c>
      <c r="K42" s="25">
        <f t="shared" si="18"/>
        <v>10570.238763996089</v>
      </c>
      <c r="L42" s="25">
        <f t="shared" si="18"/>
        <v>12077.042398278954</v>
      </c>
      <c r="M42" s="25">
        <f t="shared" si="18"/>
        <v>4003.2874198616082</v>
      </c>
      <c r="N42" s="25">
        <f t="shared" si="18"/>
        <v>1029.039142706059</v>
      </c>
      <c r="O42" s="25">
        <f t="shared" si="18"/>
        <v>6075.3778924837634</v>
      </c>
      <c r="P42" s="25">
        <f t="shared" si="18"/>
        <v>37424.605832545552</v>
      </c>
      <c r="Q42" s="25">
        <f t="shared" si="18"/>
        <v>0</v>
      </c>
      <c r="R42" s="25">
        <f t="shared" si="18"/>
        <v>428119.5531930658</v>
      </c>
      <c r="S42" s="25">
        <f t="shared" si="18"/>
        <v>68664.905840747611</v>
      </c>
      <c r="T42" s="25">
        <f t="shared" si="18"/>
        <v>24154.800960543762</v>
      </c>
      <c r="U42" s="25">
        <f t="shared" si="18"/>
        <v>4161.439665724949</v>
      </c>
      <c r="V42" s="25">
        <f t="shared" si="18"/>
        <v>6887.3042925659329</v>
      </c>
      <c r="W42" s="12"/>
      <c r="X42" s="25">
        <f t="shared" ref="X42:AF42" si="19">X38-X40</f>
        <v>1402251.1795126682</v>
      </c>
      <c r="Y42" s="25">
        <f t="shared" si="19"/>
        <v>282011.32599548594</v>
      </c>
      <c r="Z42" s="25">
        <f t="shared" si="19"/>
        <v>58084.452318930358</v>
      </c>
      <c r="AA42" s="25">
        <f t="shared" si="19"/>
        <v>10.006487777677599</v>
      </c>
      <c r="AB42" s="25">
        <f t="shared" si="19"/>
        <v>592.47653034713937</v>
      </c>
      <c r="AC42" s="25">
        <f t="shared" si="19"/>
        <v>2328.3239242671361</v>
      </c>
      <c r="AD42" s="25">
        <f t="shared" si="19"/>
        <v>58337.188258618218</v>
      </c>
      <c r="AE42" s="25">
        <f t="shared" si="19"/>
        <v>2303.0213537334398</v>
      </c>
      <c r="AF42" s="25">
        <f t="shared" si="19"/>
        <v>6648.7540781944836</v>
      </c>
      <c r="AG42" s="21">
        <f t="shared" ref="AG42" si="20">AG38-AG40</f>
        <v>0</v>
      </c>
      <c r="AH42" s="25">
        <f>AH38-AH40</f>
        <v>13518.752993136584</v>
      </c>
      <c r="AI42" s="25">
        <f>AI38-AI40</f>
        <v>187.53705795828134</v>
      </c>
      <c r="AJ42" s="25">
        <f>AJ38-AJ40</f>
        <v>102040.90019906865</v>
      </c>
      <c r="AK42" s="25">
        <f>AK38-AK40</f>
        <v>647.88126866079585</v>
      </c>
      <c r="AL42" s="25">
        <f>AL38-AL40</f>
        <v>10781.489186748906</v>
      </c>
      <c r="AM42" s="12"/>
      <c r="AN42" s="25">
        <f t="shared" ref="AN42:AV42" si="21">AN38-AN40</f>
        <v>5.5605166223619271</v>
      </c>
      <c r="AO42" s="25">
        <f t="shared" si="21"/>
        <v>21756.762625442116</v>
      </c>
      <c r="AP42" s="25">
        <f t="shared" si="21"/>
        <v>0</v>
      </c>
      <c r="AQ42" s="25">
        <f t="shared" si="21"/>
        <v>9264.6890549609707</v>
      </c>
      <c r="AR42" s="25">
        <f t="shared" si="21"/>
        <v>3089.2988663033425</v>
      </c>
      <c r="AS42" s="25">
        <f t="shared" si="21"/>
        <v>119283.61793584884</v>
      </c>
      <c r="AT42" s="25">
        <f t="shared" si="21"/>
        <v>125.13027830273498</v>
      </c>
      <c r="AU42" s="25">
        <f t="shared" si="21"/>
        <v>454.69520000238032</v>
      </c>
      <c r="AV42" s="25">
        <f t="shared" si="21"/>
        <v>553.25816476908858</v>
      </c>
    </row>
    <row r="43" spans="1:48" ht="13.5" thickTop="1" x14ac:dyDescent="0.2">
      <c r="E43" s="9"/>
      <c r="F43" s="9"/>
      <c r="G43" s="9"/>
      <c r="H43" s="9"/>
      <c r="I43" s="9"/>
      <c r="J43" s="9"/>
      <c r="K43" s="9"/>
    </row>
    <row r="44" spans="1:48" x14ac:dyDescent="0.2">
      <c r="A44" s="2"/>
      <c r="E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</row>
    <row r="45" spans="1:48" ht="15" customHeight="1" x14ac:dyDescent="0.2">
      <c r="E45" s="22"/>
      <c r="F45" s="9"/>
      <c r="G45" s="9"/>
      <c r="H45" s="9"/>
      <c r="I45" s="9"/>
      <c r="J45" s="9"/>
      <c r="K45" s="9"/>
    </row>
    <row r="46" spans="1:48" x14ac:dyDescent="0.2">
      <c r="E46" s="9"/>
      <c r="F46" s="9"/>
      <c r="G46" s="9"/>
      <c r="H46" s="9"/>
      <c r="I46" s="9"/>
      <c r="J46" s="9"/>
      <c r="K46" s="9"/>
    </row>
    <row r="47" spans="1:48" x14ac:dyDescent="0.2">
      <c r="E47" s="9"/>
      <c r="F47" s="9"/>
      <c r="G47" s="9"/>
      <c r="H47" s="9"/>
      <c r="I47" s="9"/>
      <c r="J47" s="9"/>
      <c r="K47" s="9"/>
    </row>
    <row r="48" spans="1:48" x14ac:dyDescent="0.2">
      <c r="E48" s="9"/>
      <c r="F48" s="9"/>
      <c r="G48" s="9"/>
      <c r="H48" s="9"/>
      <c r="I48" s="9"/>
      <c r="J48" s="9"/>
      <c r="K48" s="9"/>
    </row>
  </sheetData>
  <mergeCells count="5">
    <mergeCell ref="AN9:AV9"/>
    <mergeCell ref="AH9:AL9"/>
    <mergeCell ref="G9:Q9"/>
    <mergeCell ref="R9:V9"/>
    <mergeCell ref="X9:AF9"/>
  </mergeCells>
  <pageMargins left="0.4" right="0.4" top="0.75" bottom="0.75" header="0.3" footer="0.3"/>
  <pageSetup scale="61" fitToWidth="4" orientation="landscape" r:id="rId1"/>
  <headerFooter>
    <oddHeader>&amp;R&amp;"Arial,Regular"&amp;10Filed: 2023-05-18
EB-2022-0200
Exhibit I.7.0-STAFF-237
Attachment 1.2
Page &amp;P of &amp;N</oddHeader>
  </headerFooter>
  <colBreaks count="2" manualBreakCount="2">
    <brk id="17" max="1048575" man="1"/>
    <brk id="3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ea xmlns="0f3dc55c-bcca-45e2-bb95-d6030d9207f1" xsi:nil="true"/>
    <Intervenor xmlns="0f3dc55c-bcca-45e2-bb95-d6030d9207f1" xsi:nil="true"/>
    <KeySupport xmlns="0f3dc55c-bcca-45e2-bb95-d6030d9207f1">
      <UserInfo>
        <DisplayName/>
        <AccountId xsi:nil="true"/>
        <AccountType/>
      </UserInfo>
    </KeySupport>
    <_ip_UnifiedCompliancePolicyUIAction xmlns="http://schemas.microsoft.com/sharepoint/v3" xsi:nil="true"/>
    <TeamsPlannerStatus xmlns="0f3dc55c-bcca-45e2-bb95-d6030d9207f1">Draft Response</TeamsPlannerStatus>
    <RegLead xmlns="0f3dc55c-bcca-45e2-bb95-d6030d9207f1">
      <UserInfo>
        <DisplayName/>
        <AccountId xsi:nil="true"/>
        <AccountType/>
      </UserInfo>
    </RegLead>
    <Legal xmlns="0f3dc55c-bcca-45e2-bb95-d6030d9207f1">
      <UserInfo>
        <DisplayName/>
        <AccountId xsi:nil="true"/>
        <AccountType/>
      </UserInfo>
    </Legal>
    <Exhibit xmlns="0f3dc55c-bcca-45e2-bb95-d6030d9207f1" xsi:nil="true"/>
    <Category xmlns="0f3dc55c-bcca-45e2-bb95-d6030d9207f1" xsi:nil="true"/>
    <_ip_UnifiedCompliancePolicyProperties xmlns="http://schemas.microsoft.com/sharepoint/v3" xsi:nil="true"/>
    <Witnesses xmlns="0f3dc55c-bcca-45e2-bb95-d6030d9207f1" xsi:nil="true"/>
    <Int_x002f_Exhibit_x002f_Tab xmlns="0f3dc55c-bcca-45e2-bb95-d6030d9207f1" xsi:nil="true"/>
    <_dlc_DocId xmlns="bc9be6ef-036f-4d38-ab45-2a4da0c93cb0">C6U45NHNYSXQ-1954422155-5838</_dlc_DocId>
    <_dlc_DocIdUrl xmlns="bc9be6ef-036f-4d38-ab45-2a4da0c93cb0">
      <Url>https://enbridge.sharepoint.com/teams/EB-2022-02002024Rebasing/_layouts/15/DocIdRedir.aspx?ID=C6U45NHNYSXQ-1954422155-5838</Url>
      <Description>C6U45NHNYSXQ-1954422155-5838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167dcd481efed85bb8318320872825bf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f3f0393e42ae996c6ffe4d78604b12b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C786C1-7CFC-4908-9E59-F6686D31EDBB}">
  <ds:schemaRefs>
    <ds:schemaRef ds:uri="http://schemas.microsoft.com/office/2006/metadata/properties"/>
    <ds:schemaRef ds:uri="http://schemas.microsoft.com/office/infopath/2007/PartnerControls"/>
    <ds:schemaRef ds:uri="0f3dc55c-bcca-45e2-bb95-d6030d9207f1"/>
    <ds:schemaRef ds:uri="http://schemas.microsoft.com/sharepoint/v3"/>
    <ds:schemaRef ds:uri="bc9be6ef-036f-4d38-ab45-2a4da0c93cb0"/>
  </ds:schemaRefs>
</ds:datastoreItem>
</file>

<file path=customXml/itemProps2.xml><?xml version="1.0" encoding="utf-8"?>
<ds:datastoreItem xmlns:ds="http://schemas.openxmlformats.org/officeDocument/2006/customXml" ds:itemID="{AEA96CF3-2901-471C-9EAA-F3A5086A14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1959D6-BC28-4647-AD5C-D6B8AB48CD8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0C66D57-9DFB-4672-9CCE-D813C9E1C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3dc55c-bcca-45e2-bb95-d6030d9207f1"/>
    <ds:schemaRef ds:uri="bc9be6ef-036f-4d38-ab45-2a4da0c9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7.2.1.2</vt:lpstr>
      <vt:lpstr>'7.2.1.2'!Print_Area</vt:lpstr>
      <vt:lpstr>'7.2.1.2'!Print_Titles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Pinsonneault</dc:creator>
  <cp:lastModifiedBy>Angela Monforton</cp:lastModifiedBy>
  <cp:lastPrinted>2023-05-17T15:44:48Z</cp:lastPrinted>
  <dcterms:created xsi:type="dcterms:W3CDTF">2022-10-15T16:20:16Z</dcterms:created>
  <dcterms:modified xsi:type="dcterms:W3CDTF">2023-05-18T18:44:08Z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2022-10-15T16:20:17Z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db25a868-52ed-4c52-9f14-b698dedbcd8b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0x010100F3E2251B1EE19E40ADD262C998ACD182</vt:lpwstr>
  </property>
  <property fmtid="{D5CDD505-2E9C-101B-9397-08002B2CF9AE}" pid="10" name="_dlc_DocIdItemGuid">
    <vt:lpwstr>be53977f-abfe-4010-8e82-84489bc88528</vt:lpwstr>
  </property>
</Properties>
</file>