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_Regulatory/Filed IRs/Live Excels/"/>
    </mc:Choice>
  </mc:AlternateContent>
  <xr:revisionPtr revIDLastSave="6" documentId="13_ncr:1_{78D2BD1B-E49C-4A3D-9AD1-BF7A4888886C}" xr6:coauthVersionLast="47" xr6:coauthVersionMax="47" xr10:uidLastSave="{806DA404-1892-4E3F-A180-2D9D65A0E771}"/>
  <bookViews>
    <workbookView xWindow="-120" yWindow="-120" windowWidth="29040" windowHeight="15840" xr2:uid="{C23D4955-3C07-4957-B612-F3E5D43413C2}"/>
  </bookViews>
  <sheets>
    <sheet name="Sheet1" sheetId="1" r:id="rId1"/>
  </sheets>
  <definedNames>
    <definedName name="_xlnm.Print_Area" localSheetId="0">Sheet1!$A$1:$BF$58</definedName>
    <definedName name="_xlnm.Print_Titles" localSheetId="0">Sheet1!$A:$C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3" i="1" s="1"/>
  <c r="A24" i="1" s="1"/>
  <c r="A25" i="1" s="1"/>
  <c r="A26" i="1" s="1"/>
  <c r="A27" i="1" s="1"/>
  <c r="A30" i="1" s="1"/>
  <c r="A31" i="1" s="1"/>
  <c r="A32" i="1" s="1"/>
  <c r="A33" i="1" s="1"/>
  <c r="A34" i="1" s="1"/>
  <c r="A35" i="1" s="1"/>
  <c r="A36" i="1" s="1"/>
  <c r="A37" i="1" s="1"/>
  <c r="A40" i="1" s="1"/>
  <c r="A41" i="1" s="1"/>
  <c r="A42" i="1" s="1"/>
  <c r="A44" i="1" s="1"/>
  <c r="A45" i="1" s="1"/>
  <c r="A46" i="1" s="1"/>
  <c r="A47" i="1" s="1"/>
  <c r="A48" i="1" s="1"/>
  <c r="A49" i="1" s="1"/>
  <c r="A51" i="1" s="1"/>
  <c r="A52" i="1" l="1"/>
  <c r="A53" i="1" s="1"/>
  <c r="A54" i="1" s="1"/>
  <c r="A55" i="1" s="1"/>
  <c r="A58" i="1" s="1"/>
  <c r="I37" i="1" l="1"/>
  <c r="Q20" i="1" l="1"/>
  <c r="T20" i="1"/>
  <c r="T58" i="1" s="1"/>
  <c r="U20" i="1"/>
  <c r="U58" i="1" s="1"/>
  <c r="Y20" i="1"/>
  <c r="AC20" i="1"/>
  <c r="AC58" i="1" s="1"/>
  <c r="AD20" i="1"/>
  <c r="AD58" i="1" s="1"/>
  <c r="AI20" i="1"/>
  <c r="AL20" i="1"/>
  <c r="AL58" i="1" s="1"/>
  <c r="AM20" i="1"/>
  <c r="AM58" i="1" s="1"/>
  <c r="AQ20" i="1"/>
  <c r="AT20" i="1"/>
  <c r="AT58" i="1" s="1"/>
  <c r="AU20" i="1"/>
  <c r="AU58" i="1" s="1"/>
  <c r="AZ20" i="1"/>
  <c r="BC20" i="1"/>
  <c r="BC58" i="1" s="1"/>
  <c r="BD20" i="1"/>
  <c r="BD58" i="1" s="1"/>
  <c r="R20" i="1"/>
  <c r="R58" i="1" s="1"/>
  <c r="S20" i="1"/>
  <c r="S58" i="1" s="1"/>
  <c r="Z20" i="1"/>
  <c r="Z58" i="1" s="1"/>
  <c r="AA20" i="1"/>
  <c r="AA58" i="1" s="1"/>
  <c r="AJ20" i="1"/>
  <c r="AJ58" i="1" s="1"/>
  <c r="AK20" i="1"/>
  <c r="AK58" i="1" s="1"/>
  <c r="AR20" i="1"/>
  <c r="AR58" i="1" s="1"/>
  <c r="AS20" i="1"/>
  <c r="AS58" i="1" s="1"/>
  <c r="BA20" i="1"/>
  <c r="BA58" i="1" s="1"/>
  <c r="BB20" i="1"/>
  <c r="BB58" i="1" s="1"/>
  <c r="M20" i="1"/>
  <c r="M58" i="1" s="1"/>
  <c r="X20" i="1"/>
  <c r="X58" i="1" s="1"/>
  <c r="AG20" i="1"/>
  <c r="AG58" i="1" s="1"/>
  <c r="AP20" i="1"/>
  <c r="AP58" i="1" s="1"/>
  <c r="AY20" i="1"/>
  <c r="AY58" i="1" s="1"/>
  <c r="E20" i="1"/>
  <c r="E58" i="1" s="1"/>
  <c r="G20" i="1"/>
  <c r="G58" i="1" s="1"/>
  <c r="V20" i="1"/>
  <c r="V58" i="1" s="1"/>
  <c r="AE20" i="1"/>
  <c r="AE58" i="1" s="1"/>
  <c r="AN20" i="1"/>
  <c r="AN58" i="1" s="1"/>
  <c r="AV20" i="1"/>
  <c r="AV58" i="1" s="1"/>
  <c r="BE20" i="1"/>
  <c r="BE58" i="1" s="1"/>
  <c r="I20" i="1"/>
  <c r="I58" i="1" s="1"/>
  <c r="W20" i="1"/>
  <c r="W58" i="1" s="1"/>
  <c r="AF20" i="1"/>
  <c r="AF58" i="1" s="1"/>
  <c r="AO20" i="1"/>
  <c r="AX20" i="1"/>
  <c r="BF20" i="1"/>
  <c r="T27" i="1"/>
  <c r="U27" i="1"/>
  <c r="AC27" i="1"/>
  <c r="AD27" i="1"/>
  <c r="AL27" i="1"/>
  <c r="AM27" i="1"/>
  <c r="AT27" i="1"/>
  <c r="AU27" i="1"/>
  <c r="BC27" i="1"/>
  <c r="BD27" i="1"/>
  <c r="G27" i="1"/>
  <c r="M27" i="1"/>
  <c r="Q27" i="1"/>
  <c r="R27" i="1"/>
  <c r="V27" i="1"/>
  <c r="X27" i="1"/>
  <c r="Y27" i="1"/>
  <c r="Z27" i="1"/>
  <c r="AE27" i="1"/>
  <c r="AG27" i="1"/>
  <c r="AI27" i="1"/>
  <c r="AJ27" i="1"/>
  <c r="AN27" i="1"/>
  <c r="AP27" i="1"/>
  <c r="AQ27" i="1"/>
  <c r="AR27" i="1"/>
  <c r="AV27" i="1"/>
  <c r="AY27" i="1"/>
  <c r="AZ27" i="1"/>
  <c r="BA27" i="1"/>
  <c r="BE27" i="1"/>
  <c r="E27" i="1"/>
  <c r="W27" i="1"/>
  <c r="AF27" i="1"/>
  <c r="AO27" i="1"/>
  <c r="AX27" i="1"/>
  <c r="BF27" i="1"/>
  <c r="I27" i="1"/>
  <c r="S27" i="1"/>
  <c r="AA27" i="1"/>
  <c r="AK27" i="1"/>
  <c r="AS27" i="1"/>
  <c r="BB27" i="1"/>
  <c r="G37" i="1"/>
  <c r="M37" i="1"/>
  <c r="Q37" i="1"/>
  <c r="U37" i="1"/>
  <c r="W37" i="1"/>
  <c r="X37" i="1"/>
  <c r="Y37" i="1"/>
  <c r="AD37" i="1"/>
  <c r="AF37" i="1"/>
  <c r="AG37" i="1"/>
  <c r="AI37" i="1"/>
  <c r="AM37" i="1"/>
  <c r="AO37" i="1"/>
  <c r="AP37" i="1"/>
  <c r="AQ37" i="1"/>
  <c r="AU37" i="1"/>
  <c r="AX37" i="1"/>
  <c r="AY37" i="1"/>
  <c r="AZ37" i="1"/>
  <c r="BD37" i="1"/>
  <c r="BF37" i="1"/>
  <c r="E37" i="1"/>
  <c r="V37" i="1"/>
  <c r="AE37" i="1"/>
  <c r="AN37" i="1"/>
  <c r="AV37" i="1"/>
  <c r="BE37" i="1"/>
  <c r="T37" i="1"/>
  <c r="AC37" i="1"/>
  <c r="AL37" i="1"/>
  <c r="AT37" i="1"/>
  <c r="BC37" i="1"/>
  <c r="R37" i="1"/>
  <c r="S37" i="1"/>
  <c r="Z37" i="1"/>
  <c r="AA37" i="1"/>
  <c r="AJ37" i="1"/>
  <c r="AK37" i="1"/>
  <c r="AR37" i="1"/>
  <c r="AS37" i="1"/>
  <c r="BA37" i="1"/>
  <c r="BB37" i="1"/>
  <c r="M55" i="1"/>
  <c r="Q55" i="1"/>
  <c r="X55" i="1"/>
  <c r="Y55" i="1"/>
  <c r="AG55" i="1"/>
  <c r="AI55" i="1"/>
  <c r="AP55" i="1"/>
  <c r="AQ55" i="1"/>
  <c r="AX55" i="1"/>
  <c r="AY55" i="1"/>
  <c r="AZ55" i="1"/>
  <c r="E55" i="1"/>
  <c r="G55" i="1"/>
  <c r="S55" i="1"/>
  <c r="T55" i="1"/>
  <c r="U55" i="1"/>
  <c r="AA55" i="1"/>
  <c r="AC55" i="1"/>
  <c r="AD55" i="1"/>
  <c r="AK55" i="1"/>
  <c r="AL55" i="1"/>
  <c r="AM55" i="1"/>
  <c r="AS55" i="1"/>
  <c r="AT55" i="1"/>
  <c r="AU55" i="1"/>
  <c r="BB55" i="1"/>
  <c r="BC55" i="1"/>
  <c r="BD55" i="1"/>
  <c r="R55" i="1"/>
  <c r="Z55" i="1"/>
  <c r="AJ55" i="1"/>
  <c r="AR55" i="1"/>
  <c r="BA55" i="1"/>
  <c r="V55" i="1"/>
  <c r="I55" i="1"/>
  <c r="W55" i="1"/>
  <c r="AE55" i="1"/>
  <c r="AF55" i="1"/>
  <c r="AN55" i="1"/>
  <c r="AO55" i="1"/>
  <c r="AV55" i="1"/>
  <c r="BE55" i="1"/>
  <c r="BF55" i="1"/>
  <c r="AZ58" i="1" l="1"/>
  <c r="AI58" i="1"/>
  <c r="AQ58" i="1"/>
  <c r="BF58" i="1"/>
  <c r="Y58" i="1"/>
  <c r="AX58" i="1"/>
  <c r="Q58" i="1"/>
  <c r="AO58" i="1"/>
</calcChain>
</file>

<file path=xl/sharedStrings.xml><?xml version="1.0" encoding="utf-8"?>
<sst xmlns="http://schemas.openxmlformats.org/spreadsheetml/2006/main" count="188" uniqueCount="175">
  <si>
    <t xml:space="preserve">Total Revenue </t>
  </si>
  <si>
    <t>Requirement</t>
  </si>
  <si>
    <t xml:space="preserve">Total Direct </t>
  </si>
  <si>
    <t>Direct Assignment</t>
  </si>
  <si>
    <t>Balance to be</t>
  </si>
  <si>
    <t>Allocation</t>
  </si>
  <si>
    <t xml:space="preserve">Requirement </t>
  </si>
  <si>
    <t>Net of Other Revenue</t>
  </si>
  <si>
    <t>Assignment</t>
  </si>
  <si>
    <t>Factor</t>
  </si>
  <si>
    <t xml:space="preserve">Allocated </t>
  </si>
  <si>
    <t>Gas Supply Commodity</t>
  </si>
  <si>
    <t>Transportation Demand</t>
  </si>
  <si>
    <t>Transportation Commodity</t>
  </si>
  <si>
    <t>Admin</t>
  </si>
  <si>
    <t>Storage Revenue Requirement</t>
  </si>
  <si>
    <t>Storage Demand - Deliverability</t>
  </si>
  <si>
    <t>Storage Demand - Space</t>
  </si>
  <si>
    <t>Storage Demand - Operational Contingency</t>
  </si>
  <si>
    <t>Storage Commodity</t>
  </si>
  <si>
    <t>Total Storage Revenue Requirement</t>
  </si>
  <si>
    <t>Transmission Revenue Requirement</t>
  </si>
  <si>
    <t>Transmission Demand - Dawn Station</t>
  </si>
  <si>
    <t>Transmission Demand - Kirkwall Station</t>
  </si>
  <si>
    <t>Transmission Demand - Parkway Station</t>
  </si>
  <si>
    <t>Transmission Demand - Dawn Parkway</t>
  </si>
  <si>
    <t>Transmission Demand - Albion</t>
  </si>
  <si>
    <t>Transmission Demand - Panhandle St. Clair</t>
  </si>
  <si>
    <t>Transmission Commodity</t>
  </si>
  <si>
    <t>Total Transmission Revenue Requirement</t>
  </si>
  <si>
    <t>Distribution Revenue Requirement</t>
  </si>
  <si>
    <t>Distribution Demand - High Pressure &gt; 4"</t>
  </si>
  <si>
    <t>Distribution Demand - High Pressure &lt;= 4"</t>
  </si>
  <si>
    <t>Distribution Demand - Low Pressure</t>
  </si>
  <si>
    <t>Distribution Demand - Specific Allocation</t>
  </si>
  <si>
    <t>Distribution Demand Specific - DSM Program</t>
  </si>
  <si>
    <t>Distribution Demand Specific - DSM Admin</t>
  </si>
  <si>
    <t>Distribution Customer - Mains</t>
  </si>
  <si>
    <t>Distribution Customer - Services</t>
  </si>
  <si>
    <t>Distribution Customer - Meters</t>
  </si>
  <si>
    <t>Distribution Customer - Stations</t>
  </si>
  <si>
    <t xml:space="preserve">Distribution Customer- Specific </t>
  </si>
  <si>
    <t>Uncollectible Accounts</t>
  </si>
  <si>
    <t>Distribution Customer Accounting</t>
  </si>
  <si>
    <t>Large Volume Customer Care</t>
  </si>
  <si>
    <t>Distribution Commodity</t>
  </si>
  <si>
    <t>Total Revenue Requirement</t>
  </si>
  <si>
    <t>Total Allocation</t>
  </si>
  <si>
    <t>Line</t>
  </si>
  <si>
    <t>No.</t>
  </si>
  <si>
    <t>(a)</t>
  </si>
  <si>
    <t>(b)</t>
  </si>
  <si>
    <t>Particulars ($000s)</t>
  </si>
  <si>
    <t>(d)</t>
  </si>
  <si>
    <t>(c)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</si>
  <si>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</si>
  <si>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</si>
  <si>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</si>
  <si>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</si>
  <si>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</si>
  <si>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</si>
  <si>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</si>
  <si>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</si>
  <si>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</si>
  <si>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</si>
  <si>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</si>
  <si>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</si>
  <si>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(s)</t>
  </si>
  <si>
    <t>(r)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</si>
  <si>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</si>
  <si>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</si>
  <si>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</si>
  <si>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</si>
  <si>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</si>
  <si>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</si>
  <si>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</si>
  <si>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</si>
  <si>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</si>
  <si>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(ac)</t>
  </si>
  <si>
    <t>(ad)</t>
  </si>
  <si>
    <t>(ae)</t>
  </si>
  <si>
    <t>(af)</t>
  </si>
  <si>
    <t>(ag)</t>
  </si>
  <si>
    <t>(ah)</t>
  </si>
  <si>
    <t>(ai)</t>
  </si>
  <si>
    <t>(aj)</t>
  </si>
  <si>
    <t>(ak)</t>
  </si>
  <si>
    <t>(al)</t>
  </si>
  <si>
    <t>(am)</t>
  </si>
  <si>
    <t>(an)</t>
  </si>
  <si>
    <t>(ao)</t>
  </si>
  <si>
    <t>(ap)</t>
  </si>
  <si>
    <t>(aq)</t>
  </si>
  <si>
    <t>(ar)</t>
  </si>
  <si>
    <t>(as)</t>
  </si>
  <si>
    <t>(e) = (b-c)</t>
  </si>
  <si>
    <t>Load Balancing - Transportation</t>
  </si>
  <si>
    <t>Load Balancing - Commodity</t>
  </si>
  <si>
    <t>Gas Supply Revenue Requirement</t>
  </si>
  <si>
    <t>Total Gas Supply Revenue Requirement</t>
  </si>
  <si>
    <t>Total Distribution Revenue Requirement</t>
  </si>
  <si>
    <t>2024 Cost Allocation Study - Current Rate Classes</t>
  </si>
  <si>
    <t>EGD Rate Zone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</si>
  <si>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</si>
  <si>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</si>
  <si>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</si>
  <si>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</si>
  <si>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</si>
  <si>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</si>
  <si>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</si>
  <si>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</si>
  <si>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</si>
  <si>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</si>
  <si>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</si>
  <si>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Union North Rate Zone</t>
  </si>
  <si>
    <t>Rate 01</t>
  </si>
  <si>
    <t>Rate 10</t>
  </si>
  <si>
    <t>Rate 20</t>
  </si>
  <si>
    <t>Rate 25</t>
  </si>
  <si>
    <t>Union South Rate Zone</t>
  </si>
  <si>
    <t>Rate M1</t>
  </si>
  <si>
    <t>Rate M2</t>
  </si>
  <si>
    <t>Rate M4 (F)</t>
  </si>
  <si>
    <t>Rate M4 (I)</t>
  </si>
  <si>
    <t>Rate M5 (F)</t>
  </si>
  <si>
    <t>Rate M5 (I)</t>
  </si>
  <si>
    <t>Rate M7 (F)</t>
  </si>
  <si>
    <t>Rate M7 (I)</t>
  </si>
  <si>
    <t>Rate M9</t>
  </si>
  <si>
    <t>Rate T1 (F)</t>
  </si>
  <si>
    <t>Rate T1 (I)</t>
  </si>
  <si>
    <t>Rate T2 (F)</t>
  </si>
  <si>
    <t>Rate T2 (I)</t>
  </si>
  <si>
    <t>Rate T3</t>
  </si>
  <si>
    <t>Ex-Franchise</t>
  </si>
  <si>
    <t>Rate 331</t>
  </si>
  <si>
    <t>Rate 332</t>
  </si>
  <si>
    <t>Rate 401</t>
  </si>
  <si>
    <t>Rate C1 (F)</t>
  </si>
  <si>
    <t>Rate C1 (I)</t>
  </si>
  <si>
    <t>Rate M12</t>
  </si>
  <si>
    <t>Rate M13</t>
  </si>
  <si>
    <t>Rate M16</t>
  </si>
  <si>
    <t>Rate M17</t>
  </si>
  <si>
    <t>Total Allocation (Continued)</t>
  </si>
  <si>
    <t>TRANSPT_DEMAND_OPT</t>
  </si>
  <si>
    <t>SUPPLY_VOL</t>
  </si>
  <si>
    <t>LOAD_BALANCING</t>
  </si>
  <si>
    <t>NETFROMSTOR</t>
  </si>
  <si>
    <t>TRANS_DEMAND</t>
  </si>
  <si>
    <t>TRANS_FUEL</t>
  </si>
  <si>
    <t>GASSTORALLO</t>
  </si>
  <si>
    <t>STORAGEXCESS</t>
  </si>
  <si>
    <t>OP_CONTINGENCY</t>
  </si>
  <si>
    <t>STORCOMM</t>
  </si>
  <si>
    <t>TRANS_COMPFUEL</t>
  </si>
  <si>
    <t>DAWNCOMP</t>
  </si>
  <si>
    <t>KIRKWALL_DEMAND</t>
  </si>
  <si>
    <t>PKWY_DEMAND</t>
  </si>
  <si>
    <t>D-PTRANS</t>
  </si>
  <si>
    <t>ALBIONTRANS</t>
  </si>
  <si>
    <t>PAN_STCLAIR</t>
  </si>
  <si>
    <t>TRANSCOMM</t>
  </si>
  <si>
    <t>SALESPROMO</t>
  </si>
  <si>
    <t>HIGHPRESS&gt;4</t>
  </si>
  <si>
    <t>HIGHPRESS&lt;=4</t>
  </si>
  <si>
    <t>LOWPRESS</t>
  </si>
  <si>
    <t>DSM_PRO</t>
  </si>
  <si>
    <t>DSM_ADM</t>
  </si>
  <si>
    <t>TOTAL_CUSTOMERS</t>
  </si>
  <si>
    <t>METERREPLCOST</t>
  </si>
  <si>
    <t>STATIONREPLCOST</t>
  </si>
  <si>
    <t>BAD_DEBT</t>
  </si>
  <si>
    <t>CUST_EXCL_GS</t>
  </si>
  <si>
    <t>DISTCOMM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</si>
</sst>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64" fontId="2" fillId="0" borderId="0" xfId="1" applyNumberFormat="1" applyFont="1" applyFill="1"/>
    <xf numFmtId="164" fontId="2" fillId="0" borderId="0" xfId="0" applyNumberFormat="1" applyFont="1" applyFill="1"/>
    <xf numFmtId="164" fontId="3" fillId="0" borderId="0" xfId="1" applyNumberFormat="1" applyFont="1" applyFill="1"/>
    <xf numFmtId="0" fontId="3" fillId="0" borderId="0" xfId="0" applyFont="1" applyFill="1"/>
    <xf numFmtId="43" fontId="2" fillId="0" borderId="0" xfId="1" applyFont="1" applyFill="1"/>
    <xf numFmtId="0" fontId="2" fillId="0" borderId="0" xfId="0" applyFont="1" applyFill="1" applyAlignment="1">
      <alignment horizontal="left" indent="2"/>
    </xf>
    <xf numFmtId="0" fontId="4" fillId="0" borderId="0" xfId="0" applyFont="1" applyFill="1"/>
    <xf numFmtId="0" fontId="2" fillId="0" borderId="0" xfId="0" quotePrefix="1" applyFont="1" applyFill="1" applyAlignment="1">
      <alignment horizontal="center"/>
    </xf>
    <xf numFmtId="164" fontId="2" fillId="0" borderId="2" xfId="1" applyNumberFormat="1" applyFont="1" applyFill="1" applyBorder="1"/>
    <xf numFmtId="164" fontId="2" fillId="0" borderId="2" xfId="0" applyNumberFormat="1" applyFont="1" applyFill="1" applyBorder="1"/>
    <xf numFmtId="164" fontId="2" fillId="0" borderId="3" xfId="0" applyNumberFormat="1" applyFont="1" applyFill="1" applyBorder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Fill="1" applyBorder="1"/>
    <xf numFmtId="0" fontId="5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1" applyNumberFormat="1" applyFont="1" applyFill="1" applyBorder="1"/>
    <xf numFmtId="164" fontId="2" fillId="0" borderId="0" xfId="0" applyNumberFormat="1" applyFont="1" applyFill="1" applyBorder="1"/>
    <xf numFmtId="0" fontId="4" fillId="0" borderId="0" xfId="0" applyFont="1" applyFill="1" applyAlignment="1"/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22534-A2FC-4B4E-8876-82CFC533A8D3}">
  <dimension ref="A2:BF66"/>
  <sheetViews>
    <sheetView tabSelected="1" view="pageBreakPreview" zoomScale="60" zoomScaleNormal="70" workbookViewId="0"/>
  </sheetViews>
  <sheetFormatPr defaultColWidth="9.140625" defaultRowHeight="13.5" customHeight="1" x14ac:dyDescent="0.2"/>
  <cols>
    <col min="1" max="1" width="5.140625" style="2" customWidth="1"/>
    <col min="2" max="2" width="1.7109375" style="3" customWidth="1"/>
    <col min="3" max="3" width="42.5703125" style="3" customWidth="1"/>
    <col min="4" max="4" width="1.7109375" style="3" customWidth="1"/>
    <col min="5" max="5" width="16.5703125" style="3" customWidth="1"/>
    <col min="6" max="6" width="1.7109375" style="3" customWidth="1"/>
    <col min="7" max="7" width="16.5703125" style="3" customWidth="1"/>
    <col min="8" max="8" width="1.7109375" style="3" customWidth="1"/>
    <col min="9" max="9" width="17.140625" style="3" customWidth="1"/>
    <col min="10" max="10" width="1.7109375" style="3" customWidth="1"/>
    <col min="11" max="11" width="24.28515625" style="3" customWidth="1"/>
    <col min="12" max="12" width="1.7109375" style="3" customWidth="1"/>
    <col min="13" max="13" width="16.5703125" style="3" customWidth="1"/>
    <col min="14" max="14" width="1.7109375" style="3" customWidth="1"/>
    <col min="15" max="15" width="20" style="2" customWidth="1"/>
    <col min="16" max="16" width="1.7109375" style="3" customWidth="1"/>
    <col min="17" max="18" width="12.85546875" style="3" customWidth="1"/>
    <col min="19" max="27" width="10.7109375" style="3" customWidth="1"/>
    <col min="28" max="28" width="1.7109375" style="21" customWidth="1"/>
    <col min="29" max="32" width="10.5703125" style="3" customWidth="1"/>
    <col min="33" max="33" width="9.140625" style="3" customWidth="1"/>
    <col min="34" max="34" width="1.7109375" style="21" customWidth="1"/>
    <col min="35" max="35" width="11.28515625" style="3" customWidth="1"/>
    <col min="36" max="48" width="10.7109375" style="3" customWidth="1"/>
    <col min="49" max="49" width="1.7109375" style="21" customWidth="1"/>
    <col min="50" max="52" width="11.28515625" style="3" customWidth="1"/>
    <col min="53" max="54" width="10.5703125" style="3" customWidth="1"/>
    <col min="55" max="55" width="12.140625" style="3" bestFit="1" customWidth="1"/>
    <col min="56" max="58" width="10.5703125" style="3" customWidth="1"/>
    <col min="59" max="16384" width="9.140625" style="3"/>
  </cols>
  <sheetData>
    <row r="2" spans="1:58" ht="13.5" customHeight="1" x14ac:dyDescent="0.2">
      <c r="A2" s="17"/>
      <c r="O2" s="17"/>
    </row>
    <row r="3" spans="1:58" ht="13.5" customHeight="1" x14ac:dyDescent="0.2">
      <c r="A3" s="17"/>
      <c r="O3" s="17"/>
    </row>
    <row r="4" spans="1:58" ht="13.5" customHeight="1" x14ac:dyDescent="0.2">
      <c r="A4" s="17"/>
      <c r="O4" s="17"/>
    </row>
    <row r="5" spans="1:58" ht="13.5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1:58" ht="13.5" customHeight="1" x14ac:dyDescent="0.2">
      <c r="B6" s="26"/>
      <c r="C6" s="26"/>
      <c r="D6" s="26"/>
      <c r="E6" s="26"/>
      <c r="F6" s="26"/>
      <c r="G6" s="26"/>
      <c r="H6" s="26"/>
      <c r="J6" s="19" t="s">
        <v>101</v>
      </c>
      <c r="K6" s="26"/>
      <c r="L6" s="26"/>
      <c r="M6" s="26"/>
      <c r="N6" s="26"/>
      <c r="O6" s="26"/>
      <c r="P6" s="26"/>
      <c r="Q6" s="26"/>
      <c r="R6" s="26"/>
      <c r="T6" s="26"/>
      <c r="U6" s="26"/>
      <c r="V6" s="26"/>
      <c r="X6" s="18" t="s">
        <v>101</v>
      </c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N6" s="18" t="s">
        <v>101</v>
      </c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18" t="s">
        <v>101</v>
      </c>
      <c r="BD6" s="26"/>
      <c r="BE6" s="26"/>
      <c r="BF6" s="26"/>
    </row>
    <row r="7" spans="1:58" ht="13.5" customHeight="1" x14ac:dyDescent="0.2">
      <c r="B7" s="26"/>
      <c r="C7" s="26"/>
      <c r="D7" s="26"/>
      <c r="E7" s="26"/>
      <c r="F7" s="26"/>
      <c r="G7" s="26"/>
      <c r="H7" s="26"/>
      <c r="J7" s="19" t="s">
        <v>47</v>
      </c>
      <c r="K7" s="26"/>
      <c r="L7" s="26"/>
      <c r="M7" s="26"/>
      <c r="N7" s="26"/>
      <c r="O7" s="26"/>
      <c r="P7" s="26"/>
      <c r="Q7" s="26"/>
      <c r="R7" s="26"/>
      <c r="T7" s="26"/>
      <c r="U7" s="26"/>
      <c r="V7" s="26"/>
      <c r="X7" s="18" t="s">
        <v>144</v>
      </c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N7" s="18" t="s">
        <v>144</v>
      </c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18" t="s">
        <v>144</v>
      </c>
      <c r="BD7" s="26"/>
      <c r="BE7" s="26"/>
      <c r="BF7" s="26"/>
    </row>
    <row r="8" spans="1:58" ht="13.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58" ht="13.5" customHeight="1" x14ac:dyDescent="0.2">
      <c r="G9" s="2" t="s">
        <v>0</v>
      </c>
    </row>
    <row r="10" spans="1:58" ht="13.5" customHeight="1" x14ac:dyDescent="0.2">
      <c r="A10" s="2" t="s">
        <v>48</v>
      </c>
      <c r="E10" s="2" t="s">
        <v>0</v>
      </c>
      <c r="G10" s="2" t="s">
        <v>1</v>
      </c>
      <c r="I10" s="2" t="s">
        <v>2</v>
      </c>
      <c r="K10" s="2" t="s">
        <v>3</v>
      </c>
      <c r="L10" s="2"/>
      <c r="M10" s="2" t="s">
        <v>4</v>
      </c>
      <c r="O10" s="2" t="s">
        <v>5</v>
      </c>
      <c r="Q10" s="31" t="s">
        <v>102</v>
      </c>
      <c r="R10" s="31"/>
      <c r="S10" s="31" t="s">
        <v>102</v>
      </c>
      <c r="T10" s="31"/>
      <c r="U10" s="31"/>
      <c r="V10" s="31"/>
      <c r="W10" s="31"/>
      <c r="X10" s="31"/>
      <c r="Y10" s="31"/>
      <c r="Z10" s="31"/>
      <c r="AA10" s="31"/>
      <c r="AB10" s="22"/>
      <c r="AC10" s="31" t="s">
        <v>114</v>
      </c>
      <c r="AD10" s="31"/>
      <c r="AE10" s="31"/>
      <c r="AF10" s="31"/>
      <c r="AG10" s="31"/>
      <c r="AH10" s="22"/>
      <c r="AI10" s="31" t="s">
        <v>119</v>
      </c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22"/>
      <c r="AX10" s="31" t="s">
        <v>134</v>
      </c>
      <c r="AY10" s="31"/>
      <c r="AZ10" s="31"/>
      <c r="BA10" s="31"/>
      <c r="BB10" s="31"/>
      <c r="BC10" s="31"/>
      <c r="BD10" s="31"/>
      <c r="BE10" s="31"/>
      <c r="BF10" s="31"/>
    </row>
    <row r="11" spans="1:58" ht="13.5" customHeight="1" x14ac:dyDescent="0.2">
      <c r="A11" s="4" t="s">
        <v>49</v>
      </c>
      <c r="C11" s="5" t="s">
        <v>52</v>
      </c>
      <c r="E11" s="4" t="s">
        <v>6</v>
      </c>
      <c r="G11" s="4" t="s">
        <v>7</v>
      </c>
      <c r="I11" s="4" t="s">
        <v>8</v>
      </c>
      <c r="K11" s="4" t="s">
        <v>9</v>
      </c>
      <c r="L11" s="2"/>
      <c r="M11" s="4" t="s">
        <v>10</v>
      </c>
      <c r="O11" s="4" t="s">
        <v>9</v>
      </c>
      <c r="Q11" s="20" t="s">
        <v>103</v>
      </c>
      <c r="R11" s="20" t="s">
        <v>104</v>
      </c>
      <c r="S11" s="20" t="s">
        <v>105</v>
      </c>
      <c r="T11" s="20" t="s">
        <v>106</v>
      </c>
      <c r="U11" s="20" t="s">
        <v>107</v>
      </c>
      <c r="V11" s="20" t="s">
        <v>108</v>
      </c>
      <c r="W11" s="20" t="s">
        <v>109</v>
      </c>
      <c r="X11" s="20" t="s">
        <v>110</v>
      </c>
      <c r="Y11" s="20" t="s">
        <v>111</v>
      </c>
      <c r="Z11" s="20" t="s">
        <v>112</v>
      </c>
      <c r="AA11" s="20" t="s">
        <v>113</v>
      </c>
      <c r="AB11" s="22"/>
      <c r="AC11" s="20" t="s">
        <v>115</v>
      </c>
      <c r="AD11" s="20" t="s">
        <v>116</v>
      </c>
      <c r="AE11" s="20" t="s">
        <v>117</v>
      </c>
      <c r="AF11" s="20" t="s">
        <v>118</v>
      </c>
      <c r="AG11" s="20" t="s">
        <v>105</v>
      </c>
      <c r="AH11" s="22"/>
      <c r="AI11" s="20" t="s">
        <v>120</v>
      </c>
      <c r="AJ11" s="20" t="s">
        <v>121</v>
      </c>
      <c r="AK11" s="20" t="s">
        <v>122</v>
      </c>
      <c r="AL11" s="20" t="s">
        <v>123</v>
      </c>
      <c r="AM11" s="20" t="s">
        <v>124</v>
      </c>
      <c r="AN11" s="20" t="s">
        <v>125</v>
      </c>
      <c r="AO11" s="20" t="s">
        <v>126</v>
      </c>
      <c r="AP11" s="20" t="s">
        <v>127</v>
      </c>
      <c r="AQ11" s="20" t="s">
        <v>128</v>
      </c>
      <c r="AR11" s="20" t="s">
        <v>129</v>
      </c>
      <c r="AS11" s="20" t="s">
        <v>130</v>
      </c>
      <c r="AT11" s="20" t="s">
        <v>131</v>
      </c>
      <c r="AU11" s="20" t="s">
        <v>132</v>
      </c>
      <c r="AV11" s="20" t="s">
        <v>133</v>
      </c>
      <c r="AW11" s="22"/>
      <c r="AX11" s="20" t="s">
        <v>135</v>
      </c>
      <c r="AY11" s="20" t="s">
        <v>136</v>
      </c>
      <c r="AZ11" s="20" t="s">
        <v>137</v>
      </c>
      <c r="BA11" s="20" t="s">
        <v>138</v>
      </c>
      <c r="BB11" s="20" t="s">
        <v>139</v>
      </c>
      <c r="BC11" s="20" t="s">
        <v>140</v>
      </c>
      <c r="BD11" s="20" t="s">
        <v>141</v>
      </c>
      <c r="BE11" s="20" t="s">
        <v>142</v>
      </c>
      <c r="BF11" s="20" t="s">
        <v>143</v>
      </c>
    </row>
    <row r="12" spans="1:58" ht="13.5" customHeight="1" x14ac:dyDescent="0.2">
      <c r="E12" s="13" t="s">
        <v>50</v>
      </c>
      <c r="F12" s="2"/>
      <c r="G12" s="13" t="s">
        <v>51</v>
      </c>
      <c r="H12" s="2"/>
      <c r="I12" s="2" t="s">
        <v>54</v>
      </c>
      <c r="J12" s="2"/>
      <c r="K12" s="2" t="s">
        <v>53</v>
      </c>
      <c r="L12" s="2"/>
      <c r="M12" s="2" t="s">
        <v>95</v>
      </c>
      <c r="N12" s="2"/>
      <c r="O12" s="2" t="s">
        <v>55</v>
      </c>
      <c r="P12" s="2"/>
      <c r="Q12" s="2" t="s">
        <v>56</v>
      </c>
      <c r="R12" s="2" t="s">
        <v>57</v>
      </c>
      <c r="S12" s="2" t="s">
        <v>58</v>
      </c>
      <c r="T12" s="2" t="s">
        <v>59</v>
      </c>
      <c r="U12" s="2" t="s">
        <v>60</v>
      </c>
      <c r="V12" s="2" t="s">
        <v>61</v>
      </c>
      <c r="W12" s="2" t="s">
        <v>62</v>
      </c>
      <c r="X12" s="2" t="s">
        <v>63</v>
      </c>
      <c r="Y12" s="2" t="s">
        <v>64</v>
      </c>
      <c r="Z12" s="2" t="s">
        <v>65</v>
      </c>
      <c r="AA12" s="2" t="s">
        <v>66</v>
      </c>
      <c r="AB12" s="23"/>
      <c r="AC12" s="2" t="s">
        <v>68</v>
      </c>
      <c r="AD12" s="2" t="s">
        <v>67</v>
      </c>
      <c r="AE12" s="2" t="s">
        <v>69</v>
      </c>
      <c r="AF12" s="2" t="s">
        <v>70</v>
      </c>
      <c r="AG12" s="2" t="s">
        <v>71</v>
      </c>
      <c r="AH12" s="23"/>
      <c r="AI12" s="2" t="s">
        <v>72</v>
      </c>
      <c r="AJ12" s="2" t="s">
        <v>73</v>
      </c>
      <c r="AK12" s="2" t="s">
        <v>74</v>
      </c>
      <c r="AL12" s="2" t="s">
        <v>75</v>
      </c>
      <c r="AM12" s="2" t="s">
        <v>76</v>
      </c>
      <c r="AN12" s="2" t="s">
        <v>77</v>
      </c>
      <c r="AO12" s="2" t="s">
        <v>78</v>
      </c>
      <c r="AP12" s="2" t="s">
        <v>79</v>
      </c>
      <c r="AQ12" s="2" t="s">
        <v>80</v>
      </c>
      <c r="AR12" s="2" t="s">
        <v>81</v>
      </c>
      <c r="AS12" s="2" t="s">
        <v>82</v>
      </c>
      <c r="AT12" s="2" t="s">
        <v>83</v>
      </c>
      <c r="AU12" s="2" t="s">
        <v>84</v>
      </c>
      <c r="AV12" s="2" t="s">
        <v>85</v>
      </c>
      <c r="AW12" s="23"/>
      <c r="AX12" s="2" t="s">
        <v>86</v>
      </c>
      <c r="AY12" s="2" t="s">
        <v>87</v>
      </c>
      <c r="AZ12" s="2" t="s">
        <v>88</v>
      </c>
      <c r="BA12" s="2" t="s">
        <v>89</v>
      </c>
      <c r="BB12" s="2" t="s">
        <v>90</v>
      </c>
      <c r="BC12" s="2" t="s">
        <v>91</v>
      </c>
      <c r="BD12" s="2" t="s">
        <v>92</v>
      </c>
      <c r="BE12" s="2" t="s">
        <v>93</v>
      </c>
      <c r="BF12" s="2" t="s">
        <v>94</v>
      </c>
    </row>
    <row r="13" spans="1:58" ht="13.5" customHeight="1" x14ac:dyDescent="0.2">
      <c r="C13" s="12" t="s">
        <v>98</v>
      </c>
    </row>
    <row r="14" spans="1:58" ht="13.5" customHeight="1" x14ac:dyDescent="0.2">
      <c r="A14" s="2">
        <f>1</f>
        <v>1</v>
      </c>
      <c r="C14" s="3" t="s">
        <v>11</v>
      </c>
      <c r="E14" s="6">
        <v>2728040.5732561182</v>
      </c>
      <c r="F14" s="6"/>
      <c r="G14" s="6">
        <v>2728040.5732561182</v>
      </c>
      <c r="I14" s="6">
        <v>0</v>
      </c>
      <c r="M14" s="6">
        <v>2728040.5732561182</v>
      </c>
      <c r="O14" s="29" t="s">
        <v>146</v>
      </c>
      <c r="Q14" s="6">
        <v>1019989.7454302686</v>
      </c>
      <c r="R14" s="6">
        <v>616434.06273054087</v>
      </c>
      <c r="S14" s="6">
        <v>3061.9026086228887</v>
      </c>
      <c r="T14" s="6">
        <v>21205.166030894859</v>
      </c>
      <c r="U14" s="6">
        <v>342.5997466617282</v>
      </c>
      <c r="V14" s="6">
        <v>0</v>
      </c>
      <c r="W14" s="6">
        <v>911.20796730958568</v>
      </c>
      <c r="X14" s="6">
        <v>119.02327979123238</v>
      </c>
      <c r="Y14" s="6">
        <v>1112.2057559780535</v>
      </c>
      <c r="Z14" s="6">
        <v>29112.458732969579</v>
      </c>
      <c r="AA14" s="6">
        <v>0</v>
      </c>
      <c r="AB14" s="6"/>
      <c r="AC14" s="6">
        <v>193220.38768988085</v>
      </c>
      <c r="AD14" s="6">
        <v>34151.345115240692</v>
      </c>
      <c r="AE14" s="6">
        <v>3243.3385333600131</v>
      </c>
      <c r="AF14" s="6">
        <v>1183.283319342823</v>
      </c>
      <c r="AG14" s="6">
        <v>0</v>
      </c>
      <c r="AH14" s="6"/>
      <c r="AI14" s="6">
        <v>637685.63760125893</v>
      </c>
      <c r="AJ14" s="6">
        <v>142834.02358739416</v>
      </c>
      <c r="AK14" s="6">
        <v>12317.119625111889</v>
      </c>
      <c r="AL14" s="6">
        <v>0</v>
      </c>
      <c r="AM14" s="6">
        <v>63.02485779526161</v>
      </c>
      <c r="AN14" s="6">
        <v>385.9833639956247</v>
      </c>
      <c r="AO14" s="6">
        <v>6939.5411928437325</v>
      </c>
      <c r="AP14" s="6">
        <v>451.09415098859853</v>
      </c>
      <c r="AQ14" s="6">
        <v>3277.4219358687674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6"/>
      <c r="AX14" s="6">
        <v>0</v>
      </c>
      <c r="AY14" s="6">
        <v>0</v>
      </c>
      <c r="AZ14" s="6">
        <v>0</v>
      </c>
      <c r="BA14" s="6">
        <v>0</v>
      </c>
      <c r="BB14" s="6">
        <v>0</v>
      </c>
      <c r="BC14" s="6">
        <v>0</v>
      </c>
      <c r="BD14" s="6">
        <v>0</v>
      </c>
      <c r="BE14" s="6">
        <v>0</v>
      </c>
      <c r="BF14" s="6">
        <v>0</v>
      </c>
    </row>
    <row r="15" spans="1:58" ht="13.5" customHeight="1" x14ac:dyDescent="0.2">
      <c r="A15" s="2">
        <f>A14+1</f>
        <v>2</v>
      </c>
      <c r="C15" s="3" t="s">
        <v>96</v>
      </c>
      <c r="E15" s="6">
        <v>175236.13783085361</v>
      </c>
      <c r="F15" s="6"/>
      <c r="G15" s="6">
        <v>167268.06038887406</v>
      </c>
      <c r="I15" s="6">
        <v>0</v>
      </c>
      <c r="M15" s="6">
        <v>167268.06038887406</v>
      </c>
      <c r="O15" s="29" t="s">
        <v>147</v>
      </c>
      <c r="Q15" s="6">
        <v>52748.675137082624</v>
      </c>
      <c r="R15" s="6">
        <v>45844.943813135113</v>
      </c>
      <c r="S15" s="6">
        <v>122.92079710085655</v>
      </c>
      <c r="T15" s="6">
        <v>3349.7255559804548</v>
      </c>
      <c r="U15" s="6">
        <v>123.54167832879617</v>
      </c>
      <c r="V15" s="6">
        <v>0</v>
      </c>
      <c r="W15" s="6">
        <v>0</v>
      </c>
      <c r="X15" s="6">
        <v>0</v>
      </c>
      <c r="Y15" s="6">
        <v>0</v>
      </c>
      <c r="Z15" s="6">
        <v>993.74239466783081</v>
      </c>
      <c r="AA15" s="6">
        <v>0</v>
      </c>
      <c r="AB15" s="6"/>
      <c r="AC15" s="6">
        <v>9457.9420624781797</v>
      </c>
      <c r="AD15" s="6">
        <v>2673.6788907151354</v>
      </c>
      <c r="AE15" s="6">
        <v>2094.8381783481882</v>
      </c>
      <c r="AF15" s="6">
        <v>0</v>
      </c>
      <c r="AG15" s="6">
        <v>0</v>
      </c>
      <c r="AH15" s="6"/>
      <c r="AI15" s="6">
        <v>29928.337262280795</v>
      </c>
      <c r="AJ15" s="6">
        <v>10671.581948549208</v>
      </c>
      <c r="AK15" s="6">
        <v>3341.3379100306897</v>
      </c>
      <c r="AL15" s="6">
        <v>0</v>
      </c>
      <c r="AM15" s="6">
        <v>32.337784647838554</v>
      </c>
      <c r="AN15" s="6">
        <v>0</v>
      </c>
      <c r="AO15" s="6">
        <v>5548.7881355209838</v>
      </c>
      <c r="AP15" s="6">
        <v>0</v>
      </c>
      <c r="AQ15" s="6">
        <v>335.66884000737213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6"/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  <c r="BF15" s="6">
        <v>0</v>
      </c>
    </row>
    <row r="16" spans="1:58" ht="13.5" customHeight="1" x14ac:dyDescent="0.2">
      <c r="A16" s="2">
        <f t="shared" ref="A16:A20" si="0">A15+1</f>
        <v>3</v>
      </c>
      <c r="C16" s="3" t="s">
        <v>97</v>
      </c>
      <c r="E16" s="6">
        <v>23590.657623593441</v>
      </c>
      <c r="F16" s="6"/>
      <c r="G16" s="6">
        <v>23590.657623593441</v>
      </c>
      <c r="I16" s="6">
        <v>0</v>
      </c>
      <c r="M16" s="6">
        <v>23590.657623593441</v>
      </c>
      <c r="O16" s="29" t="s">
        <v>148</v>
      </c>
      <c r="Q16" s="6">
        <v>7058.9650746348625</v>
      </c>
      <c r="R16" s="6">
        <v>6135.0897702075772</v>
      </c>
      <c r="S16" s="6">
        <v>16.449581177655606</v>
      </c>
      <c r="T16" s="6">
        <v>448.26899723695414</v>
      </c>
      <c r="U16" s="6">
        <v>16.532669120473745</v>
      </c>
      <c r="V16" s="6">
        <v>0</v>
      </c>
      <c r="W16" s="6">
        <v>0</v>
      </c>
      <c r="X16" s="6">
        <v>0</v>
      </c>
      <c r="Y16" s="6">
        <v>0</v>
      </c>
      <c r="Z16" s="6">
        <v>132.98519515256589</v>
      </c>
      <c r="AA16" s="6">
        <v>0</v>
      </c>
      <c r="AB16" s="6"/>
      <c r="AC16" s="6">
        <v>1265.6864371180864</v>
      </c>
      <c r="AD16" s="6">
        <v>357.79867193438787</v>
      </c>
      <c r="AE16" s="6">
        <v>105.11165927687796</v>
      </c>
      <c r="AF16" s="6">
        <v>0</v>
      </c>
      <c r="AG16" s="6">
        <v>0</v>
      </c>
      <c r="AH16" s="6"/>
      <c r="AI16" s="6">
        <v>4005.0880316388102</v>
      </c>
      <c r="AJ16" s="6">
        <v>1428.0988872259861</v>
      </c>
      <c r="AK16" s="6">
        <v>447.14654061289815</v>
      </c>
      <c r="AL16" s="6">
        <v>0</v>
      </c>
      <c r="AM16" s="6">
        <v>4.3275265554429021</v>
      </c>
      <c r="AN16" s="6">
        <v>0</v>
      </c>
      <c r="AO16" s="6">
        <v>742.55327841694191</v>
      </c>
      <c r="AP16" s="6">
        <v>0</v>
      </c>
      <c r="AQ16" s="6">
        <v>44.920078316611281</v>
      </c>
      <c r="AR16" s="6">
        <v>156.30484664232657</v>
      </c>
      <c r="AS16" s="6">
        <v>0</v>
      </c>
      <c r="AT16" s="6">
        <v>975.0563032466282</v>
      </c>
      <c r="AU16" s="6">
        <v>0</v>
      </c>
      <c r="AV16" s="6">
        <v>250.2740750783625</v>
      </c>
      <c r="AW16" s="6"/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</row>
    <row r="17" spans="1:58" ht="13.5" customHeight="1" x14ac:dyDescent="0.2">
      <c r="A17" s="2">
        <f t="shared" si="0"/>
        <v>4</v>
      </c>
      <c r="C17" s="3" t="s">
        <v>12</v>
      </c>
      <c r="E17" s="6">
        <v>162050.40026244638</v>
      </c>
      <c r="F17" s="6"/>
      <c r="G17" s="6">
        <v>154681.88509897413</v>
      </c>
      <c r="I17" s="6">
        <v>-7368.5151634722424</v>
      </c>
      <c r="K17" s="27" t="s">
        <v>145</v>
      </c>
      <c r="M17" s="6">
        <v>162050.40026244638</v>
      </c>
      <c r="O17" s="29" t="s">
        <v>149</v>
      </c>
      <c r="Q17" s="6">
        <v>38538.245465688582</v>
      </c>
      <c r="R17" s="6">
        <v>39988.963186971756</v>
      </c>
      <c r="S17" s="6">
        <v>209.83586150319701</v>
      </c>
      <c r="T17" s="6">
        <v>8380.6184719839002</v>
      </c>
      <c r="U17" s="6">
        <v>2921.3680372541171</v>
      </c>
      <c r="V17" s="6">
        <v>0</v>
      </c>
      <c r="W17" s="6">
        <v>402.75121251075257</v>
      </c>
      <c r="X17" s="6">
        <v>120.21114927451478</v>
      </c>
      <c r="Y17" s="6">
        <v>2472.9249324634243</v>
      </c>
      <c r="Z17" s="6">
        <v>1444.7755680218456</v>
      </c>
      <c r="AA17" s="6">
        <v>0</v>
      </c>
      <c r="AB17" s="6"/>
      <c r="AC17" s="6">
        <v>7804.2743576209969</v>
      </c>
      <c r="AD17" s="6">
        <v>3136.6024605671605</v>
      </c>
      <c r="AE17" s="6">
        <v>1815.8364637798477</v>
      </c>
      <c r="AF17" s="6">
        <v>43.626687396673198</v>
      </c>
      <c r="AG17" s="6">
        <v>0</v>
      </c>
      <c r="AH17" s="6"/>
      <c r="AI17" s="6">
        <v>24902.101411904929</v>
      </c>
      <c r="AJ17" s="6">
        <v>10093.367529628236</v>
      </c>
      <c r="AK17" s="6">
        <v>4541.5716877790774</v>
      </c>
      <c r="AL17" s="6">
        <v>1.8207986541013714</v>
      </c>
      <c r="AM17" s="6">
        <v>33.705424722357378</v>
      </c>
      <c r="AN17" s="6">
        <v>421.42149434035809</v>
      </c>
      <c r="AO17" s="6">
        <v>5460.1676936014173</v>
      </c>
      <c r="AP17" s="6">
        <v>581.4004831216522</v>
      </c>
      <c r="AQ17" s="6">
        <v>689.07113370256661</v>
      </c>
      <c r="AR17" s="6">
        <v>46.89645696803273</v>
      </c>
      <c r="AS17" s="6">
        <v>4.4705121644242158</v>
      </c>
      <c r="AT17" s="6">
        <v>591.20273572886697</v>
      </c>
      <c r="AU17" s="6">
        <v>4.973918559551521</v>
      </c>
      <c r="AV17" s="6">
        <v>29.679963061740334</v>
      </c>
      <c r="AW17" s="6"/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</row>
    <row r="18" spans="1:58" ht="13.5" customHeight="1" x14ac:dyDescent="0.2">
      <c r="A18" s="2">
        <f t="shared" si="0"/>
        <v>5</v>
      </c>
      <c r="C18" s="3" t="s">
        <v>13</v>
      </c>
      <c r="E18" s="6">
        <v>23898.700496907863</v>
      </c>
      <c r="F18" s="6"/>
      <c r="G18" s="6">
        <v>23898.700496907863</v>
      </c>
      <c r="I18" s="6">
        <v>0</v>
      </c>
      <c r="K18" s="27"/>
      <c r="M18" s="6">
        <v>23898.700496907863</v>
      </c>
      <c r="O18" s="29" t="s">
        <v>150</v>
      </c>
      <c r="Q18" s="6">
        <v>6125.7510426480694</v>
      </c>
      <c r="R18" s="6">
        <v>5874.2384491795456</v>
      </c>
      <c r="S18" s="6">
        <v>33.597928529908032</v>
      </c>
      <c r="T18" s="6">
        <v>1308.5361750890627</v>
      </c>
      <c r="U18" s="6">
        <v>467.75567256279555</v>
      </c>
      <c r="V18" s="6">
        <v>0</v>
      </c>
      <c r="W18" s="6">
        <v>64.486624718644208</v>
      </c>
      <c r="X18" s="6">
        <v>19.247642289979677</v>
      </c>
      <c r="Y18" s="6">
        <v>395.95307754136155</v>
      </c>
      <c r="Z18" s="6">
        <v>231.32468760967902</v>
      </c>
      <c r="AA18" s="6">
        <v>0</v>
      </c>
      <c r="AB18" s="6"/>
      <c r="AC18" s="6">
        <v>1211.4304519863383</v>
      </c>
      <c r="AD18" s="6">
        <v>396.98125616745489</v>
      </c>
      <c r="AE18" s="6">
        <v>185.42152597643323</v>
      </c>
      <c r="AF18" s="6">
        <v>6.9852994366634213</v>
      </c>
      <c r="AG18" s="6">
        <v>0</v>
      </c>
      <c r="AH18" s="6"/>
      <c r="AI18" s="6">
        <v>3987.2070364338383</v>
      </c>
      <c r="AJ18" s="6">
        <v>1616.102407173033</v>
      </c>
      <c r="AK18" s="6">
        <v>727.17503998776874</v>
      </c>
      <c r="AL18" s="6">
        <v>0.29153769336476626</v>
      </c>
      <c r="AM18" s="6">
        <v>5.3967536472534992</v>
      </c>
      <c r="AN18" s="6">
        <v>67.476022193654771</v>
      </c>
      <c r="AO18" s="6">
        <v>874.25630021843619</v>
      </c>
      <c r="AP18" s="6">
        <v>93.091103395010762</v>
      </c>
      <c r="AQ18" s="6">
        <v>110.33082017684001</v>
      </c>
      <c r="AR18" s="6">
        <v>6.624526924130822</v>
      </c>
      <c r="AS18" s="6">
        <v>0.63149820077175245</v>
      </c>
      <c r="AT18" s="6">
        <v>83.512459014235219</v>
      </c>
      <c r="AU18" s="6">
        <v>0.70260867337256483</v>
      </c>
      <c r="AV18" s="6">
        <v>4.1925494402217112</v>
      </c>
      <c r="AW18" s="6"/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</row>
    <row r="19" spans="1:58" ht="13.5" customHeight="1" x14ac:dyDescent="0.2">
      <c r="A19" s="2">
        <f t="shared" si="0"/>
        <v>6</v>
      </c>
      <c r="C19" s="3" t="s">
        <v>14</v>
      </c>
      <c r="E19" s="6">
        <v>20855.923243351954</v>
      </c>
      <c r="F19" s="6"/>
      <c r="G19" s="6">
        <v>15491.673000000001</v>
      </c>
      <c r="I19" s="6">
        <v>0</v>
      </c>
      <c r="K19" s="27"/>
      <c r="M19" s="6">
        <v>15491.673000000001</v>
      </c>
      <c r="O19" s="29" t="s">
        <v>146</v>
      </c>
      <c r="Q19" s="6">
        <v>5792.196697682868</v>
      </c>
      <c r="R19" s="6">
        <v>3500.5325871986133</v>
      </c>
      <c r="S19" s="6">
        <v>17.387569098364541</v>
      </c>
      <c r="T19" s="6">
        <v>120.41737988861283</v>
      </c>
      <c r="U19" s="6">
        <v>1.9455147761352789</v>
      </c>
      <c r="V19" s="6">
        <v>0</v>
      </c>
      <c r="W19" s="6">
        <v>5.1744596480492007</v>
      </c>
      <c r="X19" s="6">
        <v>0.67589527369546609</v>
      </c>
      <c r="Y19" s="6">
        <v>6.3158620327133219</v>
      </c>
      <c r="Z19" s="6">
        <v>165.32037512142145</v>
      </c>
      <c r="AA19" s="6">
        <v>0</v>
      </c>
      <c r="AB19" s="6"/>
      <c r="AC19" s="6">
        <v>1097.2370031330313</v>
      </c>
      <c r="AD19" s="6">
        <v>193.93460501358385</v>
      </c>
      <c r="AE19" s="6">
        <v>18.417885892049657</v>
      </c>
      <c r="AF19" s="6">
        <v>6.7194888629292411</v>
      </c>
      <c r="AG19" s="6">
        <v>0</v>
      </c>
      <c r="AH19" s="6"/>
      <c r="AI19" s="6">
        <v>3621.2135080982716</v>
      </c>
      <c r="AJ19" s="6">
        <v>811.10889932591101</v>
      </c>
      <c r="AK19" s="6">
        <v>69.944996934692512</v>
      </c>
      <c r="AL19" s="6">
        <v>0</v>
      </c>
      <c r="AM19" s="6">
        <v>0.35789808165145259</v>
      </c>
      <c r="AN19" s="6">
        <v>2.1918765127907105</v>
      </c>
      <c r="AO19" s="6">
        <v>39.407442830386408</v>
      </c>
      <c r="AP19" s="6">
        <v>2.5616199215787536</v>
      </c>
      <c r="AQ19" s="6">
        <v>18.611434672654038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/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  <c r="BF19" s="6">
        <v>0</v>
      </c>
    </row>
    <row r="20" spans="1:58" ht="13.5" customHeight="1" x14ac:dyDescent="0.2">
      <c r="A20" s="2">
        <f t="shared" si="0"/>
        <v>7</v>
      </c>
      <c r="C20" s="3" t="s">
        <v>99</v>
      </c>
      <c r="E20" s="14">
        <f>SUM(E14:E19)</f>
        <v>3133672.3927132711</v>
      </c>
      <c r="F20" s="8"/>
      <c r="G20" s="14">
        <f>SUM(G14:G19)</f>
        <v>3112971.5498644677</v>
      </c>
      <c r="I20" s="14">
        <f>SUM(I14:I19)</f>
        <v>-7368.5151634722424</v>
      </c>
      <c r="K20" s="27"/>
      <c r="M20" s="14">
        <f>SUM(M14:M19)</f>
        <v>3120340.0650279401</v>
      </c>
      <c r="O20" s="27"/>
      <c r="Q20" s="14">
        <f t="shared" ref="Q20:BF20" si="1">SUM(Q14:Q19)</f>
        <v>1130253.5788480055</v>
      </c>
      <c r="R20" s="14">
        <f t="shared" si="1"/>
        <v>717777.8305372335</v>
      </c>
      <c r="S20" s="14">
        <f t="shared" si="1"/>
        <v>3462.0943460328704</v>
      </c>
      <c r="T20" s="14">
        <f t="shared" si="1"/>
        <v>34812.73261107385</v>
      </c>
      <c r="U20" s="14">
        <f t="shared" si="1"/>
        <v>3873.743318704046</v>
      </c>
      <c r="V20" s="14">
        <f t="shared" si="1"/>
        <v>0</v>
      </c>
      <c r="W20" s="14">
        <f t="shared" si="1"/>
        <v>1383.6202641870316</v>
      </c>
      <c r="X20" s="14">
        <f t="shared" si="1"/>
        <v>259.15796662942233</v>
      </c>
      <c r="Y20" s="14">
        <f t="shared" si="1"/>
        <v>3987.3996280155529</v>
      </c>
      <c r="Z20" s="14">
        <f t="shared" si="1"/>
        <v>32080.606953542923</v>
      </c>
      <c r="AA20" s="14">
        <f t="shared" si="1"/>
        <v>0</v>
      </c>
      <c r="AB20" s="24"/>
      <c r="AC20" s="14">
        <f t="shared" si="1"/>
        <v>214056.95800221752</v>
      </c>
      <c r="AD20" s="14">
        <f t="shared" si="1"/>
        <v>40910.340999638422</v>
      </c>
      <c r="AE20" s="14">
        <f t="shared" si="1"/>
        <v>7462.9642466334099</v>
      </c>
      <c r="AF20" s="14">
        <f t="shared" si="1"/>
        <v>1240.6147950390887</v>
      </c>
      <c r="AG20" s="14">
        <f t="shared" si="1"/>
        <v>0</v>
      </c>
      <c r="AH20" s="24"/>
      <c r="AI20" s="14">
        <f t="shared" si="1"/>
        <v>704129.58485161548</v>
      </c>
      <c r="AJ20" s="14">
        <f t="shared" si="1"/>
        <v>167454.28325929653</v>
      </c>
      <c r="AK20" s="14">
        <f t="shared" si="1"/>
        <v>21444.295800457014</v>
      </c>
      <c r="AL20" s="14">
        <f t="shared" si="1"/>
        <v>2.1123363474661376</v>
      </c>
      <c r="AM20" s="14">
        <f t="shared" si="1"/>
        <v>139.15024544980537</v>
      </c>
      <c r="AN20" s="14">
        <f t="shared" si="1"/>
        <v>877.07275704242829</v>
      </c>
      <c r="AO20" s="14">
        <f t="shared" si="1"/>
        <v>19604.714043431897</v>
      </c>
      <c r="AP20" s="14">
        <f t="shared" si="1"/>
        <v>1128.1473574268402</v>
      </c>
      <c r="AQ20" s="14">
        <f t="shared" si="1"/>
        <v>4476.0242427448111</v>
      </c>
      <c r="AR20" s="14">
        <f t="shared" si="1"/>
        <v>209.82583053449014</v>
      </c>
      <c r="AS20" s="14">
        <f t="shared" si="1"/>
        <v>5.1020103651959685</v>
      </c>
      <c r="AT20" s="14">
        <f t="shared" si="1"/>
        <v>1649.7714979897303</v>
      </c>
      <c r="AU20" s="14">
        <f t="shared" si="1"/>
        <v>5.6765272329240855</v>
      </c>
      <c r="AV20" s="14">
        <f t="shared" si="1"/>
        <v>284.14658758032454</v>
      </c>
      <c r="AW20" s="24"/>
      <c r="AX20" s="14">
        <f t="shared" si="1"/>
        <v>0</v>
      </c>
      <c r="AY20" s="14">
        <f t="shared" si="1"/>
        <v>0</v>
      </c>
      <c r="AZ20" s="14">
        <f t="shared" si="1"/>
        <v>0</v>
      </c>
      <c r="BA20" s="14">
        <f t="shared" si="1"/>
        <v>0</v>
      </c>
      <c r="BB20" s="14">
        <f t="shared" si="1"/>
        <v>0</v>
      </c>
      <c r="BC20" s="14">
        <f t="shared" si="1"/>
        <v>0</v>
      </c>
      <c r="BD20" s="14">
        <f t="shared" si="1"/>
        <v>0</v>
      </c>
      <c r="BE20" s="14">
        <f t="shared" si="1"/>
        <v>0</v>
      </c>
      <c r="BF20" s="14">
        <f t="shared" si="1"/>
        <v>0</v>
      </c>
    </row>
    <row r="21" spans="1:58" ht="13.5" customHeight="1" x14ac:dyDescent="0.2">
      <c r="E21" s="6"/>
      <c r="F21" s="6"/>
      <c r="G21" s="6"/>
      <c r="I21" s="6"/>
      <c r="K21" s="27"/>
      <c r="M21" s="6"/>
      <c r="O21" s="27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24"/>
      <c r="AC21" s="6"/>
      <c r="AD21" s="6"/>
      <c r="AE21" s="6"/>
      <c r="AF21" s="6"/>
      <c r="AG21" s="6"/>
      <c r="AH21" s="24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24"/>
      <c r="AX21" s="6"/>
      <c r="AY21" s="6"/>
      <c r="AZ21" s="6"/>
      <c r="BA21" s="6"/>
      <c r="BB21" s="6"/>
      <c r="BC21" s="6"/>
      <c r="BD21" s="6"/>
      <c r="BE21" s="6"/>
      <c r="BF21" s="6"/>
    </row>
    <row r="22" spans="1:58" ht="13.5" customHeight="1" x14ac:dyDescent="0.2">
      <c r="C22" s="12" t="s">
        <v>15</v>
      </c>
      <c r="E22" s="6"/>
      <c r="F22" s="6"/>
      <c r="G22" s="6"/>
      <c r="I22" s="6"/>
      <c r="K22" s="27"/>
      <c r="M22" s="6"/>
      <c r="O22" s="27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24"/>
      <c r="AC22" s="6"/>
      <c r="AD22" s="6"/>
      <c r="AE22" s="6"/>
      <c r="AF22" s="6"/>
      <c r="AG22" s="6"/>
      <c r="AH22" s="24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24"/>
      <c r="AX22" s="6"/>
      <c r="AY22" s="6"/>
      <c r="AZ22" s="6"/>
      <c r="BA22" s="6"/>
      <c r="BB22" s="6"/>
      <c r="BC22" s="6"/>
      <c r="BD22" s="6"/>
      <c r="BE22" s="6"/>
      <c r="BF22" s="6"/>
    </row>
    <row r="23" spans="1:58" ht="13.5" customHeight="1" x14ac:dyDescent="0.2">
      <c r="A23" s="2">
        <f>A20+1</f>
        <v>8</v>
      </c>
      <c r="C23" s="3" t="s">
        <v>16</v>
      </c>
      <c r="E23" s="6">
        <v>132486.45444445519</v>
      </c>
      <c r="F23" s="6"/>
      <c r="G23" s="6">
        <v>132486.45444445519</v>
      </c>
      <c r="I23" s="6">
        <v>0</v>
      </c>
      <c r="K23" s="27"/>
      <c r="M23" s="6">
        <v>132486.45444445519</v>
      </c>
      <c r="O23" s="29" t="s">
        <v>148</v>
      </c>
      <c r="Q23" s="6">
        <v>39643.54320713316</v>
      </c>
      <c r="R23" s="6">
        <v>34455.007754439917</v>
      </c>
      <c r="S23" s="6">
        <v>92.381769177313359</v>
      </c>
      <c r="T23" s="6">
        <v>2517.5037944639048</v>
      </c>
      <c r="U23" s="6">
        <v>92.848395717645559</v>
      </c>
      <c r="V23" s="6">
        <v>0</v>
      </c>
      <c r="W23" s="6">
        <v>0</v>
      </c>
      <c r="X23" s="6">
        <v>0</v>
      </c>
      <c r="Y23" s="6">
        <v>0</v>
      </c>
      <c r="Z23" s="6">
        <v>746.85230401320337</v>
      </c>
      <c r="AA23" s="6">
        <v>0</v>
      </c>
      <c r="AB23" s="6"/>
      <c r="AC23" s="6">
        <v>7108.1659175327122</v>
      </c>
      <c r="AD23" s="6">
        <v>2009.4173806376966</v>
      </c>
      <c r="AE23" s="6">
        <v>590.31296543593044</v>
      </c>
      <c r="AF23" s="6">
        <v>0</v>
      </c>
      <c r="AG23" s="6">
        <v>0</v>
      </c>
      <c r="AH23" s="6"/>
      <c r="AI23" s="6">
        <v>22492.798696678357</v>
      </c>
      <c r="AJ23" s="6">
        <v>8020.28333349286</v>
      </c>
      <c r="AK23" s="6">
        <v>2511.2000151983307</v>
      </c>
      <c r="AL23" s="6">
        <v>0</v>
      </c>
      <c r="AM23" s="6">
        <v>24.303631505017893</v>
      </c>
      <c r="AN23" s="6">
        <v>0</v>
      </c>
      <c r="AO23" s="6">
        <v>4170.220799405658</v>
      </c>
      <c r="AP23" s="6">
        <v>0</v>
      </c>
      <c r="AQ23" s="6">
        <v>252.27367564281363</v>
      </c>
      <c r="AR23" s="6">
        <v>877.81677283194654</v>
      </c>
      <c r="AS23" s="6">
        <v>0</v>
      </c>
      <c r="AT23" s="6">
        <v>5475.9708085316915</v>
      </c>
      <c r="AU23" s="6">
        <v>0</v>
      </c>
      <c r="AV23" s="6">
        <v>1405.5532226170665</v>
      </c>
      <c r="AW23" s="6"/>
      <c r="AX23" s="6">
        <v>0</v>
      </c>
      <c r="AY23" s="6">
        <v>0</v>
      </c>
      <c r="AZ23" s="6">
        <v>0</v>
      </c>
      <c r="BA23" s="6">
        <v>0</v>
      </c>
      <c r="BB23" s="6">
        <v>0</v>
      </c>
      <c r="BC23" s="6">
        <v>0</v>
      </c>
      <c r="BD23" s="6">
        <v>0</v>
      </c>
      <c r="BE23" s="6">
        <v>0</v>
      </c>
      <c r="BF23" s="6">
        <v>0</v>
      </c>
    </row>
    <row r="24" spans="1:58" ht="13.5" customHeight="1" x14ac:dyDescent="0.2">
      <c r="A24" s="2">
        <f>A23+1</f>
        <v>9</v>
      </c>
      <c r="C24" s="3" t="s">
        <v>17</v>
      </c>
      <c r="E24" s="6">
        <v>81118.123706522776</v>
      </c>
      <c r="F24" s="6"/>
      <c r="G24" s="6">
        <v>81118.123706522776</v>
      </c>
      <c r="I24" s="6">
        <v>39116.721621913872</v>
      </c>
      <c r="K24" s="27" t="s">
        <v>151</v>
      </c>
      <c r="M24" s="6">
        <v>42001.402084608904</v>
      </c>
      <c r="O24" s="29" t="s">
        <v>152</v>
      </c>
      <c r="Q24" s="6">
        <v>25190.137739154627</v>
      </c>
      <c r="R24" s="6">
        <v>20381.491985924251</v>
      </c>
      <c r="S24" s="6">
        <v>80.623451727532455</v>
      </c>
      <c r="T24" s="6">
        <v>1720.64612272973</v>
      </c>
      <c r="U24" s="6">
        <v>221.60801509269916</v>
      </c>
      <c r="V24" s="6">
        <v>0</v>
      </c>
      <c r="W24" s="6">
        <v>0</v>
      </c>
      <c r="X24" s="6">
        <v>42.065801747744217</v>
      </c>
      <c r="Y24" s="6">
        <v>189.84374466044437</v>
      </c>
      <c r="Z24" s="6">
        <v>730.39278477315406</v>
      </c>
      <c r="AA24" s="6">
        <v>0</v>
      </c>
      <c r="AB24" s="6"/>
      <c r="AC24" s="6">
        <v>5008.1258571601129</v>
      </c>
      <c r="AD24" s="6">
        <v>1244.106898395552</v>
      </c>
      <c r="AE24" s="6">
        <v>359.71001587060232</v>
      </c>
      <c r="AF24" s="6">
        <v>0</v>
      </c>
      <c r="AG24" s="6">
        <v>0</v>
      </c>
      <c r="AH24" s="6"/>
      <c r="AI24" s="6">
        <v>15849.857823158356</v>
      </c>
      <c r="AJ24" s="6">
        <v>4770.4535177125999</v>
      </c>
      <c r="AK24" s="6">
        <v>980.65037348300666</v>
      </c>
      <c r="AL24" s="6">
        <v>2.1123639345616652</v>
      </c>
      <c r="AM24" s="6">
        <v>3.8906152497670972</v>
      </c>
      <c r="AN24" s="6">
        <v>0</v>
      </c>
      <c r="AO24" s="6">
        <v>1347.3810139048596</v>
      </c>
      <c r="AP24" s="6">
        <v>139.9912678874955</v>
      </c>
      <c r="AQ24" s="6">
        <v>136.48663287309546</v>
      </c>
      <c r="AR24" s="6">
        <v>286.36323371788279</v>
      </c>
      <c r="AS24" s="6">
        <v>0</v>
      </c>
      <c r="AT24" s="6">
        <v>1813.7794444632912</v>
      </c>
      <c r="AU24" s="6">
        <v>0</v>
      </c>
      <c r="AV24" s="6">
        <v>618.40500290140699</v>
      </c>
      <c r="AW24" s="6"/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  <c r="BF24" s="6">
        <v>0</v>
      </c>
    </row>
    <row r="25" spans="1:58" ht="13.5" customHeight="1" x14ac:dyDescent="0.2">
      <c r="A25" s="2">
        <f t="shared" ref="A25:A27" si="2">A24+1</f>
        <v>10</v>
      </c>
      <c r="C25" s="3" t="s">
        <v>18</v>
      </c>
      <c r="E25" s="6">
        <v>7138.3490998511634</v>
      </c>
      <c r="F25" s="6"/>
      <c r="G25" s="6">
        <v>7138.3490998511634</v>
      </c>
      <c r="I25" s="6">
        <v>0</v>
      </c>
      <c r="K25" s="27"/>
      <c r="M25" s="6">
        <v>7138.3490998511634</v>
      </c>
      <c r="O25" s="29" t="s">
        <v>153</v>
      </c>
      <c r="Q25" s="6">
        <v>2031.6647182583508</v>
      </c>
      <c r="R25" s="6">
        <v>1794.8033483533534</v>
      </c>
      <c r="S25" s="6">
        <v>1.9148817420665323</v>
      </c>
      <c r="T25" s="6">
        <v>55.073526904637447</v>
      </c>
      <c r="U25" s="6">
        <v>12.917971439103988</v>
      </c>
      <c r="V25" s="6">
        <v>15.631337882487415</v>
      </c>
      <c r="W25" s="6">
        <v>1.0487599328163968</v>
      </c>
      <c r="X25" s="6">
        <v>0.78988236077834018</v>
      </c>
      <c r="Y25" s="6">
        <v>8.345985052432134</v>
      </c>
      <c r="Z25" s="6">
        <v>15.532249221981669</v>
      </c>
      <c r="AA25" s="6">
        <v>0</v>
      </c>
      <c r="AB25" s="6"/>
      <c r="AC25" s="6">
        <v>400.83001615228272</v>
      </c>
      <c r="AD25" s="6">
        <v>116.27234682849696</v>
      </c>
      <c r="AE25" s="6">
        <v>26.74775607987582</v>
      </c>
      <c r="AF25" s="6">
        <v>2.4031573165095916</v>
      </c>
      <c r="AG25" s="6">
        <v>20.394939382523329</v>
      </c>
      <c r="AH25" s="6"/>
      <c r="AI25" s="6">
        <v>1292.6882974876103</v>
      </c>
      <c r="AJ25" s="6">
        <v>457.96352154813678</v>
      </c>
      <c r="AK25" s="6">
        <v>33.875733380878614</v>
      </c>
      <c r="AL25" s="6">
        <v>2.9223098453178723E-2</v>
      </c>
      <c r="AM25" s="6">
        <v>0.22698577739623021</v>
      </c>
      <c r="AN25" s="6">
        <v>1.0437750840718991</v>
      </c>
      <c r="AO25" s="6">
        <v>45.786250304441133</v>
      </c>
      <c r="AP25" s="6">
        <v>3.0778216605649789</v>
      </c>
      <c r="AQ25" s="6">
        <v>4.6504248282110128</v>
      </c>
      <c r="AR25" s="6">
        <v>18.491316414563958</v>
      </c>
      <c r="AS25" s="6">
        <v>0</v>
      </c>
      <c r="AT25" s="6">
        <v>182.98188619584889</v>
      </c>
      <c r="AU25" s="6">
        <v>0</v>
      </c>
      <c r="AV25" s="6">
        <v>23.726801783742477</v>
      </c>
      <c r="AW25" s="6"/>
      <c r="AX25" s="6">
        <v>5.5605166223619262</v>
      </c>
      <c r="AY25" s="6">
        <v>46.650841719832776</v>
      </c>
      <c r="AZ25" s="6">
        <v>0</v>
      </c>
      <c r="BA25" s="6">
        <v>120.63866404779326</v>
      </c>
      <c r="BB25" s="6">
        <v>20.881660490144522</v>
      </c>
      <c r="BC25" s="6">
        <v>367.32316000803263</v>
      </c>
      <c r="BD25" s="6">
        <v>2.1908765495353992</v>
      </c>
      <c r="BE25" s="6">
        <v>4.979396288488438</v>
      </c>
      <c r="BF25" s="6">
        <v>1.211069653358436</v>
      </c>
    </row>
    <row r="26" spans="1:58" ht="13.5" customHeight="1" x14ac:dyDescent="0.2">
      <c r="A26" s="2">
        <f t="shared" si="2"/>
        <v>11</v>
      </c>
      <c r="C26" s="3" t="s">
        <v>19</v>
      </c>
      <c r="E26" s="6">
        <v>21502.76014077627</v>
      </c>
      <c r="F26" s="6"/>
      <c r="G26" s="6">
        <v>21502.76014077627</v>
      </c>
      <c r="I26" s="6">
        <v>0</v>
      </c>
      <c r="K26" s="27"/>
      <c r="M26" s="6">
        <v>21502.76014077627</v>
      </c>
      <c r="O26" s="29" t="s">
        <v>154</v>
      </c>
      <c r="Q26" s="6">
        <v>5068.1978639977233</v>
      </c>
      <c r="R26" s="6">
        <v>4860.1065491351037</v>
      </c>
      <c r="S26" s="6">
        <v>27.797562849765793</v>
      </c>
      <c r="T26" s="6">
        <v>1082.6297381950508</v>
      </c>
      <c r="U26" s="6">
        <v>387.00206457146044</v>
      </c>
      <c r="V26" s="6">
        <v>0</v>
      </c>
      <c r="W26" s="6">
        <v>53.353616785929852</v>
      </c>
      <c r="X26" s="6">
        <v>15.924718269141003</v>
      </c>
      <c r="Y26" s="6">
        <v>327.59551079812707</v>
      </c>
      <c r="Z26" s="6">
        <v>191.38866066723236</v>
      </c>
      <c r="AA26" s="6">
        <v>0</v>
      </c>
      <c r="AB26" s="6"/>
      <c r="AC26" s="6">
        <v>1002.2884029065648</v>
      </c>
      <c r="AD26" s="6">
        <v>328.44618407562314</v>
      </c>
      <c r="AE26" s="6">
        <v>160.32030479043428</v>
      </c>
      <c r="AF26" s="6">
        <v>5.7793533295433974</v>
      </c>
      <c r="AG26" s="6">
        <v>0</v>
      </c>
      <c r="AH26" s="6"/>
      <c r="AI26" s="6">
        <v>3298.853323401645</v>
      </c>
      <c r="AJ26" s="6">
        <v>1337.097559305188</v>
      </c>
      <c r="AK26" s="6">
        <v>601.63512339301622</v>
      </c>
      <c r="AL26" s="6">
        <v>0</v>
      </c>
      <c r="AM26" s="6">
        <v>4.4650549976821026</v>
      </c>
      <c r="AN26" s="6">
        <v>55.826922963736806</v>
      </c>
      <c r="AO26" s="6">
        <v>723.32419037359659</v>
      </c>
      <c r="AP26" s="6">
        <v>77.019801833120368</v>
      </c>
      <c r="AQ26" s="6">
        <v>91.283244007195748</v>
      </c>
      <c r="AR26" s="6">
        <v>132.6572237455872</v>
      </c>
      <c r="AS26" s="6">
        <v>0</v>
      </c>
      <c r="AT26" s="6">
        <v>1384.3137323704634</v>
      </c>
      <c r="AU26" s="6">
        <v>0</v>
      </c>
      <c r="AV26" s="6">
        <v>285.45343401333292</v>
      </c>
      <c r="AW26" s="6"/>
      <c r="AX26" s="6">
        <v>0</v>
      </c>
      <c r="AY26" s="6">
        <v>0</v>
      </c>
      <c r="AZ26" s="6">
        <v>0</v>
      </c>
      <c r="BA26" s="6">
        <v>0</v>
      </c>
      <c r="BB26" s="6">
        <v>0</v>
      </c>
      <c r="BC26" s="6">
        <v>0</v>
      </c>
      <c r="BD26" s="6">
        <v>0</v>
      </c>
      <c r="BE26" s="6">
        <v>0</v>
      </c>
      <c r="BF26" s="6">
        <v>0</v>
      </c>
    </row>
    <row r="27" spans="1:58" ht="13.5" customHeight="1" x14ac:dyDescent="0.2">
      <c r="A27" s="2">
        <f t="shared" si="2"/>
        <v>12</v>
      </c>
      <c r="C27" s="3" t="s">
        <v>20</v>
      </c>
      <c r="E27" s="14">
        <f>SUM(E23:E26)</f>
        <v>242245.6873916054</v>
      </c>
      <c r="F27" s="9"/>
      <c r="G27" s="14">
        <f>SUM(G23:G26)</f>
        <v>242245.6873916054</v>
      </c>
      <c r="I27" s="14">
        <f>SUM(I23:I26)</f>
        <v>39116.721621913872</v>
      </c>
      <c r="K27" s="28"/>
      <c r="M27" s="14">
        <f>SUM(M23:M26)</f>
        <v>203128.96576969151</v>
      </c>
      <c r="O27" s="27"/>
      <c r="Q27" s="14">
        <f t="shared" ref="Q27:BF27" si="3">SUM(Q23:Q26)</f>
        <v>71933.543528543858</v>
      </c>
      <c r="R27" s="14">
        <f t="shared" si="3"/>
        <v>61491.409637852623</v>
      </c>
      <c r="S27" s="14">
        <f t="shared" si="3"/>
        <v>202.71766549667817</v>
      </c>
      <c r="T27" s="14">
        <f t="shared" si="3"/>
        <v>5375.8531822933228</v>
      </c>
      <c r="U27" s="14">
        <f t="shared" si="3"/>
        <v>714.37644682090922</v>
      </c>
      <c r="V27" s="14">
        <f t="shared" si="3"/>
        <v>15.631337882487415</v>
      </c>
      <c r="W27" s="14">
        <f t="shared" si="3"/>
        <v>54.402376718746247</v>
      </c>
      <c r="X27" s="14">
        <f t="shared" si="3"/>
        <v>58.780402377663563</v>
      </c>
      <c r="Y27" s="14">
        <f t="shared" si="3"/>
        <v>525.78524051100362</v>
      </c>
      <c r="Z27" s="14">
        <f t="shared" si="3"/>
        <v>1684.1659986755715</v>
      </c>
      <c r="AA27" s="14">
        <f t="shared" si="3"/>
        <v>0</v>
      </c>
      <c r="AB27" s="24"/>
      <c r="AC27" s="14">
        <f t="shared" si="3"/>
        <v>13519.410193751672</v>
      </c>
      <c r="AD27" s="14">
        <f t="shared" si="3"/>
        <v>3698.2428099373687</v>
      </c>
      <c r="AE27" s="14">
        <f t="shared" si="3"/>
        <v>1137.0910421768428</v>
      </c>
      <c r="AF27" s="14">
        <f t="shared" si="3"/>
        <v>8.1825106460529895</v>
      </c>
      <c r="AG27" s="14">
        <f t="shared" si="3"/>
        <v>20.394939382523329</v>
      </c>
      <c r="AH27" s="24"/>
      <c r="AI27" s="14">
        <f t="shared" si="3"/>
        <v>42934.198140725974</v>
      </c>
      <c r="AJ27" s="14">
        <f t="shared" si="3"/>
        <v>14585.797932058786</v>
      </c>
      <c r="AK27" s="14">
        <f t="shared" si="3"/>
        <v>4127.3612454552322</v>
      </c>
      <c r="AL27" s="14">
        <f t="shared" si="3"/>
        <v>2.1415870330148441</v>
      </c>
      <c r="AM27" s="14">
        <f t="shared" si="3"/>
        <v>32.886287529863324</v>
      </c>
      <c r="AN27" s="14">
        <f t="shared" si="3"/>
        <v>56.870698047808702</v>
      </c>
      <c r="AO27" s="14">
        <f t="shared" si="3"/>
        <v>6286.7122539885549</v>
      </c>
      <c r="AP27" s="14">
        <f t="shared" si="3"/>
        <v>220.08889138118084</v>
      </c>
      <c r="AQ27" s="14">
        <f t="shared" si="3"/>
        <v>484.69397735131577</v>
      </c>
      <c r="AR27" s="14">
        <f t="shared" si="3"/>
        <v>1315.3285467099804</v>
      </c>
      <c r="AS27" s="14">
        <f t="shared" si="3"/>
        <v>0</v>
      </c>
      <c r="AT27" s="14">
        <f t="shared" si="3"/>
        <v>8857.0458715612949</v>
      </c>
      <c r="AU27" s="14">
        <f t="shared" si="3"/>
        <v>0</v>
      </c>
      <c r="AV27" s="14">
        <f t="shared" si="3"/>
        <v>2333.1384613155487</v>
      </c>
      <c r="AW27" s="24"/>
      <c r="AX27" s="14">
        <f t="shared" si="3"/>
        <v>5.5605166223619262</v>
      </c>
      <c r="AY27" s="14">
        <f t="shared" si="3"/>
        <v>46.650841719832776</v>
      </c>
      <c r="AZ27" s="14">
        <f t="shared" si="3"/>
        <v>0</v>
      </c>
      <c r="BA27" s="14">
        <f t="shared" si="3"/>
        <v>120.63866404779326</v>
      </c>
      <c r="BB27" s="14">
        <f t="shared" si="3"/>
        <v>20.881660490144522</v>
      </c>
      <c r="BC27" s="14">
        <f t="shared" si="3"/>
        <v>367.32316000803263</v>
      </c>
      <c r="BD27" s="14">
        <f t="shared" si="3"/>
        <v>2.1908765495353992</v>
      </c>
      <c r="BE27" s="14">
        <f t="shared" si="3"/>
        <v>4.979396288488438</v>
      </c>
      <c r="BF27" s="14">
        <f t="shared" si="3"/>
        <v>1.211069653358436</v>
      </c>
    </row>
    <row r="28" spans="1:58" ht="13.5" customHeight="1" x14ac:dyDescent="0.2">
      <c r="E28" s="7"/>
      <c r="G28" s="7"/>
      <c r="I28" s="7"/>
      <c r="K28" s="27"/>
      <c r="O28" s="27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24"/>
      <c r="AC28" s="6"/>
      <c r="AD28" s="6"/>
      <c r="AE28" s="6"/>
      <c r="AF28" s="6"/>
      <c r="AG28" s="6"/>
      <c r="AH28" s="24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24"/>
      <c r="AX28" s="6"/>
      <c r="AY28" s="6"/>
      <c r="AZ28" s="6"/>
      <c r="BA28" s="10"/>
      <c r="BB28" s="10"/>
      <c r="BC28" s="10"/>
      <c r="BD28" s="10"/>
      <c r="BE28" s="10"/>
      <c r="BF28" s="10"/>
    </row>
    <row r="29" spans="1:58" ht="13.5" customHeight="1" x14ac:dyDescent="0.2">
      <c r="C29" s="12" t="s">
        <v>21</v>
      </c>
      <c r="K29" s="27"/>
      <c r="O29" s="27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24"/>
      <c r="AC29" s="6"/>
      <c r="AD29" s="6"/>
      <c r="AE29" s="6"/>
      <c r="AF29" s="6"/>
      <c r="AG29" s="6"/>
      <c r="AH29" s="24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24"/>
      <c r="AX29" s="6"/>
      <c r="AY29" s="6"/>
      <c r="AZ29" s="6"/>
      <c r="BA29" s="10"/>
      <c r="BB29" s="10"/>
      <c r="BC29" s="10"/>
      <c r="BD29" s="10"/>
      <c r="BE29" s="10"/>
      <c r="BF29" s="10"/>
    </row>
    <row r="30" spans="1:58" ht="13.5" customHeight="1" x14ac:dyDescent="0.2">
      <c r="A30" s="2">
        <f>A27+1</f>
        <v>13</v>
      </c>
      <c r="C30" s="3" t="s">
        <v>22</v>
      </c>
      <c r="E30" s="6">
        <v>12523.671291923149</v>
      </c>
      <c r="F30" s="6"/>
      <c r="G30" s="6">
        <v>12523.671291923149</v>
      </c>
      <c r="I30" s="6">
        <v>0</v>
      </c>
      <c r="K30" s="27"/>
      <c r="M30" s="6">
        <v>12523.671291923149</v>
      </c>
      <c r="O30" s="29" t="s">
        <v>156</v>
      </c>
      <c r="Q30" s="6">
        <v>2106.7470893259174</v>
      </c>
      <c r="R30" s="6">
        <v>1880.0455366087137</v>
      </c>
      <c r="S30" s="6">
        <v>6.6311952043151869</v>
      </c>
      <c r="T30" s="6">
        <v>215.72248937026356</v>
      </c>
      <c r="U30" s="6">
        <v>45.336134953058426</v>
      </c>
      <c r="V30" s="6">
        <v>0</v>
      </c>
      <c r="W30" s="6">
        <v>0.75168387683802063</v>
      </c>
      <c r="X30" s="6">
        <v>0</v>
      </c>
      <c r="Y30" s="6">
        <v>0</v>
      </c>
      <c r="Z30" s="6">
        <v>50.018758580098122</v>
      </c>
      <c r="AA30" s="6">
        <v>0</v>
      </c>
      <c r="AB30" s="6"/>
      <c r="AC30" s="6">
        <v>387.81938040857733</v>
      </c>
      <c r="AD30" s="6">
        <v>114.49135209521377</v>
      </c>
      <c r="AE30" s="6">
        <v>38.916164345892909</v>
      </c>
      <c r="AF30" s="6">
        <v>0</v>
      </c>
      <c r="AG30" s="6">
        <v>0</v>
      </c>
      <c r="AH30" s="6"/>
      <c r="AI30" s="6">
        <v>1240.9053700420229</v>
      </c>
      <c r="AJ30" s="6">
        <v>459.79166278422559</v>
      </c>
      <c r="AK30" s="6">
        <v>163.67084409375906</v>
      </c>
      <c r="AL30" s="6">
        <v>0</v>
      </c>
      <c r="AM30" s="6">
        <v>1.4378046152982122</v>
      </c>
      <c r="AN30" s="6">
        <v>0</v>
      </c>
      <c r="AO30" s="6">
        <v>242.09803041193001</v>
      </c>
      <c r="AP30" s="6">
        <v>0</v>
      </c>
      <c r="AQ30" s="6">
        <v>19.764124503975093</v>
      </c>
      <c r="AR30" s="6">
        <v>67.14549260284025</v>
      </c>
      <c r="AS30" s="6">
        <v>0</v>
      </c>
      <c r="AT30" s="6">
        <v>848.10558620420977</v>
      </c>
      <c r="AU30" s="6">
        <v>0</v>
      </c>
      <c r="AV30" s="6">
        <v>84.113363969171758</v>
      </c>
      <c r="AW30" s="6"/>
      <c r="AX30" s="6">
        <v>0</v>
      </c>
      <c r="AY30" s="6">
        <v>0</v>
      </c>
      <c r="AZ30" s="6">
        <v>0</v>
      </c>
      <c r="BA30" s="6">
        <v>47.989789495683873</v>
      </c>
      <c r="BB30" s="6">
        <v>0</v>
      </c>
      <c r="BC30" s="6">
        <v>4489.3562586058597</v>
      </c>
      <c r="BD30" s="6">
        <v>0</v>
      </c>
      <c r="BE30" s="6">
        <v>0</v>
      </c>
      <c r="BF30" s="6">
        <v>12.813179825282305</v>
      </c>
    </row>
    <row r="31" spans="1:58" ht="13.5" customHeight="1" x14ac:dyDescent="0.2">
      <c r="A31" s="2">
        <f>A30+1</f>
        <v>14</v>
      </c>
      <c r="C31" s="3" t="s">
        <v>23</v>
      </c>
      <c r="E31" s="6">
        <v>1452.0154432174706</v>
      </c>
      <c r="F31" s="6"/>
      <c r="G31" s="6">
        <v>1452.0154432174706</v>
      </c>
      <c r="I31" s="6">
        <v>0</v>
      </c>
      <c r="K31" s="27"/>
      <c r="M31" s="6">
        <v>1452.0154432174706</v>
      </c>
      <c r="O31" s="29" t="s">
        <v>157</v>
      </c>
      <c r="Q31" s="6">
        <v>98.141028724793273</v>
      </c>
      <c r="R31" s="6">
        <v>87.580328909471291</v>
      </c>
      <c r="S31" s="6">
        <v>0.30890861191821467</v>
      </c>
      <c r="T31" s="6">
        <v>10.049249448658296</v>
      </c>
      <c r="U31" s="6">
        <v>2.1119454467231931</v>
      </c>
      <c r="V31" s="6">
        <v>0</v>
      </c>
      <c r="W31" s="6">
        <v>3.5016556720307707E-2</v>
      </c>
      <c r="X31" s="6">
        <v>0</v>
      </c>
      <c r="Y31" s="6">
        <v>0</v>
      </c>
      <c r="Z31" s="6">
        <v>2.3300815021695733</v>
      </c>
      <c r="AA31" s="6">
        <v>0</v>
      </c>
      <c r="AB31" s="6"/>
      <c r="AC31" s="6">
        <v>18.066237350249693</v>
      </c>
      <c r="AD31" s="6">
        <v>5.3334826622743794</v>
      </c>
      <c r="AE31" s="6">
        <v>1.2092805962982531</v>
      </c>
      <c r="AF31" s="6">
        <v>0</v>
      </c>
      <c r="AG31" s="6">
        <v>0</v>
      </c>
      <c r="AH31" s="6"/>
      <c r="AI31" s="6">
        <v>57.806525606740365</v>
      </c>
      <c r="AJ31" s="6">
        <v>21.419005163626601</v>
      </c>
      <c r="AK31" s="6">
        <v>7.6244676416077501</v>
      </c>
      <c r="AL31" s="6">
        <v>0</v>
      </c>
      <c r="AM31" s="6">
        <v>6.6978910171781231E-2</v>
      </c>
      <c r="AN31" s="6">
        <v>0</v>
      </c>
      <c r="AO31" s="6">
        <v>11.277931687792364</v>
      </c>
      <c r="AP31" s="6">
        <v>0</v>
      </c>
      <c r="AQ31" s="6">
        <v>0.9206949996478383</v>
      </c>
      <c r="AR31" s="6">
        <v>7.2247818254244365</v>
      </c>
      <c r="AS31" s="6">
        <v>0</v>
      </c>
      <c r="AT31" s="6">
        <v>91.255236766107586</v>
      </c>
      <c r="AU31" s="6">
        <v>0</v>
      </c>
      <c r="AV31" s="6">
        <v>9.0505062919752408</v>
      </c>
      <c r="AW31" s="6"/>
      <c r="AX31" s="6">
        <v>0</v>
      </c>
      <c r="AY31" s="6">
        <v>0</v>
      </c>
      <c r="AZ31" s="6">
        <v>0</v>
      </c>
      <c r="BA31" s="6">
        <v>0</v>
      </c>
      <c r="BB31" s="6">
        <v>0</v>
      </c>
      <c r="BC31" s="6">
        <v>1020.2037545151001</v>
      </c>
      <c r="BD31" s="6">
        <v>0</v>
      </c>
      <c r="BE31" s="6">
        <v>0</v>
      </c>
      <c r="BF31" s="6">
        <v>0</v>
      </c>
    </row>
    <row r="32" spans="1:58" ht="13.5" customHeight="1" x14ac:dyDescent="0.2">
      <c r="A32" s="2">
        <f t="shared" ref="A32:A37" si="4">A31+1</f>
        <v>15</v>
      </c>
      <c r="C32" s="3" t="s">
        <v>24</v>
      </c>
      <c r="E32" s="6">
        <v>47264.710948384934</v>
      </c>
      <c r="F32" s="6"/>
      <c r="G32" s="6">
        <v>47264.710948384934</v>
      </c>
      <c r="I32" s="6">
        <v>0</v>
      </c>
      <c r="K32" s="27"/>
      <c r="M32" s="6">
        <v>47264.710948384934</v>
      </c>
      <c r="O32" s="29" t="s">
        <v>158</v>
      </c>
      <c r="Q32" s="6">
        <v>6927.9477819022068</v>
      </c>
      <c r="R32" s="6">
        <v>6182.4494127536509</v>
      </c>
      <c r="S32" s="6">
        <v>21.806402078284236</v>
      </c>
      <c r="T32" s="6">
        <v>709.39418846774333</v>
      </c>
      <c r="U32" s="6">
        <v>149.08594257916192</v>
      </c>
      <c r="V32" s="6">
        <v>0</v>
      </c>
      <c r="W32" s="6">
        <v>2.471880309514451</v>
      </c>
      <c r="X32" s="6">
        <v>0</v>
      </c>
      <c r="Y32" s="6">
        <v>0</v>
      </c>
      <c r="Z32" s="6">
        <v>164.48455028807896</v>
      </c>
      <c r="AA32" s="6">
        <v>0</v>
      </c>
      <c r="AB32" s="6"/>
      <c r="AC32" s="6">
        <v>1275.3274609435757</v>
      </c>
      <c r="AD32" s="6">
        <v>376.49991914730157</v>
      </c>
      <c r="AE32" s="6">
        <v>174.12583903862856</v>
      </c>
      <c r="AF32" s="6">
        <v>0</v>
      </c>
      <c r="AG32" s="6">
        <v>0</v>
      </c>
      <c r="AH32" s="6"/>
      <c r="AI32" s="6">
        <v>4080.6642854714346</v>
      </c>
      <c r="AJ32" s="6">
        <v>1512.0052361588023</v>
      </c>
      <c r="AK32" s="6">
        <v>538.22457714382222</v>
      </c>
      <c r="AL32" s="6">
        <v>0</v>
      </c>
      <c r="AM32" s="6">
        <v>4.7281590399876503</v>
      </c>
      <c r="AN32" s="6">
        <v>0</v>
      </c>
      <c r="AO32" s="6">
        <v>796.12902815585721</v>
      </c>
      <c r="AP32" s="6">
        <v>0</v>
      </c>
      <c r="AQ32" s="6">
        <v>64.993478909879144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/>
      <c r="AX32" s="6">
        <v>0</v>
      </c>
      <c r="AY32" s="6">
        <v>0</v>
      </c>
      <c r="AZ32" s="6">
        <v>0</v>
      </c>
      <c r="BA32" s="6">
        <v>328.74634484713641</v>
      </c>
      <c r="BB32" s="6">
        <v>0</v>
      </c>
      <c r="BC32" s="6">
        <v>23955.626461149863</v>
      </c>
      <c r="BD32" s="6">
        <v>0</v>
      </c>
      <c r="BE32" s="6">
        <v>0</v>
      </c>
      <c r="BF32" s="6">
        <v>0</v>
      </c>
    </row>
    <row r="33" spans="1:58" ht="13.5" customHeight="1" x14ac:dyDescent="0.2">
      <c r="A33" s="2">
        <f t="shared" si="4"/>
        <v>16</v>
      </c>
      <c r="C33" s="3" t="s">
        <v>25</v>
      </c>
      <c r="E33" s="6">
        <v>243137.02190119354</v>
      </c>
      <c r="F33" s="6"/>
      <c r="G33" s="6">
        <v>243137.02190119354</v>
      </c>
      <c r="I33" s="6">
        <v>0</v>
      </c>
      <c r="K33" s="27"/>
      <c r="M33" s="6">
        <v>243137.02190119354</v>
      </c>
      <c r="O33" s="29" t="s">
        <v>159</v>
      </c>
      <c r="Q33" s="6">
        <v>46854.112776776812</v>
      </c>
      <c r="R33" s="6">
        <v>41812.26405582716</v>
      </c>
      <c r="S33" s="6">
        <v>147.47796236292302</v>
      </c>
      <c r="T33" s="6">
        <v>4797.6740524062589</v>
      </c>
      <c r="U33" s="6">
        <v>1008.2768789458416</v>
      </c>
      <c r="V33" s="6">
        <v>0</v>
      </c>
      <c r="W33" s="6">
        <v>16.717469940410545</v>
      </c>
      <c r="X33" s="6">
        <v>0</v>
      </c>
      <c r="Y33" s="6">
        <v>0</v>
      </c>
      <c r="Z33" s="6">
        <v>1112.4185562378786</v>
      </c>
      <c r="AA33" s="6">
        <v>0</v>
      </c>
      <c r="AB33" s="6"/>
      <c r="AC33" s="6">
        <v>8625.113607014513</v>
      </c>
      <c r="AD33" s="6">
        <v>2546.290795992611</v>
      </c>
      <c r="AE33" s="6">
        <v>886.41627707767748</v>
      </c>
      <c r="AF33" s="6">
        <v>0</v>
      </c>
      <c r="AG33" s="6">
        <v>0</v>
      </c>
      <c r="AH33" s="6"/>
      <c r="AI33" s="6">
        <v>27597.769304079146</v>
      </c>
      <c r="AJ33" s="6">
        <v>10225.77913175466</v>
      </c>
      <c r="AK33" s="6">
        <v>3640.0440405463814</v>
      </c>
      <c r="AL33" s="6">
        <v>0</v>
      </c>
      <c r="AM33" s="6">
        <v>31.976813893549817</v>
      </c>
      <c r="AN33" s="6">
        <v>0</v>
      </c>
      <c r="AO33" s="6">
        <v>5384.2668051747733</v>
      </c>
      <c r="AP33" s="6">
        <v>0</v>
      </c>
      <c r="AQ33" s="6">
        <v>439.55466849122502</v>
      </c>
      <c r="AR33" s="6">
        <v>1180.3027119536505</v>
      </c>
      <c r="AS33" s="6">
        <v>0</v>
      </c>
      <c r="AT33" s="6">
        <v>14908.243049772875</v>
      </c>
      <c r="AU33" s="6">
        <v>0</v>
      </c>
      <c r="AV33" s="6">
        <v>1478.568817591166</v>
      </c>
      <c r="AW33" s="6"/>
      <c r="AX33" s="6">
        <v>0</v>
      </c>
      <c r="AY33" s="6">
        <v>0</v>
      </c>
      <c r="AZ33" s="6">
        <v>0</v>
      </c>
      <c r="BA33" s="6">
        <v>1144.7754727558581</v>
      </c>
      <c r="BB33" s="6">
        <v>0</v>
      </c>
      <c r="BC33" s="6">
        <v>69086.180533772742</v>
      </c>
      <c r="BD33" s="6">
        <v>0</v>
      </c>
      <c r="BE33" s="6">
        <v>0</v>
      </c>
      <c r="BF33" s="6">
        <v>212.79811882540318</v>
      </c>
    </row>
    <row r="34" spans="1:58" ht="13.5" customHeight="1" x14ac:dyDescent="0.2">
      <c r="A34" s="2">
        <f t="shared" si="4"/>
        <v>17</v>
      </c>
      <c r="C34" s="3" t="s">
        <v>26</v>
      </c>
      <c r="E34" s="6">
        <v>36183.519639537146</v>
      </c>
      <c r="F34" s="6"/>
      <c r="G34" s="6">
        <v>36183.519639537146</v>
      </c>
      <c r="I34" s="6">
        <v>0</v>
      </c>
      <c r="K34" s="27"/>
      <c r="M34" s="6">
        <v>36183.519639537146</v>
      </c>
      <c r="O34" s="29" t="s">
        <v>160</v>
      </c>
      <c r="Q34" s="6">
        <v>4380.2579199962438</v>
      </c>
      <c r="R34" s="6">
        <v>3908.9098038430579</v>
      </c>
      <c r="S34" s="6">
        <v>13.787295807792706</v>
      </c>
      <c r="T34" s="6">
        <v>448.52091994001165</v>
      </c>
      <c r="U34" s="6">
        <v>94.260941522739842</v>
      </c>
      <c r="V34" s="6">
        <v>0</v>
      </c>
      <c r="W34" s="6">
        <v>1.5628687807546577</v>
      </c>
      <c r="X34" s="6">
        <v>0</v>
      </c>
      <c r="Y34" s="6">
        <v>0</v>
      </c>
      <c r="Z34" s="6">
        <v>103.99685113079107</v>
      </c>
      <c r="AA34" s="6">
        <v>0</v>
      </c>
      <c r="AB34" s="6"/>
      <c r="AC34" s="6">
        <v>806.33737251596006</v>
      </c>
      <c r="AD34" s="6">
        <v>238.04549408282361</v>
      </c>
      <c r="AE34" s="6">
        <v>53.972950745064246</v>
      </c>
      <c r="AF34" s="6">
        <v>0</v>
      </c>
      <c r="AG34" s="6">
        <v>0</v>
      </c>
      <c r="AH34" s="6"/>
      <c r="AI34" s="6">
        <v>2580.0370640747383</v>
      </c>
      <c r="AJ34" s="6">
        <v>955.97904592489783</v>
      </c>
      <c r="AK34" s="6">
        <v>340.29737824085328</v>
      </c>
      <c r="AL34" s="6">
        <v>0</v>
      </c>
      <c r="AM34" s="6">
        <v>2.9894215045918315</v>
      </c>
      <c r="AN34" s="6">
        <v>0</v>
      </c>
      <c r="AO34" s="6">
        <v>503.35981024976934</v>
      </c>
      <c r="AP34" s="6">
        <v>0</v>
      </c>
      <c r="AQ34" s="6">
        <v>41.092717454769861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6"/>
      <c r="AX34" s="6">
        <v>0</v>
      </c>
      <c r="AY34" s="6">
        <v>21710.111783722288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6">
        <v>0</v>
      </c>
      <c r="BF34" s="6">
        <v>0</v>
      </c>
    </row>
    <row r="35" spans="1:58" ht="13.5" customHeight="1" x14ac:dyDescent="0.2">
      <c r="A35" s="2">
        <f t="shared" si="4"/>
        <v>18</v>
      </c>
      <c r="C35" s="3" t="s">
        <v>27</v>
      </c>
      <c r="E35" s="6">
        <v>84631.996759477552</v>
      </c>
      <c r="F35" s="6"/>
      <c r="G35" s="6">
        <v>84631.996759477552</v>
      </c>
      <c r="I35" s="6">
        <v>0</v>
      </c>
      <c r="K35" s="27"/>
      <c r="M35" s="6">
        <v>84631.996759477552</v>
      </c>
      <c r="O35" s="29" t="s">
        <v>161</v>
      </c>
      <c r="Q35" s="6">
        <v>16207.982084610394</v>
      </c>
      <c r="R35" s="6">
        <v>14463.883458054577</v>
      </c>
      <c r="S35" s="6">
        <v>51.016229530182507</v>
      </c>
      <c r="T35" s="6">
        <v>1659.6326444098788</v>
      </c>
      <c r="U35" s="6">
        <v>348.78760095487382</v>
      </c>
      <c r="V35" s="6">
        <v>0</v>
      </c>
      <c r="W35" s="6">
        <v>5.7829811992189963</v>
      </c>
      <c r="X35" s="6">
        <v>0</v>
      </c>
      <c r="Y35" s="6">
        <v>0</v>
      </c>
      <c r="Z35" s="6">
        <v>384.81275093161673</v>
      </c>
      <c r="AA35" s="6">
        <v>0</v>
      </c>
      <c r="AB35" s="6"/>
      <c r="AC35" s="6">
        <v>2983.6374767405719</v>
      </c>
      <c r="AD35" s="6">
        <v>880.82418293303226</v>
      </c>
      <c r="AE35" s="6">
        <v>199.71258193177599</v>
      </c>
      <c r="AF35" s="6">
        <v>0</v>
      </c>
      <c r="AG35" s="6">
        <v>0</v>
      </c>
      <c r="AH35" s="6"/>
      <c r="AI35" s="6">
        <v>9546.7425151507996</v>
      </c>
      <c r="AJ35" s="6">
        <v>3537.346780170189</v>
      </c>
      <c r="AK35" s="6">
        <v>1259.1801466276138</v>
      </c>
      <c r="AL35" s="6">
        <v>0</v>
      </c>
      <c r="AM35" s="6">
        <v>11.061561002739996</v>
      </c>
      <c r="AN35" s="6">
        <v>0</v>
      </c>
      <c r="AO35" s="6">
        <v>1862.5494059144687</v>
      </c>
      <c r="AP35" s="6">
        <v>0</v>
      </c>
      <c r="AQ35" s="6">
        <v>152.05269654884566</v>
      </c>
      <c r="AR35" s="6">
        <v>2088.0069617186537</v>
      </c>
      <c r="AS35" s="6">
        <v>0</v>
      </c>
      <c r="AT35" s="6">
        <v>26373.331993277581</v>
      </c>
      <c r="AU35" s="6">
        <v>0</v>
      </c>
      <c r="AV35" s="6">
        <v>2615.6527077705364</v>
      </c>
      <c r="AW35" s="6"/>
      <c r="AX35" s="6">
        <v>0</v>
      </c>
      <c r="AY35" s="6">
        <v>0</v>
      </c>
      <c r="AZ35" s="6">
        <v>0</v>
      </c>
      <c r="BA35" s="6">
        <v>0</v>
      </c>
      <c r="BB35" s="6">
        <v>0</v>
      </c>
      <c r="BC35" s="6">
        <v>0</v>
      </c>
      <c r="BD35" s="6">
        <v>0</v>
      </c>
      <c r="BE35" s="6">
        <v>0</v>
      </c>
      <c r="BF35" s="6">
        <v>0</v>
      </c>
    </row>
    <row r="36" spans="1:58" ht="13.5" customHeight="1" x14ac:dyDescent="0.2">
      <c r="A36" s="2">
        <f t="shared" si="4"/>
        <v>19</v>
      </c>
      <c r="C36" s="3" t="s">
        <v>28</v>
      </c>
      <c r="E36" s="6">
        <v>45188.632751580699</v>
      </c>
      <c r="F36" s="6"/>
      <c r="G36" s="6">
        <v>45188.632751580699</v>
      </c>
      <c r="I36" s="6">
        <v>26965.613624531987</v>
      </c>
      <c r="K36" s="27" t="s">
        <v>155</v>
      </c>
      <c r="M36" s="6">
        <v>18223.019127048712</v>
      </c>
      <c r="O36" s="29" t="s">
        <v>162</v>
      </c>
      <c r="Q36" s="6">
        <v>2632.4159125015931</v>
      </c>
      <c r="R36" s="6">
        <v>2524.333532295218</v>
      </c>
      <c r="S36" s="6">
        <v>14.438020917511572</v>
      </c>
      <c r="T36" s="6">
        <v>562.31659194222914</v>
      </c>
      <c r="U36" s="6">
        <v>201.00840975164795</v>
      </c>
      <c r="V36" s="6">
        <v>0</v>
      </c>
      <c r="W36" s="6">
        <v>27.711804784592548</v>
      </c>
      <c r="X36" s="6">
        <v>8.2712796340443795</v>
      </c>
      <c r="Y36" s="6">
        <v>170.15271673092371</v>
      </c>
      <c r="Z36" s="6">
        <v>99.407041582111447</v>
      </c>
      <c r="AA36" s="6">
        <v>0</v>
      </c>
      <c r="AB36" s="6"/>
      <c r="AC36" s="6">
        <v>520.587398426052</v>
      </c>
      <c r="AD36" s="6">
        <v>170.59455541443833</v>
      </c>
      <c r="AE36" s="6">
        <v>84.703419567497733</v>
      </c>
      <c r="AF36" s="6">
        <v>3.0017892112560061</v>
      </c>
      <c r="AG36" s="6">
        <v>0</v>
      </c>
      <c r="AH36" s="6"/>
      <c r="AI36" s="6">
        <v>1713.4204730281526</v>
      </c>
      <c r="AJ36" s="6">
        <v>694.48687405934322</v>
      </c>
      <c r="AK36" s="6">
        <v>312.48856395089359</v>
      </c>
      <c r="AL36" s="6">
        <v>0.1252823462403827</v>
      </c>
      <c r="AM36" s="6">
        <v>2.3191442286789155</v>
      </c>
      <c r="AN36" s="6">
        <v>28.996437056982142</v>
      </c>
      <c r="AO36" s="6">
        <v>375.69371988465889</v>
      </c>
      <c r="AP36" s="6">
        <v>40.003993009716574</v>
      </c>
      <c r="AQ36" s="6">
        <v>47.412407825720926</v>
      </c>
      <c r="AR36" s="6">
        <v>227.7070496854042</v>
      </c>
      <c r="AS36" s="6">
        <v>21.706696014107269</v>
      </c>
      <c r="AT36" s="6">
        <v>2870.6013081228134</v>
      </c>
      <c r="AU36" s="6">
        <v>24.15099975128172</v>
      </c>
      <c r="AV36" s="6">
        <v>144.11188521485821</v>
      </c>
      <c r="AW36" s="6"/>
      <c r="AX36" s="6">
        <v>0</v>
      </c>
      <c r="AY36" s="6">
        <v>0</v>
      </c>
      <c r="AZ36" s="6">
        <v>0</v>
      </c>
      <c r="BA36" s="6">
        <v>7622.5387838144998</v>
      </c>
      <c r="BB36" s="6">
        <v>3068.4172058131976</v>
      </c>
      <c r="BC36" s="6">
        <v>20343.910457143502</v>
      </c>
      <c r="BD36" s="6">
        <v>122.93940175319959</v>
      </c>
      <c r="BE36" s="6">
        <v>449.715803713892</v>
      </c>
      <c r="BF36" s="6">
        <v>58.943792404436806</v>
      </c>
    </row>
    <row r="37" spans="1:58" ht="13.5" customHeight="1" x14ac:dyDescent="0.2">
      <c r="A37" s="2">
        <f t="shared" si="4"/>
        <v>20</v>
      </c>
      <c r="C37" s="3" t="s">
        <v>29</v>
      </c>
      <c r="E37" s="15">
        <f>SUM(E30:E36)</f>
        <v>470381.56873531447</v>
      </c>
      <c r="G37" s="15">
        <f>SUM(G30:G36)</f>
        <v>470381.56873531447</v>
      </c>
      <c r="I37" s="15">
        <f>SUM(I30:I36)</f>
        <v>26965.613624531987</v>
      </c>
      <c r="K37" s="27"/>
      <c r="M37" s="15">
        <f>SUM(M30:M36)</f>
        <v>443415.95511078252</v>
      </c>
      <c r="O37" s="27"/>
      <c r="Q37" s="15">
        <f t="shared" ref="Q37:BF37" si="5">SUM(Q30:Q36)</f>
        <v>79207.604593837954</v>
      </c>
      <c r="R37" s="15">
        <f t="shared" si="5"/>
        <v>70859.466128291853</v>
      </c>
      <c r="S37" s="15">
        <f t="shared" si="5"/>
        <v>255.46601451292744</v>
      </c>
      <c r="T37" s="15">
        <f t="shared" si="5"/>
        <v>8403.3101359850443</v>
      </c>
      <c r="U37" s="15">
        <f t="shared" si="5"/>
        <v>1848.8678541540467</v>
      </c>
      <c r="V37" s="15">
        <f t="shared" si="5"/>
        <v>0</v>
      </c>
      <c r="W37" s="15">
        <f t="shared" si="5"/>
        <v>55.033705448049531</v>
      </c>
      <c r="X37" s="15">
        <f t="shared" si="5"/>
        <v>8.2712796340443795</v>
      </c>
      <c r="Y37" s="15">
        <f t="shared" si="5"/>
        <v>170.15271673092371</v>
      </c>
      <c r="Z37" s="15">
        <f t="shared" si="5"/>
        <v>1917.4685902527449</v>
      </c>
      <c r="AA37" s="15">
        <f t="shared" si="5"/>
        <v>0</v>
      </c>
      <c r="AB37" s="25"/>
      <c r="AC37" s="15">
        <f t="shared" si="5"/>
        <v>14616.888933399501</v>
      </c>
      <c r="AD37" s="15">
        <f t="shared" si="5"/>
        <v>4332.0797823276953</v>
      </c>
      <c r="AE37" s="15">
        <f t="shared" si="5"/>
        <v>1439.0565133028351</v>
      </c>
      <c r="AF37" s="15">
        <f t="shared" si="5"/>
        <v>3.0017892112560061</v>
      </c>
      <c r="AG37" s="15">
        <f t="shared" si="5"/>
        <v>0</v>
      </c>
      <c r="AH37" s="25"/>
      <c r="AI37" s="15">
        <f t="shared" si="5"/>
        <v>46817.345537453031</v>
      </c>
      <c r="AJ37" s="15">
        <f t="shared" si="5"/>
        <v>17406.807736015748</v>
      </c>
      <c r="AK37" s="15">
        <f t="shared" si="5"/>
        <v>6261.5300182449319</v>
      </c>
      <c r="AL37" s="15">
        <f t="shared" si="5"/>
        <v>0.1252823462403827</v>
      </c>
      <c r="AM37" s="15">
        <f t="shared" si="5"/>
        <v>54.579883195018205</v>
      </c>
      <c r="AN37" s="15">
        <f t="shared" si="5"/>
        <v>28.996437056982142</v>
      </c>
      <c r="AO37" s="15">
        <f t="shared" si="5"/>
        <v>9175.374731479249</v>
      </c>
      <c r="AP37" s="15">
        <f t="shared" si="5"/>
        <v>40.003993009716574</v>
      </c>
      <c r="AQ37" s="15">
        <f t="shared" si="5"/>
        <v>765.79078873406354</v>
      </c>
      <c r="AR37" s="15">
        <f t="shared" si="5"/>
        <v>3570.3869977859731</v>
      </c>
      <c r="AS37" s="15">
        <f t="shared" si="5"/>
        <v>21.706696014107269</v>
      </c>
      <c r="AT37" s="15">
        <f t="shared" si="5"/>
        <v>45091.537174143588</v>
      </c>
      <c r="AU37" s="15">
        <f t="shared" si="5"/>
        <v>24.15099975128172</v>
      </c>
      <c r="AV37" s="15">
        <f t="shared" si="5"/>
        <v>4331.4972808377079</v>
      </c>
      <c r="AW37" s="25"/>
      <c r="AX37" s="15">
        <f t="shared" si="5"/>
        <v>0</v>
      </c>
      <c r="AY37" s="15">
        <f t="shared" si="5"/>
        <v>21710.111783722288</v>
      </c>
      <c r="AZ37" s="15">
        <f t="shared" si="5"/>
        <v>0</v>
      </c>
      <c r="BA37" s="15">
        <f t="shared" si="5"/>
        <v>9144.0503909131785</v>
      </c>
      <c r="BB37" s="15">
        <f t="shared" si="5"/>
        <v>3068.4172058131976</v>
      </c>
      <c r="BC37" s="15">
        <f t="shared" si="5"/>
        <v>118895.27746518707</v>
      </c>
      <c r="BD37" s="15">
        <f t="shared" si="5"/>
        <v>122.93940175319959</v>
      </c>
      <c r="BE37" s="15">
        <f t="shared" si="5"/>
        <v>449.715803713892</v>
      </c>
      <c r="BF37" s="15">
        <f t="shared" si="5"/>
        <v>284.55509105512226</v>
      </c>
    </row>
    <row r="38" spans="1:58" ht="13.5" customHeight="1" x14ac:dyDescent="0.2">
      <c r="E38" s="7"/>
      <c r="G38" s="7"/>
      <c r="I38" s="7"/>
      <c r="K38" s="27"/>
      <c r="O38" s="27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24"/>
      <c r="AC38" s="6"/>
      <c r="AD38" s="6"/>
      <c r="AE38" s="6"/>
      <c r="AF38" s="6"/>
      <c r="AG38" s="6"/>
      <c r="AH38" s="24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24"/>
      <c r="AX38" s="6"/>
      <c r="AY38" s="6"/>
      <c r="AZ38" s="6"/>
      <c r="BA38" s="6"/>
      <c r="BB38" s="6"/>
      <c r="BC38" s="6"/>
      <c r="BD38" s="6"/>
      <c r="BE38" s="6"/>
      <c r="BF38" s="6"/>
    </row>
    <row r="39" spans="1:58" ht="13.5" customHeight="1" x14ac:dyDescent="0.2">
      <c r="C39" s="12" t="s">
        <v>30</v>
      </c>
      <c r="K39" s="27"/>
      <c r="O39" s="27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24"/>
      <c r="AC39" s="6"/>
      <c r="AD39" s="6"/>
      <c r="AE39" s="6"/>
      <c r="AF39" s="6"/>
      <c r="AG39" s="6"/>
      <c r="AH39" s="24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24"/>
      <c r="AX39" s="6"/>
      <c r="AY39" s="6"/>
      <c r="AZ39" s="6"/>
      <c r="BA39" s="6"/>
      <c r="BB39" s="6"/>
      <c r="BC39" s="6"/>
      <c r="BD39" s="6"/>
      <c r="BE39" s="6"/>
      <c r="BF39" s="6"/>
    </row>
    <row r="40" spans="1:58" ht="13.5" customHeight="1" x14ac:dyDescent="0.2">
      <c r="A40" s="2">
        <f>A37+1</f>
        <v>21</v>
      </c>
      <c r="C40" s="3" t="s">
        <v>31</v>
      </c>
      <c r="E40" s="6">
        <v>265424.7155042793</v>
      </c>
      <c r="F40" s="6"/>
      <c r="G40" s="6">
        <v>265424.7155042793</v>
      </c>
      <c r="I40" s="6">
        <v>0</v>
      </c>
      <c r="K40" s="27"/>
      <c r="M40" s="6">
        <v>265424.7155042793</v>
      </c>
      <c r="O40" s="29" t="s">
        <v>164</v>
      </c>
      <c r="Q40" s="6">
        <v>62201.823935823682</v>
      </c>
      <c r="R40" s="6">
        <v>55508.448096104243</v>
      </c>
      <c r="S40" s="6">
        <v>195.78640391755226</v>
      </c>
      <c r="T40" s="6">
        <v>6369.2183892372714</v>
      </c>
      <c r="U40" s="6">
        <v>1338.5518834076931</v>
      </c>
      <c r="V40" s="6">
        <v>10922.255709556604</v>
      </c>
      <c r="W40" s="6">
        <v>22.193507896306716</v>
      </c>
      <c r="X40" s="6">
        <v>0</v>
      </c>
      <c r="Y40" s="6">
        <v>0</v>
      </c>
      <c r="Z40" s="6">
        <v>1476.806604101313</v>
      </c>
      <c r="AA40" s="6">
        <v>0</v>
      </c>
      <c r="AB40" s="6"/>
      <c r="AC40" s="6">
        <v>11450.38858308952</v>
      </c>
      <c r="AD40" s="6">
        <v>3416.1400244952415</v>
      </c>
      <c r="AE40" s="6">
        <v>8975.159747483438</v>
      </c>
      <c r="AF40" s="6">
        <v>0</v>
      </c>
      <c r="AG40" s="6">
        <v>4007.9256725035025</v>
      </c>
      <c r="AH40" s="6"/>
      <c r="AI40" s="6">
        <v>36637.799448945225</v>
      </c>
      <c r="AJ40" s="6">
        <v>13575.374187328265</v>
      </c>
      <c r="AK40" s="6">
        <v>4832.3906933722546</v>
      </c>
      <c r="AL40" s="6">
        <v>0</v>
      </c>
      <c r="AM40" s="6">
        <v>42.451260518181023</v>
      </c>
      <c r="AN40" s="6">
        <v>0</v>
      </c>
      <c r="AO40" s="6">
        <v>7147.9576923069926</v>
      </c>
      <c r="AP40" s="6">
        <v>0</v>
      </c>
      <c r="AQ40" s="6">
        <v>583.53686537443343</v>
      </c>
      <c r="AR40" s="6">
        <v>2449.2122497905002</v>
      </c>
      <c r="AS40" s="6">
        <v>0</v>
      </c>
      <c r="AT40" s="6">
        <v>30935.666867968419</v>
      </c>
      <c r="AU40" s="6">
        <v>0</v>
      </c>
      <c r="AV40" s="6">
        <v>3068.135676998043</v>
      </c>
      <c r="AW40" s="6"/>
      <c r="AX40" s="6">
        <v>0</v>
      </c>
      <c r="AY40" s="6">
        <v>0</v>
      </c>
      <c r="AZ40" s="6">
        <v>0</v>
      </c>
      <c r="BA40" s="6">
        <v>0</v>
      </c>
      <c r="BB40" s="6">
        <v>0</v>
      </c>
      <c r="BC40" s="6">
        <v>0</v>
      </c>
      <c r="BD40" s="6">
        <v>0</v>
      </c>
      <c r="BE40" s="6">
        <v>0</v>
      </c>
      <c r="BF40" s="6">
        <v>267.49200406060783</v>
      </c>
    </row>
    <row r="41" spans="1:58" ht="13.5" customHeight="1" x14ac:dyDescent="0.2">
      <c r="A41" s="2">
        <f>A40+1</f>
        <v>22</v>
      </c>
      <c r="C41" s="3" t="s">
        <v>32</v>
      </c>
      <c r="E41" s="6">
        <v>48674.3642716744</v>
      </c>
      <c r="F41" s="6"/>
      <c r="G41" s="6">
        <v>48674.3642716744</v>
      </c>
      <c r="I41" s="6">
        <v>0</v>
      </c>
      <c r="K41" s="27"/>
      <c r="M41" s="6">
        <v>48674.3642716744</v>
      </c>
      <c r="O41" s="29" t="s">
        <v>165</v>
      </c>
      <c r="Q41" s="6">
        <v>15280.957445804275</v>
      </c>
      <c r="R41" s="6">
        <v>13636.613519795688</v>
      </c>
      <c r="S41" s="6">
        <v>44.355644922802121</v>
      </c>
      <c r="T41" s="6">
        <v>950.44120466114714</v>
      </c>
      <c r="U41" s="6">
        <v>34.361517803436541</v>
      </c>
      <c r="V41" s="6">
        <v>0</v>
      </c>
      <c r="W41" s="6">
        <v>3.8066273392571928</v>
      </c>
      <c r="X41" s="6">
        <v>0</v>
      </c>
      <c r="Y41" s="6">
        <v>0</v>
      </c>
      <c r="Z41" s="6">
        <v>0</v>
      </c>
      <c r="AA41" s="6">
        <v>0</v>
      </c>
      <c r="AB41" s="6"/>
      <c r="AC41" s="6">
        <v>2812.9866554498649</v>
      </c>
      <c r="AD41" s="6">
        <v>839.23407771899906</v>
      </c>
      <c r="AE41" s="6">
        <v>226.29864423607356</v>
      </c>
      <c r="AF41" s="6">
        <v>0</v>
      </c>
      <c r="AG41" s="6">
        <v>38.085836464217749</v>
      </c>
      <c r="AH41" s="6"/>
      <c r="AI41" s="6">
        <v>9000.711214913501</v>
      </c>
      <c r="AJ41" s="6">
        <v>3335.0262442699864</v>
      </c>
      <c r="AK41" s="6">
        <v>941.12744857001542</v>
      </c>
      <c r="AL41" s="6">
        <v>0</v>
      </c>
      <c r="AM41" s="6">
        <v>10.428888808282583</v>
      </c>
      <c r="AN41" s="6">
        <v>0</v>
      </c>
      <c r="AO41" s="6">
        <v>914.26615117797166</v>
      </c>
      <c r="AP41" s="6">
        <v>0</v>
      </c>
      <c r="AQ41" s="6">
        <v>62.486646840139329</v>
      </c>
      <c r="AR41" s="6">
        <v>413.30201609786252</v>
      </c>
      <c r="AS41" s="6">
        <v>0</v>
      </c>
      <c r="AT41" s="6">
        <v>129.87448680087965</v>
      </c>
      <c r="AU41" s="6">
        <v>0</v>
      </c>
      <c r="AV41" s="6">
        <v>0</v>
      </c>
      <c r="AW41" s="6"/>
      <c r="AX41" s="6">
        <v>0</v>
      </c>
      <c r="AY41" s="6">
        <v>0</v>
      </c>
      <c r="AZ41" s="6">
        <v>0</v>
      </c>
      <c r="BA41" s="6">
        <v>0</v>
      </c>
      <c r="BB41" s="6">
        <v>0</v>
      </c>
      <c r="BC41" s="6">
        <v>0</v>
      </c>
      <c r="BD41" s="6">
        <v>0</v>
      </c>
      <c r="BE41" s="6">
        <v>0</v>
      </c>
      <c r="BF41" s="6">
        <v>0</v>
      </c>
    </row>
    <row r="42" spans="1:58" ht="13.5" customHeight="1" x14ac:dyDescent="0.2">
      <c r="A42" s="2">
        <f t="shared" ref="A42" si="6">A41+1</f>
        <v>23</v>
      </c>
      <c r="C42" s="3" t="s">
        <v>33</v>
      </c>
      <c r="E42" s="6">
        <v>495821.14073529799</v>
      </c>
      <c r="F42" s="6"/>
      <c r="G42" s="6">
        <v>494984.22409932246</v>
      </c>
      <c r="I42" s="6">
        <v>0</v>
      </c>
      <c r="K42" s="27"/>
      <c r="M42" s="6">
        <v>494984.22409932246</v>
      </c>
      <c r="O42" s="29" t="s">
        <v>166</v>
      </c>
      <c r="Q42" s="6">
        <v>158236.82572520131</v>
      </c>
      <c r="R42" s="6">
        <v>141209.37412899543</v>
      </c>
      <c r="S42" s="6">
        <v>332.17022023636844</v>
      </c>
      <c r="T42" s="6">
        <v>8142.0765392740204</v>
      </c>
      <c r="U42" s="6">
        <v>320.67467803993765</v>
      </c>
      <c r="V42" s="6">
        <v>0</v>
      </c>
      <c r="W42" s="6">
        <v>24.231665348749267</v>
      </c>
      <c r="X42" s="6">
        <v>50.123430288306572</v>
      </c>
      <c r="Y42" s="6">
        <v>249.09094392232305</v>
      </c>
      <c r="Z42" s="6">
        <v>0</v>
      </c>
      <c r="AA42" s="6">
        <v>0</v>
      </c>
      <c r="AB42" s="6"/>
      <c r="AC42" s="6">
        <v>29128.939122067524</v>
      </c>
      <c r="AD42" s="6">
        <v>8690.4068000748139</v>
      </c>
      <c r="AE42" s="6">
        <v>315.34038901850874</v>
      </c>
      <c r="AF42" s="6">
        <v>2600.4275543542954</v>
      </c>
      <c r="AG42" s="6">
        <v>0</v>
      </c>
      <c r="AH42" s="6"/>
      <c r="AI42" s="6">
        <v>93203.843867007832</v>
      </c>
      <c r="AJ42" s="6">
        <v>34534.744859748345</v>
      </c>
      <c r="AK42" s="6">
        <v>7615.2467670715578</v>
      </c>
      <c r="AL42" s="6">
        <v>2.5907105229602188</v>
      </c>
      <c r="AM42" s="6">
        <v>83.989110604860485</v>
      </c>
      <c r="AN42" s="6">
        <v>48.599890827787583</v>
      </c>
      <c r="AO42" s="6">
        <v>6334.0254318082534</v>
      </c>
      <c r="AP42" s="6">
        <v>91.57731193962492</v>
      </c>
      <c r="AQ42" s="6">
        <v>0</v>
      </c>
      <c r="AR42" s="6">
        <v>2422.2439195247152</v>
      </c>
      <c r="AS42" s="6">
        <v>17.393118501613671</v>
      </c>
      <c r="AT42" s="6">
        <v>790.49902303237945</v>
      </c>
      <c r="AU42" s="6">
        <v>539.78889191092424</v>
      </c>
      <c r="AV42" s="6">
        <v>0</v>
      </c>
      <c r="AW42" s="6"/>
      <c r="AX42" s="6">
        <v>0</v>
      </c>
      <c r="AY42" s="6">
        <v>0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</row>
    <row r="43" spans="1:58" ht="13.5" customHeight="1" x14ac:dyDescent="0.2">
      <c r="C43" s="3" t="s">
        <v>34</v>
      </c>
      <c r="E43" s="6"/>
      <c r="F43" s="6"/>
      <c r="G43" s="6"/>
      <c r="I43" s="6"/>
      <c r="K43" s="27"/>
      <c r="M43" s="6"/>
      <c r="O43" s="29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</row>
    <row r="44" spans="1:58" ht="13.5" customHeight="1" x14ac:dyDescent="0.2">
      <c r="A44" s="2">
        <f>A42+1</f>
        <v>24</v>
      </c>
      <c r="C44" s="11" t="s">
        <v>35</v>
      </c>
      <c r="E44" s="6">
        <v>144347.57149315687</v>
      </c>
      <c r="F44" s="6"/>
      <c r="G44" s="6">
        <v>144347.57149315687</v>
      </c>
      <c r="I44" s="6">
        <v>0</v>
      </c>
      <c r="K44" s="27"/>
      <c r="M44" s="6">
        <v>144347.57149315687</v>
      </c>
      <c r="O44" s="29" t="s">
        <v>167</v>
      </c>
      <c r="Q44" s="6">
        <v>56460.992602128201</v>
      </c>
      <c r="R44" s="6">
        <v>23192.688405700643</v>
      </c>
      <c r="S44" s="6">
        <v>184.73747524735788</v>
      </c>
      <c r="T44" s="6">
        <v>1664.9070491573086</v>
      </c>
      <c r="U44" s="6">
        <v>714.84768900906147</v>
      </c>
      <c r="V44" s="6">
        <v>139.25157143873889</v>
      </c>
      <c r="W44" s="6">
        <v>661.02361534366526</v>
      </c>
      <c r="X44" s="6">
        <v>233.43877489657126</v>
      </c>
      <c r="Y44" s="6">
        <v>262.02972680496083</v>
      </c>
      <c r="Z44" s="6">
        <v>33.69032795198293</v>
      </c>
      <c r="AA44" s="6">
        <v>0</v>
      </c>
      <c r="AB44" s="6"/>
      <c r="AC44" s="6">
        <v>9869.4265011394036</v>
      </c>
      <c r="AD44" s="6">
        <v>1252.0740772384988</v>
      </c>
      <c r="AE44" s="6">
        <v>931.12032184095222</v>
      </c>
      <c r="AF44" s="6">
        <v>62.982296081059019</v>
      </c>
      <c r="AG44" s="6">
        <v>717.18715307386015</v>
      </c>
      <c r="AH44" s="6"/>
      <c r="AI44" s="6">
        <v>32210.126820670972</v>
      </c>
      <c r="AJ44" s="6">
        <v>5198.7408015945784</v>
      </c>
      <c r="AK44" s="6">
        <v>3793.5025278462781</v>
      </c>
      <c r="AL44" s="6">
        <v>1.5208841282015346</v>
      </c>
      <c r="AM44" s="6">
        <v>21.666346437717859</v>
      </c>
      <c r="AN44" s="6">
        <v>270.89598092565882</v>
      </c>
      <c r="AO44" s="6">
        <v>2601.8623555395016</v>
      </c>
      <c r="AP44" s="6">
        <v>277.0471742652548</v>
      </c>
      <c r="AQ44" s="6">
        <v>14.128103887367409</v>
      </c>
      <c r="AR44" s="6">
        <v>627.82817381424832</v>
      </c>
      <c r="AS44" s="6">
        <v>59.849158543427983</v>
      </c>
      <c r="AT44" s="6">
        <v>2777.7372495714553</v>
      </c>
      <c r="AU44" s="6">
        <v>23.36971401556125</v>
      </c>
      <c r="AV44" s="6">
        <v>88.898614864400031</v>
      </c>
      <c r="AW44" s="6"/>
      <c r="AX44" s="6">
        <v>0</v>
      </c>
      <c r="AY44" s="6">
        <v>0</v>
      </c>
      <c r="AZ44" s="6">
        <v>0</v>
      </c>
      <c r="BA44" s="6">
        <v>0</v>
      </c>
      <c r="BB44" s="6">
        <v>0</v>
      </c>
      <c r="BC44" s="6">
        <v>0</v>
      </c>
      <c r="BD44" s="6">
        <v>0</v>
      </c>
      <c r="BE44" s="6">
        <v>0</v>
      </c>
      <c r="BF44" s="6">
        <v>0</v>
      </c>
    </row>
    <row r="45" spans="1:58" ht="13.5" customHeight="1" x14ac:dyDescent="0.2">
      <c r="A45" s="2">
        <f>A44+1</f>
        <v>25</v>
      </c>
      <c r="C45" s="11" t="s">
        <v>36</v>
      </c>
      <c r="E45" s="6">
        <v>65384.312088260485</v>
      </c>
      <c r="F45" s="6"/>
      <c r="G45" s="6">
        <v>65384.312088260485</v>
      </c>
      <c r="I45" s="6">
        <v>0</v>
      </c>
      <c r="K45" s="27"/>
      <c r="M45" s="6">
        <v>65384.312088260485</v>
      </c>
      <c r="O45" s="29" t="s">
        <v>168</v>
      </c>
      <c r="Q45" s="6">
        <v>20216.908654023151</v>
      </c>
      <c r="R45" s="6">
        <v>14522.174954513284</v>
      </c>
      <c r="S45" s="6">
        <v>160.53499495858443</v>
      </c>
      <c r="T45" s="6">
        <v>1326.2868044765492</v>
      </c>
      <c r="U45" s="6">
        <v>605.68437025610228</v>
      </c>
      <c r="V45" s="6">
        <v>58.800009754726204</v>
      </c>
      <c r="W45" s="6">
        <v>584.46137249551589</v>
      </c>
      <c r="X45" s="6">
        <v>152.14718770736911</v>
      </c>
      <c r="Y45" s="6">
        <v>188.71247653326711</v>
      </c>
      <c r="Z45" s="6">
        <v>14.225991073199637</v>
      </c>
      <c r="AA45" s="6">
        <v>0</v>
      </c>
      <c r="AB45" s="6"/>
      <c r="AC45" s="6">
        <v>3533.9317437648037</v>
      </c>
      <c r="AD45" s="6">
        <v>693.26517904603907</v>
      </c>
      <c r="AE45" s="6">
        <v>690.25971937504062</v>
      </c>
      <c r="AF45" s="6">
        <v>26.594742060563007</v>
      </c>
      <c r="AG45" s="6">
        <v>314.23100126309345</v>
      </c>
      <c r="AH45" s="6"/>
      <c r="AI45" s="6">
        <v>11533.435061208271</v>
      </c>
      <c r="AJ45" s="6">
        <v>3262.4901320334729</v>
      </c>
      <c r="AK45" s="6">
        <v>3146.0265742561851</v>
      </c>
      <c r="AL45" s="6">
        <v>1.2612992474801294</v>
      </c>
      <c r="AM45" s="6">
        <v>14.439969683865655</v>
      </c>
      <c r="AN45" s="6">
        <v>180.54404157582502</v>
      </c>
      <c r="AO45" s="6">
        <v>2156.7788147682904</v>
      </c>
      <c r="AP45" s="6">
        <v>229.65452990799025</v>
      </c>
      <c r="AQ45" s="6">
        <v>5.9656967444597475</v>
      </c>
      <c r="AR45" s="6">
        <v>454.93359845842275</v>
      </c>
      <c r="AS45" s="6">
        <v>43.367587178280971</v>
      </c>
      <c r="AT45" s="6">
        <v>1219.3984149599537</v>
      </c>
      <c r="AU45" s="6">
        <v>10.259066883679971</v>
      </c>
      <c r="AV45" s="6">
        <v>37.538100053025218</v>
      </c>
      <c r="AW45" s="6"/>
      <c r="AX45" s="6">
        <v>0</v>
      </c>
      <c r="AY45" s="6">
        <v>0</v>
      </c>
      <c r="AZ45" s="6">
        <v>0</v>
      </c>
      <c r="BA45" s="6">
        <v>0</v>
      </c>
      <c r="BB45" s="6">
        <v>0</v>
      </c>
      <c r="BC45" s="6">
        <v>0</v>
      </c>
      <c r="BD45" s="6">
        <v>0</v>
      </c>
      <c r="BE45" s="6">
        <v>0</v>
      </c>
      <c r="BF45" s="6">
        <v>0</v>
      </c>
    </row>
    <row r="46" spans="1:58" ht="13.5" customHeight="1" x14ac:dyDescent="0.2">
      <c r="A46" s="2">
        <f>A45+1</f>
        <v>26</v>
      </c>
      <c r="C46" s="3" t="s">
        <v>37</v>
      </c>
      <c r="E46" s="6">
        <v>354822.51833626506</v>
      </c>
      <c r="F46" s="6"/>
      <c r="G46" s="6">
        <v>354223.59900020371</v>
      </c>
      <c r="I46" s="6">
        <v>0</v>
      </c>
      <c r="K46" s="27"/>
      <c r="M46" s="6">
        <v>354223.59900020371</v>
      </c>
      <c r="O46" s="29" t="s">
        <v>169</v>
      </c>
      <c r="Q46" s="6">
        <v>195314.54348425707</v>
      </c>
      <c r="R46" s="6">
        <v>15639.807687165508</v>
      </c>
      <c r="S46" s="6">
        <v>1.2668000367596985</v>
      </c>
      <c r="T46" s="6">
        <v>37.642058235145328</v>
      </c>
      <c r="U46" s="6">
        <v>1.9906857720509548</v>
      </c>
      <c r="V46" s="6">
        <v>0.36194286764562816</v>
      </c>
      <c r="W46" s="6">
        <v>3.709914393367689</v>
      </c>
      <c r="X46" s="6">
        <v>0.45242858455703522</v>
      </c>
      <c r="Y46" s="6">
        <v>0.99534288602547738</v>
      </c>
      <c r="Z46" s="6">
        <v>9.0485716911407041E-2</v>
      </c>
      <c r="AA46" s="6">
        <v>0</v>
      </c>
      <c r="AB46" s="6"/>
      <c r="AC46" s="6">
        <v>33404.491464561594</v>
      </c>
      <c r="AD46" s="6">
        <v>199.4305200727411</v>
      </c>
      <c r="AE46" s="6">
        <v>5.6101144485072361</v>
      </c>
      <c r="AF46" s="6">
        <v>0.36194286764562816</v>
      </c>
      <c r="AG46" s="6">
        <v>1.0858286029368844</v>
      </c>
      <c r="AH46" s="6"/>
      <c r="AI46" s="6">
        <v>108844.07747745885</v>
      </c>
      <c r="AJ46" s="6">
        <v>730.12924975814349</v>
      </c>
      <c r="AK46" s="6">
        <v>20.359286305066586</v>
      </c>
      <c r="AL46" s="6">
        <v>0</v>
      </c>
      <c r="AM46" s="6">
        <v>0.63340001837984927</v>
      </c>
      <c r="AN46" s="6">
        <v>2.7145715073422108</v>
      </c>
      <c r="AO46" s="6">
        <v>5.157685863950201</v>
      </c>
      <c r="AP46" s="6">
        <v>0.36194286764562816</v>
      </c>
      <c r="AQ46" s="6">
        <v>0.36194286764562816</v>
      </c>
      <c r="AR46" s="6">
        <v>4.1623429779247241</v>
      </c>
      <c r="AS46" s="6">
        <v>0</v>
      </c>
      <c r="AT46" s="6">
        <v>3.709914393367689</v>
      </c>
      <c r="AU46" s="6">
        <v>0</v>
      </c>
      <c r="AV46" s="6">
        <v>9.0485716911407041E-2</v>
      </c>
      <c r="AW46" s="6"/>
      <c r="AX46" s="6">
        <v>0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6">
        <v>0</v>
      </c>
      <c r="BF46" s="6">
        <v>0</v>
      </c>
    </row>
    <row r="47" spans="1:58" ht="13.5" customHeight="1" x14ac:dyDescent="0.2">
      <c r="A47" s="2">
        <f>A46+1</f>
        <v>27</v>
      </c>
      <c r="C47" s="3" t="s">
        <v>38</v>
      </c>
      <c r="E47" s="6">
        <v>570223.98697885091</v>
      </c>
      <c r="F47" s="6"/>
      <c r="G47" s="6">
        <v>569261.48275761667</v>
      </c>
      <c r="I47" s="6">
        <v>0</v>
      </c>
      <c r="K47" s="27"/>
      <c r="M47" s="6">
        <v>569261.48275761667</v>
      </c>
      <c r="O47" s="29" t="s">
        <v>169</v>
      </c>
      <c r="Q47" s="6">
        <v>313883.79244577442</v>
      </c>
      <c r="R47" s="6">
        <v>25134.237637381942</v>
      </c>
      <c r="S47" s="6">
        <v>2.0358340588223052</v>
      </c>
      <c r="T47" s="6">
        <v>60.493354890719921</v>
      </c>
      <c r="U47" s="6">
        <v>3.199167806720765</v>
      </c>
      <c r="V47" s="6">
        <v>0.58166687394923</v>
      </c>
      <c r="W47" s="6">
        <v>5.9620854579796081</v>
      </c>
      <c r="X47" s="6">
        <v>0.72708359243653753</v>
      </c>
      <c r="Y47" s="6">
        <v>1.5995839033603825</v>
      </c>
      <c r="Z47" s="6">
        <v>0.1454167184873075</v>
      </c>
      <c r="AA47" s="6">
        <v>0</v>
      </c>
      <c r="AB47" s="6"/>
      <c r="AC47" s="6">
        <v>53683.29607500133</v>
      </c>
      <c r="AD47" s="6">
        <v>320.49844754602572</v>
      </c>
      <c r="AE47" s="6">
        <v>9.0158365462130643</v>
      </c>
      <c r="AF47" s="6">
        <v>0.58166687394923</v>
      </c>
      <c r="AG47" s="6">
        <v>1.7450006218476901</v>
      </c>
      <c r="AH47" s="6"/>
      <c r="AI47" s="6">
        <v>174919.85601492209</v>
      </c>
      <c r="AJ47" s="6">
        <v>1173.3675014740843</v>
      </c>
      <c r="AK47" s="6">
        <v>32.718761659644187</v>
      </c>
      <c r="AL47" s="6">
        <v>0</v>
      </c>
      <c r="AM47" s="6">
        <v>1.0179170294111526</v>
      </c>
      <c r="AN47" s="6">
        <v>4.3625015546192243</v>
      </c>
      <c r="AO47" s="6">
        <v>8.2887529537765268</v>
      </c>
      <c r="AP47" s="6">
        <v>0.58166687394923</v>
      </c>
      <c r="AQ47" s="6">
        <v>0.58166687394923</v>
      </c>
      <c r="AR47" s="6">
        <v>6.6891690504161447</v>
      </c>
      <c r="AS47" s="6">
        <v>0</v>
      </c>
      <c r="AT47" s="6">
        <v>5.9620854579796081</v>
      </c>
      <c r="AU47" s="6">
        <v>0</v>
      </c>
      <c r="AV47" s="6">
        <v>0.1454167184873075</v>
      </c>
      <c r="AW47" s="6"/>
      <c r="AX47" s="6">
        <v>0</v>
      </c>
      <c r="AY47" s="6">
        <v>0</v>
      </c>
      <c r="AZ47" s="6">
        <v>0</v>
      </c>
      <c r="BA47" s="6">
        <v>0</v>
      </c>
      <c r="BB47" s="6">
        <v>0</v>
      </c>
      <c r="BC47" s="6">
        <v>0</v>
      </c>
      <c r="BD47" s="6">
        <v>0</v>
      </c>
      <c r="BE47" s="6">
        <v>0</v>
      </c>
      <c r="BF47" s="6">
        <v>0</v>
      </c>
    </row>
    <row r="48" spans="1:58" ht="13.5" customHeight="1" x14ac:dyDescent="0.2">
      <c r="A48" s="2">
        <f t="shared" ref="A48:A49" si="7">A47+1</f>
        <v>28</v>
      </c>
      <c r="C48" s="3" t="s">
        <v>39</v>
      </c>
      <c r="E48" s="6">
        <v>301787.11240653542</v>
      </c>
      <c r="F48" s="6"/>
      <c r="G48" s="6">
        <v>301277.71368561464</v>
      </c>
      <c r="I48" s="6">
        <v>0</v>
      </c>
      <c r="K48" s="27"/>
      <c r="M48" s="6">
        <v>301277.71368561464</v>
      </c>
      <c r="O48" s="29" t="s">
        <v>170</v>
      </c>
      <c r="Q48" s="6">
        <v>131106.31607501794</v>
      </c>
      <c r="R48" s="6">
        <v>47012.689486637268</v>
      </c>
      <c r="S48" s="6">
        <v>84.698290556581384</v>
      </c>
      <c r="T48" s="6">
        <v>1032.5621414247753</v>
      </c>
      <c r="U48" s="6">
        <v>175.08976364163337</v>
      </c>
      <c r="V48" s="6">
        <v>45.206868698271627</v>
      </c>
      <c r="W48" s="6">
        <v>293.7956934911104</v>
      </c>
      <c r="X48" s="6">
        <v>26.014150371966767</v>
      </c>
      <c r="Y48" s="6">
        <v>115.85243853041614</v>
      </c>
      <c r="Z48" s="6">
        <v>0</v>
      </c>
      <c r="AA48" s="6">
        <v>0</v>
      </c>
      <c r="AB48" s="6"/>
      <c r="AC48" s="6">
        <v>25359.639747024328</v>
      </c>
      <c r="AD48" s="6">
        <v>1590.1813507793033</v>
      </c>
      <c r="AE48" s="6">
        <v>292.73059212984822</v>
      </c>
      <c r="AF48" s="6">
        <v>11.526017039999044</v>
      </c>
      <c r="AG48" s="6">
        <v>186.81436262710565</v>
      </c>
      <c r="AH48" s="6"/>
      <c r="AI48" s="6">
        <v>83634.384771175799</v>
      </c>
      <c r="AJ48" s="6">
        <v>7272.6861528884265</v>
      </c>
      <c r="AK48" s="6">
        <v>977.8379528892591</v>
      </c>
      <c r="AL48" s="6">
        <v>0</v>
      </c>
      <c r="AM48" s="6">
        <v>39.656976036500957</v>
      </c>
      <c r="AN48" s="6">
        <v>169.95846872786126</v>
      </c>
      <c r="AO48" s="6">
        <v>602.15430088405049</v>
      </c>
      <c r="AP48" s="6">
        <v>42.256442167301792</v>
      </c>
      <c r="AQ48" s="6">
        <v>23.312422814434147</v>
      </c>
      <c r="AR48" s="6">
        <v>392.81871998616305</v>
      </c>
      <c r="AS48" s="6">
        <v>0</v>
      </c>
      <c r="AT48" s="6">
        <v>766.92706572502789</v>
      </c>
      <c r="AU48" s="6">
        <v>0</v>
      </c>
      <c r="AV48" s="6">
        <v>22.603434349135814</v>
      </c>
      <c r="AW48" s="6"/>
      <c r="AX48" s="6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</row>
    <row r="49" spans="1:58" ht="13.5" customHeight="1" x14ac:dyDescent="0.2">
      <c r="A49" s="2">
        <f t="shared" si="7"/>
        <v>29</v>
      </c>
      <c r="C49" s="3" t="s">
        <v>40</v>
      </c>
      <c r="E49" s="6">
        <v>53225.363727005963</v>
      </c>
      <c r="F49" s="6"/>
      <c r="G49" s="6">
        <v>50115.933307719606</v>
      </c>
      <c r="I49" s="6">
        <v>0</v>
      </c>
      <c r="K49" s="27"/>
      <c r="M49" s="6">
        <v>50115.933307719606</v>
      </c>
      <c r="O49" s="29" t="s">
        <v>171</v>
      </c>
      <c r="Q49" s="6">
        <v>0</v>
      </c>
      <c r="R49" s="6">
        <v>13877.876739246485</v>
      </c>
      <c r="S49" s="6">
        <v>37.068220452698256</v>
      </c>
      <c r="T49" s="6">
        <v>1496.4021531195312</v>
      </c>
      <c r="U49" s="6">
        <v>188.4328397181728</v>
      </c>
      <c r="V49" s="6">
        <v>496.04632549234691</v>
      </c>
      <c r="W49" s="6">
        <v>216.9156429988881</v>
      </c>
      <c r="X49" s="6">
        <v>145.34344910718482</v>
      </c>
      <c r="Y49" s="6">
        <v>57.127911312503983</v>
      </c>
      <c r="Z49" s="6">
        <v>0</v>
      </c>
      <c r="AA49" s="6">
        <v>0</v>
      </c>
      <c r="AB49" s="6"/>
      <c r="AC49" s="6">
        <v>1606.5942616557054</v>
      </c>
      <c r="AD49" s="6">
        <v>2288.7692017452755</v>
      </c>
      <c r="AE49" s="6">
        <v>712.54585322743446</v>
      </c>
      <c r="AF49" s="6">
        <v>9.3774000741081647</v>
      </c>
      <c r="AG49" s="6">
        <v>262.69492485735043</v>
      </c>
      <c r="AH49" s="6"/>
      <c r="AI49" s="6">
        <v>9225.8856173894546</v>
      </c>
      <c r="AJ49" s="6">
        <v>11765.281180443812</v>
      </c>
      <c r="AK49" s="6">
        <v>757.08130244710469</v>
      </c>
      <c r="AL49" s="6">
        <v>0</v>
      </c>
      <c r="AM49" s="6">
        <v>37.963977562575721</v>
      </c>
      <c r="AN49" s="6">
        <v>162.70276098246734</v>
      </c>
      <c r="AO49" s="6">
        <v>1850.2596901566201</v>
      </c>
      <c r="AP49" s="6">
        <v>129.84278527414875</v>
      </c>
      <c r="AQ49" s="6">
        <v>73.369539897433114</v>
      </c>
      <c r="AR49" s="6">
        <v>515.52184637284643</v>
      </c>
      <c r="AS49" s="6">
        <v>0</v>
      </c>
      <c r="AT49" s="6">
        <v>3869.4408828307091</v>
      </c>
      <c r="AU49" s="6">
        <v>0</v>
      </c>
      <c r="AV49" s="6">
        <v>333.38880135475341</v>
      </c>
      <c r="AW49" s="6"/>
      <c r="AX49" s="6">
        <v>0</v>
      </c>
      <c r="AY49" s="6">
        <v>0</v>
      </c>
      <c r="AZ49" s="6">
        <v>0</v>
      </c>
      <c r="BA49" s="6">
        <v>0</v>
      </c>
      <c r="BB49" s="6">
        <v>0</v>
      </c>
      <c r="BC49" s="6">
        <v>0</v>
      </c>
      <c r="BD49" s="6">
        <v>0</v>
      </c>
      <c r="BE49" s="6">
        <v>0</v>
      </c>
      <c r="BF49" s="6">
        <v>0</v>
      </c>
    </row>
    <row r="50" spans="1:58" ht="13.5" customHeight="1" x14ac:dyDescent="0.2">
      <c r="C50" s="3" t="s">
        <v>41</v>
      </c>
      <c r="E50" s="6"/>
      <c r="F50" s="6"/>
      <c r="G50" s="6"/>
      <c r="I50" s="6"/>
      <c r="K50" s="27"/>
      <c r="M50" s="6"/>
      <c r="O50" s="29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</row>
    <row r="51" spans="1:58" ht="13.5" customHeight="1" x14ac:dyDescent="0.2">
      <c r="A51" s="2">
        <f>A49+1</f>
        <v>30</v>
      </c>
      <c r="C51" s="11" t="s">
        <v>42</v>
      </c>
      <c r="E51" s="6">
        <v>12503.479643539995</v>
      </c>
      <c r="F51" s="6"/>
      <c r="G51" s="6">
        <v>12503.479643539995</v>
      </c>
      <c r="I51" s="6">
        <v>0</v>
      </c>
      <c r="K51" s="27"/>
      <c r="M51" s="6">
        <v>12503.479643539995</v>
      </c>
      <c r="O51" s="29" t="s">
        <v>172</v>
      </c>
      <c r="Q51" s="6">
        <v>6194.7515822700598</v>
      </c>
      <c r="R51" s="6">
        <v>496.04459395660513</v>
      </c>
      <c r="S51" s="6">
        <v>17.677703099662697</v>
      </c>
      <c r="T51" s="6">
        <v>525.28032067569154</v>
      </c>
      <c r="U51" s="6">
        <v>27.779247728041383</v>
      </c>
      <c r="V51" s="6">
        <v>5.0507723141893432</v>
      </c>
      <c r="W51" s="6">
        <v>51.770416220440758</v>
      </c>
      <c r="X51" s="6">
        <v>6.3134653927366786</v>
      </c>
      <c r="Y51" s="6">
        <v>13.889623864020692</v>
      </c>
      <c r="Z51" s="6">
        <v>1.2626930785473358</v>
      </c>
      <c r="AA51" s="6">
        <v>0</v>
      </c>
      <c r="AB51" s="6"/>
      <c r="AC51" s="6">
        <v>1059.4834499444175</v>
      </c>
      <c r="AD51" s="6">
        <v>6.3252971731371996</v>
      </c>
      <c r="AE51" s="6">
        <v>78.286970869934805</v>
      </c>
      <c r="AF51" s="6">
        <v>5.0507723141893432</v>
      </c>
      <c r="AG51" s="6">
        <v>15.152316942568028</v>
      </c>
      <c r="AH51" s="6"/>
      <c r="AI51" s="6">
        <v>3452.1854294406944</v>
      </c>
      <c r="AJ51" s="6">
        <v>23.15736065791473</v>
      </c>
      <c r="AK51" s="6">
        <v>284.10594267315054</v>
      </c>
      <c r="AL51" s="6">
        <v>0</v>
      </c>
      <c r="AM51" s="6">
        <v>8.8388515498313485</v>
      </c>
      <c r="AN51" s="6">
        <v>37.880792356420073</v>
      </c>
      <c r="AO51" s="6">
        <v>71.973505477198131</v>
      </c>
      <c r="AP51" s="6">
        <v>5.0507723141893432</v>
      </c>
      <c r="AQ51" s="6">
        <v>5.0507723141893432</v>
      </c>
      <c r="AR51" s="6">
        <v>58.083881613177439</v>
      </c>
      <c r="AS51" s="6">
        <v>0</v>
      </c>
      <c r="AT51" s="6">
        <v>51.770416220440758</v>
      </c>
      <c r="AU51" s="6">
        <v>0</v>
      </c>
      <c r="AV51" s="6">
        <v>1.2626930785473358</v>
      </c>
      <c r="AW51" s="6"/>
      <c r="AX51" s="6">
        <v>0</v>
      </c>
      <c r="AY51" s="6">
        <v>0</v>
      </c>
      <c r="AZ51" s="6">
        <v>0</v>
      </c>
      <c r="BA51" s="6">
        <v>0</v>
      </c>
      <c r="BB51" s="6">
        <v>0</v>
      </c>
      <c r="BC51" s="6">
        <v>0</v>
      </c>
      <c r="BD51" s="6">
        <v>0</v>
      </c>
      <c r="BE51" s="6">
        <v>0</v>
      </c>
      <c r="BF51" s="6">
        <v>0</v>
      </c>
    </row>
    <row r="52" spans="1:58" ht="13.5" customHeight="1" x14ac:dyDescent="0.2">
      <c r="A52" s="2">
        <f>A51+1</f>
        <v>31</v>
      </c>
      <c r="C52" s="11" t="s">
        <v>43</v>
      </c>
      <c r="E52" s="6">
        <v>199007.46468192281</v>
      </c>
      <c r="F52" s="6"/>
      <c r="G52" s="6">
        <v>140092.04893640493</v>
      </c>
      <c r="I52" s="6">
        <v>11615.53513385792</v>
      </c>
      <c r="K52" s="27" t="s">
        <v>163</v>
      </c>
      <c r="M52" s="6">
        <v>128476.51380254701</v>
      </c>
      <c r="O52" s="29" t="s">
        <v>169</v>
      </c>
      <c r="Q52" s="6">
        <v>75776.858266334006</v>
      </c>
      <c r="R52" s="6">
        <v>6067.8302254465098</v>
      </c>
      <c r="S52" s="6">
        <v>37.217892557895603</v>
      </c>
      <c r="T52" s="6">
        <v>1105.9030931488981</v>
      </c>
      <c r="U52" s="6">
        <v>58.485259733835953</v>
      </c>
      <c r="V52" s="6">
        <v>10.633683587970172</v>
      </c>
      <c r="W52" s="6">
        <v>108.99525677669428</v>
      </c>
      <c r="X52" s="6">
        <v>13.292104484962719</v>
      </c>
      <c r="Y52" s="6">
        <v>29.242629866917976</v>
      </c>
      <c r="Z52" s="6">
        <v>2.6584208969925429</v>
      </c>
      <c r="AA52" s="6">
        <v>0</v>
      </c>
      <c r="AB52" s="6"/>
      <c r="AC52" s="6">
        <v>12960.055969273362</v>
      </c>
      <c r="AD52" s="6">
        <v>77.373747924467651</v>
      </c>
      <c r="AE52" s="6">
        <v>164.82209561353767</v>
      </c>
      <c r="AF52" s="6">
        <v>10.633683587970172</v>
      </c>
      <c r="AG52" s="6">
        <v>31.901050763910522</v>
      </c>
      <c r="AH52" s="6"/>
      <c r="AI52" s="6">
        <v>42228.612805805104</v>
      </c>
      <c r="AJ52" s="6">
        <v>283.2707676962475</v>
      </c>
      <c r="AK52" s="6">
        <v>598.14470182332229</v>
      </c>
      <c r="AL52" s="6">
        <v>0</v>
      </c>
      <c r="AM52" s="6">
        <v>18.608946278947801</v>
      </c>
      <c r="AN52" s="6">
        <v>79.752626909776311</v>
      </c>
      <c r="AO52" s="6">
        <v>151.52999112857498</v>
      </c>
      <c r="AP52" s="6">
        <v>10.633683587970172</v>
      </c>
      <c r="AQ52" s="6">
        <v>10.633683587970172</v>
      </c>
      <c r="AR52" s="6">
        <v>122.28736126165698</v>
      </c>
      <c r="AS52" s="6">
        <v>0</v>
      </c>
      <c r="AT52" s="6">
        <v>108.99525677669428</v>
      </c>
      <c r="AU52" s="6">
        <v>0</v>
      </c>
      <c r="AV52" s="6">
        <v>2.6584208969925429</v>
      </c>
      <c r="AW52" s="6"/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21.017310653740001</v>
      </c>
      <c r="BD52" s="6">
        <v>0</v>
      </c>
      <c r="BE52" s="6">
        <v>0</v>
      </c>
      <c r="BF52" s="6">
        <v>0</v>
      </c>
    </row>
    <row r="53" spans="1:58" ht="13.5" customHeight="1" x14ac:dyDescent="0.2">
      <c r="A53" s="2">
        <f>A52+1</f>
        <v>32</v>
      </c>
      <c r="C53" s="11" t="s">
        <v>44</v>
      </c>
      <c r="E53" s="6">
        <v>11717.94166255711</v>
      </c>
      <c r="F53" s="6"/>
      <c r="G53" s="6">
        <v>11717.94166255711</v>
      </c>
      <c r="I53" s="6">
        <v>0</v>
      </c>
      <c r="M53" s="6">
        <v>11717.94166255711</v>
      </c>
      <c r="O53" s="29" t="s">
        <v>173</v>
      </c>
      <c r="Q53" s="6">
        <v>0</v>
      </c>
      <c r="R53" s="6">
        <v>0</v>
      </c>
      <c r="S53" s="6">
        <v>162.91080762244243</v>
      </c>
      <c r="T53" s="6">
        <v>4840.7782836382894</v>
      </c>
      <c r="U53" s="6">
        <v>256.00269769240953</v>
      </c>
      <c r="V53" s="6">
        <v>46.545945034983554</v>
      </c>
      <c r="W53" s="6">
        <v>477.09593660858144</v>
      </c>
      <c r="X53" s="6">
        <v>58.182431293729444</v>
      </c>
      <c r="Y53" s="6">
        <v>128.00134884620476</v>
      </c>
      <c r="Z53" s="6">
        <v>11.636486258745888</v>
      </c>
      <c r="AA53" s="6">
        <v>0</v>
      </c>
      <c r="AB53" s="6"/>
      <c r="AC53" s="6">
        <v>0</v>
      </c>
      <c r="AD53" s="6">
        <v>0</v>
      </c>
      <c r="AE53" s="6">
        <v>721.46214804224519</v>
      </c>
      <c r="AF53" s="6">
        <v>46.545945034983554</v>
      </c>
      <c r="AG53" s="6">
        <v>139.63783510495068</v>
      </c>
      <c r="AH53" s="6"/>
      <c r="AI53" s="6">
        <v>0</v>
      </c>
      <c r="AJ53" s="6">
        <v>0</v>
      </c>
      <c r="AK53" s="6">
        <v>2618.2094082178251</v>
      </c>
      <c r="AL53" s="6">
        <v>0</v>
      </c>
      <c r="AM53" s="6">
        <v>81.455403811221217</v>
      </c>
      <c r="AN53" s="6">
        <v>349.0945877623767</v>
      </c>
      <c r="AO53" s="6">
        <v>663.27971674851574</v>
      </c>
      <c r="AP53" s="6">
        <v>46.545945034983554</v>
      </c>
      <c r="AQ53" s="6">
        <v>46.545945034983554</v>
      </c>
      <c r="AR53" s="6">
        <v>535.27836790231095</v>
      </c>
      <c r="AS53" s="6">
        <v>0</v>
      </c>
      <c r="AT53" s="6">
        <v>477.09593660858144</v>
      </c>
      <c r="AU53" s="6">
        <v>0</v>
      </c>
      <c r="AV53" s="6">
        <v>11.636486258745888</v>
      </c>
      <c r="AW53" s="6"/>
      <c r="AX53" s="6">
        <v>0</v>
      </c>
      <c r="AY53" s="6">
        <v>0</v>
      </c>
      <c r="AZ53" s="6">
        <v>0</v>
      </c>
      <c r="BA53" s="6">
        <v>0</v>
      </c>
      <c r="BB53" s="6">
        <v>0</v>
      </c>
      <c r="BC53" s="6">
        <v>0</v>
      </c>
      <c r="BD53" s="6">
        <v>0</v>
      </c>
      <c r="BE53" s="6">
        <v>0</v>
      </c>
      <c r="BF53" s="6">
        <v>0</v>
      </c>
    </row>
    <row r="54" spans="1:58" ht="13.5" customHeight="1" x14ac:dyDescent="0.2">
      <c r="A54" s="2">
        <f>A53+1</f>
        <v>33</v>
      </c>
      <c r="C54" s="3" t="s">
        <v>45</v>
      </c>
      <c r="E54" s="6">
        <v>29299.306713229351</v>
      </c>
      <c r="F54" s="6"/>
      <c r="G54" s="6">
        <v>29299.306713229351</v>
      </c>
      <c r="I54" s="6">
        <v>0</v>
      </c>
      <c r="M54" s="6">
        <v>29299.306713229351</v>
      </c>
      <c r="O54" s="29" t="s">
        <v>174</v>
      </c>
      <c r="Q54" s="6">
        <v>5345.1698519382235</v>
      </c>
      <c r="R54" s="6">
        <v>5125.7065530494729</v>
      </c>
      <c r="S54" s="6">
        <v>29.316672097076761</v>
      </c>
      <c r="T54" s="6">
        <v>1141.7943799154239</v>
      </c>
      <c r="U54" s="6">
        <v>408.15134367180053</v>
      </c>
      <c r="V54" s="6">
        <v>336.67656477704406</v>
      </c>
      <c r="W54" s="6">
        <v>56.269339040971879</v>
      </c>
      <c r="X54" s="6">
        <v>16.794988332535343</v>
      </c>
      <c r="Y54" s="6">
        <v>345.49828063879994</v>
      </c>
      <c r="Z54" s="6">
        <v>201.84786120295493</v>
      </c>
      <c r="AA54" s="6">
        <v>0</v>
      </c>
      <c r="AB54" s="6"/>
      <c r="AC54" s="6">
        <v>1057.0624703151659</v>
      </c>
      <c r="AD54" s="6">
        <v>350.54352142213509</v>
      </c>
      <c r="AE54" s="6">
        <v>993.03672525634522</v>
      </c>
      <c r="AF54" s="6">
        <v>135.55855041479725</v>
      </c>
      <c r="AG54" s="6">
        <v>1150.4483703580656</v>
      </c>
      <c r="AH54" s="6"/>
      <c r="AI54" s="6">
        <v>3479.1323865765726</v>
      </c>
      <c r="AJ54" s="6">
        <v>1410.1686151339022</v>
      </c>
      <c r="AK54" s="6">
        <v>634.51388634043428</v>
      </c>
      <c r="AL54" s="6">
        <v>0.25438815231435219</v>
      </c>
      <c r="AM54" s="6">
        <v>4.7090658260194518</v>
      </c>
      <c r="AN54" s="6">
        <v>58.877808949011012</v>
      </c>
      <c r="AO54" s="6">
        <v>762.8531401717803</v>
      </c>
      <c r="AP54" s="6">
        <v>81.228857634993901</v>
      </c>
      <c r="AQ54" s="6">
        <v>96.271782781091972</v>
      </c>
      <c r="AR54" s="6">
        <v>420.84997125589518</v>
      </c>
      <c r="AS54" s="6">
        <v>40.118487355655468</v>
      </c>
      <c r="AT54" s="6">
        <v>5305.4680550281573</v>
      </c>
      <c r="AU54" s="6">
        <v>44.636068866424495</v>
      </c>
      <c r="AV54" s="6">
        <v>266.34872672628336</v>
      </c>
      <c r="AW54" s="6"/>
      <c r="AX54" s="6">
        <v>0</v>
      </c>
      <c r="AY54" s="6">
        <v>0</v>
      </c>
      <c r="AZ54" s="6">
        <v>0</v>
      </c>
      <c r="BA54" s="6">
        <v>0</v>
      </c>
      <c r="BB54" s="6">
        <v>0</v>
      </c>
      <c r="BC54" s="6">
        <v>0</v>
      </c>
      <c r="BD54" s="6">
        <v>0</v>
      </c>
      <c r="BE54" s="6">
        <v>0</v>
      </c>
      <c r="BF54" s="6">
        <v>0</v>
      </c>
    </row>
    <row r="55" spans="1:58" ht="13.5" customHeight="1" x14ac:dyDescent="0.2">
      <c r="A55" s="2">
        <f>A54+1</f>
        <v>34</v>
      </c>
      <c r="C55" s="3" t="s">
        <v>100</v>
      </c>
      <c r="E55" s="15">
        <f>SUM(E40:E54)</f>
        <v>2552239.2782425759</v>
      </c>
      <c r="F55" s="9"/>
      <c r="G55" s="15">
        <f>SUM(G40:G54)</f>
        <v>2487306.6931635789</v>
      </c>
      <c r="I55" s="15">
        <f>SUM(I40:I54)</f>
        <v>11615.53513385792</v>
      </c>
      <c r="M55" s="15">
        <f>SUM(M40:M54)</f>
        <v>2475691.1580297211</v>
      </c>
      <c r="Q55" s="15">
        <f t="shared" ref="Q55:BF55" si="8">SUM(Q40:Q54)</f>
        <v>1040018.9400685723</v>
      </c>
      <c r="R55" s="15">
        <f t="shared" si="8"/>
        <v>361423.49202799308</v>
      </c>
      <c r="S55" s="15">
        <f t="shared" si="8"/>
        <v>1289.7769597646043</v>
      </c>
      <c r="T55" s="15">
        <f t="shared" si="8"/>
        <v>28693.785771854775</v>
      </c>
      <c r="U55" s="15">
        <f t="shared" si="8"/>
        <v>4133.2511442808964</v>
      </c>
      <c r="V55" s="15">
        <f t="shared" si="8"/>
        <v>12061.411060396469</v>
      </c>
      <c r="W55" s="15">
        <f t="shared" si="8"/>
        <v>2510.2310734115281</v>
      </c>
      <c r="X55" s="15">
        <f t="shared" si="8"/>
        <v>702.82949405235627</v>
      </c>
      <c r="Y55" s="15">
        <f t="shared" si="8"/>
        <v>1392.0403071088003</v>
      </c>
      <c r="Z55" s="15">
        <f t="shared" si="8"/>
        <v>1742.3642869991347</v>
      </c>
      <c r="AA55" s="15">
        <f t="shared" si="8"/>
        <v>0</v>
      </c>
      <c r="AB55" s="25"/>
      <c r="AC55" s="15">
        <f t="shared" si="8"/>
        <v>185926.296043287</v>
      </c>
      <c r="AD55" s="15">
        <f t="shared" si="8"/>
        <v>19724.242245236681</v>
      </c>
      <c r="AE55" s="15">
        <f>SUM(AE40:AE54)</f>
        <v>14115.68915808808</v>
      </c>
      <c r="AF55" s="15">
        <f t="shared" si="8"/>
        <v>2909.6405707035601</v>
      </c>
      <c r="AG55" s="15">
        <f t="shared" si="8"/>
        <v>6866.9093531834087</v>
      </c>
      <c r="AH55" s="25"/>
      <c r="AI55" s="15">
        <f t="shared" si="8"/>
        <v>608370.05091551435</v>
      </c>
      <c r="AJ55" s="15">
        <f t="shared" si="8"/>
        <v>82564.437053027199</v>
      </c>
      <c r="AK55" s="15">
        <f t="shared" si="8"/>
        <v>26251.265253472106</v>
      </c>
      <c r="AL55" s="15">
        <f t="shared" si="8"/>
        <v>5.627282050956234</v>
      </c>
      <c r="AM55" s="15">
        <f t="shared" si="8"/>
        <v>365.86011416579521</v>
      </c>
      <c r="AN55" s="15">
        <f t="shared" si="8"/>
        <v>1365.3840320791455</v>
      </c>
      <c r="AO55" s="15">
        <f t="shared" si="8"/>
        <v>23270.387228985477</v>
      </c>
      <c r="AP55" s="15">
        <f t="shared" si="8"/>
        <v>914.78111186805234</v>
      </c>
      <c r="AQ55" s="15">
        <f t="shared" si="8"/>
        <v>922.24506901809696</v>
      </c>
      <c r="AR55" s="15">
        <f t="shared" si="8"/>
        <v>8423.211618106141</v>
      </c>
      <c r="AS55" s="15">
        <f t="shared" si="8"/>
        <v>160.72835157897808</v>
      </c>
      <c r="AT55" s="15">
        <f t="shared" si="8"/>
        <v>46442.545655374037</v>
      </c>
      <c r="AU55" s="15">
        <f t="shared" si="8"/>
        <v>618.05374167658999</v>
      </c>
      <c r="AV55" s="15">
        <f t="shared" si="8"/>
        <v>3832.7068570153251</v>
      </c>
      <c r="AW55" s="25"/>
      <c r="AX55" s="15">
        <f t="shared" si="8"/>
        <v>0</v>
      </c>
      <c r="AY55" s="15">
        <f t="shared" si="8"/>
        <v>0</v>
      </c>
      <c r="AZ55" s="15">
        <f t="shared" si="8"/>
        <v>0</v>
      </c>
      <c r="BA55" s="15">
        <f t="shared" si="8"/>
        <v>0</v>
      </c>
      <c r="BB55" s="15">
        <f t="shared" si="8"/>
        <v>0</v>
      </c>
      <c r="BC55" s="15">
        <f t="shared" si="8"/>
        <v>21.017310653740001</v>
      </c>
      <c r="BD55" s="15">
        <f t="shared" si="8"/>
        <v>0</v>
      </c>
      <c r="BE55" s="15">
        <f t="shared" si="8"/>
        <v>0</v>
      </c>
      <c r="BF55" s="15">
        <f t="shared" si="8"/>
        <v>267.49200406060783</v>
      </c>
    </row>
    <row r="56" spans="1:58" ht="13.5" customHeight="1" x14ac:dyDescent="0.2">
      <c r="E56" s="7"/>
      <c r="G56" s="7"/>
      <c r="I56" s="7"/>
    </row>
    <row r="58" spans="1:58" ht="13.5" customHeight="1" thickBot="1" x14ac:dyDescent="0.25">
      <c r="A58" s="2">
        <f>A55+1</f>
        <v>35</v>
      </c>
      <c r="C58" s="3" t="s">
        <v>46</v>
      </c>
      <c r="E58" s="16">
        <f>E20+E27+E37+E55</f>
        <v>6398538.9270827668</v>
      </c>
      <c r="F58" s="9"/>
      <c r="G58" s="16">
        <f>G20+G27+G37+G55</f>
        <v>6312905.4991549663</v>
      </c>
      <c r="I58" s="16">
        <f>I20+I27+I37+I55</f>
        <v>70329.355216831536</v>
      </c>
      <c r="M58" s="16">
        <f>M20+M27+M37+M55</f>
        <v>6242576.1439381354</v>
      </c>
      <c r="Q58" s="16">
        <f t="shared" ref="Q58:BF58" si="9">Q20+Q27+Q37+Q55</f>
        <v>2321413.6670389595</v>
      </c>
      <c r="R58" s="16">
        <f t="shared" si="9"/>
        <v>1211552.1983313709</v>
      </c>
      <c r="S58" s="16">
        <f t="shared" si="9"/>
        <v>5210.0549858070808</v>
      </c>
      <c r="T58" s="16">
        <f t="shared" si="9"/>
        <v>77285.681701206995</v>
      </c>
      <c r="U58" s="16">
        <f t="shared" si="9"/>
        <v>10570.238763959898</v>
      </c>
      <c r="V58" s="16">
        <f t="shared" si="9"/>
        <v>12077.042398278956</v>
      </c>
      <c r="W58" s="16">
        <f t="shared" si="9"/>
        <v>4003.2874197653555</v>
      </c>
      <c r="X58" s="16">
        <f t="shared" si="9"/>
        <v>1029.0391426934866</v>
      </c>
      <c r="Y58" s="16">
        <f t="shared" si="9"/>
        <v>6075.3778923662812</v>
      </c>
      <c r="Z58" s="16">
        <f t="shared" si="9"/>
        <v>37424.605829470376</v>
      </c>
      <c r="AA58" s="16">
        <f t="shared" si="9"/>
        <v>0</v>
      </c>
      <c r="AB58" s="25"/>
      <c r="AC58" s="16">
        <f t="shared" si="9"/>
        <v>428119.55317265569</v>
      </c>
      <c r="AD58" s="16">
        <f t="shared" si="9"/>
        <v>68664.905837140162</v>
      </c>
      <c r="AE58" s="16">
        <f t="shared" si="9"/>
        <v>24154.800960201166</v>
      </c>
      <c r="AF58" s="16">
        <f t="shared" si="9"/>
        <v>4161.4396655999581</v>
      </c>
      <c r="AG58" s="16">
        <f t="shared" si="9"/>
        <v>6887.304292565932</v>
      </c>
      <c r="AH58" s="25"/>
      <c r="AI58" s="16">
        <f t="shared" si="9"/>
        <v>1402251.1794453089</v>
      </c>
      <c r="AJ58" s="16">
        <f t="shared" si="9"/>
        <v>282011.32598039828</v>
      </c>
      <c r="AK58" s="16">
        <f t="shared" si="9"/>
        <v>58084.452317629286</v>
      </c>
      <c r="AL58" s="16">
        <f t="shared" si="9"/>
        <v>10.006487777677599</v>
      </c>
      <c r="AM58" s="16">
        <f t="shared" si="9"/>
        <v>592.4765303404821</v>
      </c>
      <c r="AN58" s="16">
        <f t="shared" si="9"/>
        <v>2328.3239242263644</v>
      </c>
      <c r="AO58" s="16">
        <f t="shared" si="9"/>
        <v>58337.18825788518</v>
      </c>
      <c r="AP58" s="16">
        <f t="shared" si="9"/>
        <v>2303.02135368579</v>
      </c>
      <c r="AQ58" s="16">
        <f t="shared" si="9"/>
        <v>6648.7540778482871</v>
      </c>
      <c r="AR58" s="16">
        <f t="shared" si="9"/>
        <v>13518.752993136584</v>
      </c>
      <c r="AS58" s="16">
        <f t="shared" si="9"/>
        <v>187.53705795828131</v>
      </c>
      <c r="AT58" s="16">
        <f t="shared" si="9"/>
        <v>102040.90019906865</v>
      </c>
      <c r="AU58" s="16">
        <f t="shared" si="9"/>
        <v>647.88126866079574</v>
      </c>
      <c r="AV58" s="16">
        <f t="shared" si="9"/>
        <v>10781.489186748906</v>
      </c>
      <c r="AW58" s="25"/>
      <c r="AX58" s="16">
        <f t="shared" si="9"/>
        <v>5.5605166223619262</v>
      </c>
      <c r="AY58" s="16">
        <f t="shared" si="9"/>
        <v>21756.762625442119</v>
      </c>
      <c r="AZ58" s="16">
        <f t="shared" si="9"/>
        <v>0</v>
      </c>
      <c r="BA58" s="16">
        <f t="shared" si="9"/>
        <v>9264.6890549609725</v>
      </c>
      <c r="BB58" s="16">
        <f t="shared" si="9"/>
        <v>3089.298866303342</v>
      </c>
      <c r="BC58" s="16">
        <f t="shared" si="9"/>
        <v>119283.61793584884</v>
      </c>
      <c r="BD58" s="16">
        <f t="shared" si="9"/>
        <v>125.13027830273499</v>
      </c>
      <c r="BE58" s="16">
        <f t="shared" si="9"/>
        <v>454.69520000238043</v>
      </c>
      <c r="BF58" s="16">
        <f t="shared" si="9"/>
        <v>553.25816476908858</v>
      </c>
    </row>
    <row r="59" spans="1:58" ht="13.5" customHeight="1" thickTop="1" x14ac:dyDescent="0.2">
      <c r="E59" s="7"/>
      <c r="G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25"/>
      <c r="AC59" s="7"/>
      <c r="AD59" s="7"/>
      <c r="AE59" s="7"/>
      <c r="AF59" s="7"/>
      <c r="AG59" s="7"/>
      <c r="AH59" s="25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25"/>
      <c r="AX59" s="7"/>
      <c r="AY59" s="7"/>
      <c r="AZ59" s="7"/>
      <c r="BA59" s="7"/>
      <c r="BB59" s="7"/>
      <c r="BC59" s="7"/>
      <c r="BD59" s="7"/>
      <c r="BE59" s="7"/>
      <c r="BF59" s="7"/>
    </row>
    <row r="60" spans="1:58" ht="13.5" customHeight="1" x14ac:dyDescent="0.2"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</row>
    <row r="61" spans="1:58" ht="13.5" customHeight="1" x14ac:dyDescent="0.2">
      <c r="G61" s="7"/>
      <c r="I61" s="7"/>
      <c r="K61" s="7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C61" s="6"/>
      <c r="AD61" s="6"/>
      <c r="AE61" s="6"/>
      <c r="AF61" s="6"/>
      <c r="AG61" s="6"/>
      <c r="AH61" s="24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24"/>
      <c r="AX61" s="6"/>
      <c r="AY61" s="6"/>
      <c r="AZ61" s="6"/>
      <c r="BA61" s="6"/>
      <c r="BB61" s="6"/>
      <c r="BC61" s="6"/>
      <c r="BD61" s="6"/>
      <c r="BE61" s="6"/>
      <c r="BF61" s="6"/>
    </row>
    <row r="62" spans="1:58" ht="13.5" customHeight="1" x14ac:dyDescent="0.2">
      <c r="G62" s="7"/>
      <c r="I62" s="7"/>
      <c r="K62" s="7"/>
      <c r="Q62" s="6"/>
    </row>
    <row r="63" spans="1:58" ht="13.5" customHeight="1" x14ac:dyDescent="0.2">
      <c r="G63" s="7"/>
      <c r="I63" s="7"/>
      <c r="K63" s="7"/>
      <c r="Q63" s="7"/>
    </row>
    <row r="64" spans="1:58" ht="13.5" customHeight="1" x14ac:dyDescent="0.2">
      <c r="G64" s="7"/>
      <c r="I64" s="7"/>
      <c r="K64" s="7"/>
    </row>
    <row r="65" spans="7:17" ht="13.5" customHeight="1" x14ac:dyDescent="0.2">
      <c r="G65" s="7"/>
      <c r="I65" s="7"/>
      <c r="K65" s="7"/>
      <c r="Q65" s="7"/>
    </row>
    <row r="66" spans="7:17" ht="13.5" customHeight="1" x14ac:dyDescent="0.2">
      <c r="I66" s="7"/>
    </row>
  </sheetData>
  <mergeCells count="6">
    <mergeCell ref="A8:O8"/>
    <mergeCell ref="AC10:AG10"/>
    <mergeCell ref="AX10:BF10"/>
    <mergeCell ref="AI10:AV10"/>
    <mergeCell ref="Q10:R10"/>
    <mergeCell ref="S10:AA10"/>
  </mergeCells>
  <pageMargins left="0.4" right="0.4" top="0.75" bottom="0.75" header="0.3" footer="0.3"/>
  <pageSetup scale="63" orientation="landscape" r:id="rId1"/>
  <headerFooter>
    <oddHeader xml:space="preserve">&amp;R&amp;"Arial,Regular"&amp;10Filed: 2023-05-18
EB-2022-0200
Exhibit I.7.0-STAFF-237
Attachment 1.8
Page &amp;P of &amp;N </oddHeader>
  </headerFooter>
  <rowBreaks count="1" manualBreakCount="1">
    <brk id="59" max="57" man="1"/>
  </rowBreaks>
  <colBreaks count="3" manualBreakCount="3">
    <brk id="18" max="57" man="1"/>
    <brk id="33" max="57" man="1"/>
    <brk id="49" max="5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C6U45NHNYSXQ-1954422155-5904</_dlc_DocId>
    <_dlc_DocIdUrl xmlns="bc9be6ef-036f-4d38-ab45-2a4da0c93cb0">
      <Url>https://enbridge.sharepoint.com/teams/EB-2022-02002024Rebasing/_layouts/15/DocIdRedir.aspx?ID=C6U45NHNYSXQ-1954422155-5904</Url>
      <Description>C6U45NHNYSXQ-1954422155-5904</Description>
    </_dlc_DocIdUrl>
  </documentManagement>
</p:properties>
</file>

<file path=customXml/itemProps1.xml><?xml version="1.0" encoding="utf-8"?>
<ds:datastoreItem xmlns:ds="http://schemas.openxmlformats.org/officeDocument/2006/customXml" ds:itemID="{DCE01D4D-6CB2-4EF7-B7B9-87ABEB3E8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4457A3-1CED-4E8C-94D7-8CB78445C1E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732F7C7-BEEF-4890-824A-A2F9177505A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873553-FF8F-468D-AE7D-74C856FD38EB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http://schemas.microsoft.com/sharepoint/v3"/>
    <ds:schemaRef ds:uri="bc9be6ef-036f-4d38-ab45-2a4da0c93c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Goodreau</dc:creator>
  <cp:lastModifiedBy>Angela Monforton</cp:lastModifiedBy>
  <cp:lastPrinted>2023-05-18T20:22:11Z</cp:lastPrinted>
  <dcterms:created xsi:type="dcterms:W3CDTF">2022-10-19T16:45:24Z</dcterms:created>
  <dcterms:modified xsi:type="dcterms:W3CDTF">2023-05-18T20:22:33Z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2022-10-19T16:45:24Z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fa02adec-9c0f-4637-8510-2d2d055d23d5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7fc09bd6-7500-4728-a6e9-32bf8d891b07</vt:lpwstr>
  </property>
</Properties>
</file>