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317B170F-18EC-4A75-9D9D-89CE92ED0844}" xr6:coauthVersionLast="47" xr6:coauthVersionMax="47" xr10:uidLastSave="{687B4A2E-0E78-452E-A1BA-8F63BC8945D6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Sheet1!$A$1:$BF$59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I56" i="1" l="1"/>
  <c r="U21" i="1" l="1"/>
  <c r="AD21" i="1"/>
  <c r="AM21" i="1"/>
  <c r="AU21" i="1"/>
  <c r="BD21" i="1"/>
  <c r="AS21" i="1"/>
  <c r="Y21" i="1"/>
  <c r="AI21" i="1"/>
  <c r="AQ21" i="1"/>
  <c r="AZ21" i="1"/>
  <c r="E21" i="1"/>
  <c r="AT21" i="1"/>
  <c r="R21" i="1"/>
  <c r="I21" i="1"/>
  <c r="AF21" i="1"/>
  <c r="I28" i="1"/>
  <c r="I58" i="1" s="1"/>
  <c r="AP56" i="1"/>
  <c r="M28" i="1" l="1"/>
  <c r="AX21" i="1"/>
  <c r="AX38" i="1"/>
  <c r="G38" i="1"/>
  <c r="AY28" i="1"/>
  <c r="AX28" i="1"/>
  <c r="AX56" i="1"/>
  <c r="AX58" i="1" s="1"/>
  <c r="G56" i="1"/>
  <c r="AR21" i="1"/>
  <c r="BC21" i="1"/>
  <c r="AL21" i="1"/>
  <c r="AC21" i="1"/>
  <c r="T21" i="1"/>
  <c r="BB21" i="1"/>
  <c r="AK21" i="1"/>
  <c r="AA21" i="1"/>
  <c r="AA58" i="1" s="1"/>
  <c r="AP38" i="1"/>
  <c r="BA21" i="1"/>
  <c r="AJ21" i="1"/>
  <c r="Z21" i="1"/>
  <c r="AO38" i="1"/>
  <c r="AG28" i="1"/>
  <c r="X28" i="1"/>
  <c r="W21" i="1"/>
  <c r="X56" i="1"/>
  <c r="BF28" i="1"/>
  <c r="AO28" i="1"/>
  <c r="AF28" i="1"/>
  <c r="W28" i="1"/>
  <c r="BF56" i="1"/>
  <c r="AO56" i="1"/>
  <c r="AP28" i="1"/>
  <c r="AG56" i="1"/>
  <c r="AG38" i="1"/>
  <c r="W56" i="1"/>
  <c r="BF38" i="1"/>
  <c r="AF38" i="1"/>
  <c r="W38" i="1"/>
  <c r="E28" i="1"/>
  <c r="AY56" i="1"/>
  <c r="M56" i="1"/>
  <c r="AY38" i="1"/>
  <c r="X38" i="1"/>
  <c r="M38" i="1"/>
  <c r="Y58" i="1"/>
  <c r="AY21" i="1"/>
  <c r="X21" i="1"/>
  <c r="E56" i="1"/>
  <c r="BE56" i="1"/>
  <c r="AN56" i="1"/>
  <c r="AU28" i="1"/>
  <c r="AD28" i="1"/>
  <c r="AD58" i="1" s="1"/>
  <c r="AO21" i="1"/>
  <c r="AV21" i="1"/>
  <c r="AN21" i="1"/>
  <c r="BD56" i="1"/>
  <c r="AD56" i="1"/>
  <c r="AF56" i="1"/>
  <c r="BA56" i="1"/>
  <c r="AR56" i="1"/>
  <c r="AR58" i="1" s="1"/>
  <c r="AJ56" i="1"/>
  <c r="AJ58" i="1" s="1"/>
  <c r="Z56" i="1"/>
  <c r="R56" i="1"/>
  <c r="BC56" i="1"/>
  <c r="AT56" i="1"/>
  <c r="AL56" i="1"/>
  <c r="AC56" i="1"/>
  <c r="T56" i="1"/>
  <c r="AG21" i="1"/>
  <c r="AG58" i="1" s="1"/>
  <c r="G21" i="1"/>
  <c r="S21" i="1"/>
  <c r="V56" i="1"/>
  <c r="AV56" i="1"/>
  <c r="BD28" i="1"/>
  <c r="U28" i="1"/>
  <c r="BF21" i="1"/>
  <c r="BE21" i="1"/>
  <c r="BE58" i="1" s="1"/>
  <c r="AE21" i="1"/>
  <c r="AU56" i="1"/>
  <c r="U56" i="1"/>
  <c r="AZ56" i="1"/>
  <c r="AQ56" i="1"/>
  <c r="AI56" i="1"/>
  <c r="Y56" i="1"/>
  <c r="Q56" i="1"/>
  <c r="BB56" i="1"/>
  <c r="AS56" i="1"/>
  <c r="AK56" i="1"/>
  <c r="AA56" i="1"/>
  <c r="S56" i="1"/>
  <c r="BC38" i="1"/>
  <c r="AT38" i="1"/>
  <c r="AL38" i="1"/>
  <c r="AC38" i="1"/>
  <c r="T38" i="1"/>
  <c r="BA38" i="1"/>
  <c r="AR38" i="1"/>
  <c r="AJ38" i="1"/>
  <c r="Z38" i="1"/>
  <c r="R38" i="1"/>
  <c r="BE38" i="1"/>
  <c r="AV38" i="1"/>
  <c r="AN38" i="1"/>
  <c r="AE38" i="1"/>
  <c r="V38" i="1"/>
  <c r="E38" i="1"/>
  <c r="BB28" i="1"/>
  <c r="AS28" i="1"/>
  <c r="AK28" i="1"/>
  <c r="AA28" i="1"/>
  <c r="S28" i="1"/>
  <c r="BA28" i="1"/>
  <c r="AR28" i="1"/>
  <c r="AJ28" i="1"/>
  <c r="Z28" i="1"/>
  <c r="R28" i="1"/>
  <c r="AP21" i="1"/>
  <c r="Q21" i="1"/>
  <c r="Q58" i="1" s="1"/>
  <c r="AE56" i="1"/>
  <c r="AM28" i="1"/>
  <c r="V21" i="1"/>
  <c r="M21" i="1"/>
  <c r="M58" i="1" s="1"/>
  <c r="AM56" i="1"/>
  <c r="AM58" i="1" s="1"/>
  <c r="AZ38" i="1"/>
  <c r="AQ38" i="1"/>
  <c r="AI38" i="1"/>
  <c r="AI58" i="1" s="1"/>
  <c r="Y38" i="1"/>
  <c r="Q38" i="1"/>
  <c r="BB38" i="1"/>
  <c r="AS38" i="1"/>
  <c r="AK38" i="1"/>
  <c r="AA38" i="1"/>
  <c r="S38" i="1"/>
  <c r="BD38" i="1"/>
  <c r="AU38" i="1"/>
  <c r="AM38" i="1"/>
  <c r="AD38" i="1"/>
  <c r="U38" i="1"/>
  <c r="BC28" i="1"/>
  <c r="AT28" i="1"/>
  <c r="AL28" i="1"/>
  <c r="AC28" i="1"/>
  <c r="T28" i="1"/>
  <c r="BE28" i="1"/>
  <c r="AV28" i="1"/>
  <c r="AN28" i="1"/>
  <c r="AE28" i="1"/>
  <c r="V28" i="1"/>
  <c r="G28" i="1"/>
  <c r="AZ28" i="1"/>
  <c r="AQ28" i="1"/>
  <c r="AI28" i="1"/>
  <c r="Y28" i="1"/>
  <c r="Q28" i="1"/>
  <c r="W58" i="1" l="1"/>
  <c r="G58" i="1"/>
  <c r="BA58" i="1"/>
  <c r="AO58" i="1"/>
  <c r="E58" i="1"/>
  <c r="AV58" i="1"/>
  <c r="AF58" i="1"/>
  <c r="AK58" i="1"/>
  <c r="S58" i="1"/>
  <c r="BF58" i="1"/>
  <c r="U58" i="1"/>
  <c r="BD58" i="1"/>
  <c r="AL58" i="1"/>
  <c r="AQ58" i="1"/>
  <c r="AP58" i="1"/>
  <c r="AS58" i="1"/>
  <c r="AU58" i="1"/>
  <c r="R58" i="1"/>
  <c r="AN58" i="1"/>
  <c r="X58" i="1"/>
  <c r="V58" i="1"/>
  <c r="AT58" i="1"/>
  <c r="AZ58" i="1"/>
  <c r="BB58" i="1"/>
  <c r="AE58" i="1"/>
  <c r="Z58" i="1"/>
  <c r="AY58" i="1"/>
  <c r="BC58" i="1"/>
  <c r="T58" i="1"/>
  <c r="AC58" i="1"/>
</calcChain>
</file>

<file path=xl/sharedStrings.xml><?xml version="1.0" encoding="utf-8"?>
<sst xmlns="http://schemas.openxmlformats.org/spreadsheetml/2006/main" count="188" uniqueCount="175">
  <si>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</si>
  <si>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</si>
  <si>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</si>
  <si>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</si>
  <si>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</si>
  <si>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</si>
  <si>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</si>
  <si>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</si>
  <si>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</si>
  <si>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</si>
  <si>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</si>
  <si>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</si>
  <si>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</si>
  <si>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</si>
  <si>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</si>
  <si>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</si>
  <si>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</si>
  <si>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</si>
  <si>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</si>
  <si>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</si>
  <si>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</si>
  <si>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</si>
  <si>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</si>
  <si>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</si>
  <si>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</si>
  <si>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</si>
  <si>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</si>
  <si>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</si>
  <si>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</si>
  <si>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</si>
  <si>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</si>
  <si>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</si>
  <si>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</si>
  <si>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</si>
  <si>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</si>
  <si>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</si>
  <si>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</si>
  <si>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</si>
  <si>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</si>
  <si>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</si>
  <si>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</si>
  <si>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</si>
  <si>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</si>
  <si>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</si>
  <si>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</si>
  <si>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</si>
  <si>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</si>
  <si>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</si>
  <si>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</si>
  <si>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</si>
  <si>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</si>
  <si>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</si>
  <si>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</si>
  <si>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</si>
  <si>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</si>
  <si>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</si>
  <si>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</si>
  <si>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</si>
  <si>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</si>
  <si>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</si>
  <si>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</si>
  <si>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</si>
  <si>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</si>
  <si>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</si>
  <si>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</si>
  <si>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</si>
  <si>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</si>
  <si>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</si>
  <si>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</si>
  <si>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</si>
  <si>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</si>
  <si>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</si>
  <si>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</si>
  <si>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</si>
  <si>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</si>
  <si>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</si>
  <si>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</si>
  <si>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</si>
  <si>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</si>
  <si>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</si>
  <si>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</si>
  <si>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</si>
  <si>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</si>
  <si>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</si>
  <si>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</si>
  <si>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</si>
  <si>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</si>
  <si>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</si>
  <si>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</si>
  <si>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</si>
  <si>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</si>
  <si>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</si>
  <si>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</si>
  <si>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</si>
  <si>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</si>
  <si>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</si>
  <si>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</si>
  <si>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</si>
  <si>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</si>
  <si>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</si>
  <si>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</si>
  <si>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</si>
  <si>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</si>
  <si>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</si>
  <si>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</si>
  <si>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</si>
  <si>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</si>
  <si>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</si>
  <si>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</si>
  <si>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</si>
  <si>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</si>
  <si>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</si>
  <si>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</si>
  <si>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</si>
  <si>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</si>
  <si>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</si>
  <si>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</si>
  <si>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</si>
  <si>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</si>
  <si>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</si>
  <si>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</si>
  <si>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</si>
  <si>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</si>
  <si>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</si>
  <si>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</si>
  <si>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</si>
  <si>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</si>
  <si>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</si>
  <si>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</si>
  <si>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</si>
  <si>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</si>
  <si>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</si>
  <si>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</si>
  <si>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</si>
  <si>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</si>
  <si>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</si>
  <si>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</si>
  <si>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</si>
  <si>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</si>
  <si>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</si>
  <si>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</si>
  <si>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</si>
  <si>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</si>
  <si>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Delivery Revenue Requirement</t>
  </si>
  <si>
    <t>Allocation of Delivery Revenue Requirement (Continued)</t>
  </si>
  <si>
    <t>TRANSPT_DEMAND_OPT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</si>
  <si>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</si>
  <si>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</si>
  <si>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</si>
  <si>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</si>
  <si>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</si>
  <si>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</si>
  <si>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</si>
  <si>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</si>
  <si>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</si>
  <si>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</si>
  <si>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DAWNCOMP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</si>
  <si>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</si>
  <si>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</si>
  <si>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</si>
  <si>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</si>
  <si>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</si>
  <si>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</si>
  <si>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</si>
  <si>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</si>
  <si>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</si>
  <si>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</si>
  <si>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</si>
  <si>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</si>
  <si>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</si>
  <si>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</si>
  <si>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</si>
  <si>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</si>
  <si>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</si>
  <si>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TOTAL_VOL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</si>
</sst>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Border="1"/>
    <xf numFmtId="164" fontId="2" fillId="0" borderId="0" xfId="0" applyNumberFormat="1" applyFont="1"/>
    <xf numFmtId="164" fontId="2" fillId="0" borderId="3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F66"/>
  <sheetViews>
    <sheetView tabSelected="1" view="pageLayout" zoomScaleNormal="90" workbookViewId="0">
      <selection activeCell="C3" sqref="C3"/>
    </sheetView>
  </sheetViews>
  <sheetFormatPr defaultColWidth="9.140625" defaultRowHeight="13.5" customHeight="1" x14ac:dyDescent="0.2"/>
  <cols>
    <col min="1" max="1" width="5.28515625" style="2" customWidth="1"/>
    <col min="2" max="2" width="1.7109375" style="3" customWidth="1"/>
    <col min="3" max="3" width="42.5703125" style="3" customWidth="1"/>
    <col min="4" max="4" width="1.7109375" style="3" customWidth="1"/>
    <col min="5" max="5" width="16.7109375" style="3" customWidth="1"/>
    <col min="6" max="6" width="1.7109375" style="3" customWidth="1"/>
    <col min="7" max="7" width="16.7109375" style="3" customWidth="1"/>
    <col min="8" max="8" width="1.7109375" style="3" customWidth="1"/>
    <col min="9" max="9" width="16.7109375" style="3" customWidth="1"/>
    <col min="10" max="10" width="1.7109375" style="3" customWidth="1"/>
    <col min="11" max="11" width="24.28515625" style="3" bestFit="1" customWidth="1"/>
    <col min="12" max="12" width="1.7109375" style="3" customWidth="1"/>
    <col min="13" max="13" width="16.7109375" style="3" customWidth="1"/>
    <col min="14" max="14" width="1.7109375" style="3" customWidth="1"/>
    <col min="15" max="15" width="20" style="2" customWidth="1"/>
    <col min="16" max="16" width="1.7109375" style="3" customWidth="1"/>
    <col min="17" max="18" width="12.85546875" style="3" customWidth="1"/>
    <col min="19" max="27" width="10.7109375" style="3" customWidth="1"/>
    <col min="28" max="28" width="1.7109375" style="3" customWidth="1"/>
    <col min="29" max="31" width="10.5703125" style="3" customWidth="1"/>
    <col min="32" max="32" width="9.140625" style="3" customWidth="1"/>
    <col min="33" max="33" width="11.28515625" style="3" customWidth="1"/>
    <col min="34" max="34" width="1.7109375" style="3" customWidth="1"/>
    <col min="35" max="46" width="10.7109375" style="3" customWidth="1"/>
    <col min="47" max="48" width="11.28515625" style="3" customWidth="1"/>
    <col min="49" max="49" width="1.7109375" style="22" customWidth="1"/>
    <col min="50" max="51" width="10.5703125" style="3" customWidth="1"/>
    <col min="52" max="52" width="12.140625" style="3" bestFit="1" customWidth="1"/>
    <col min="53" max="55" width="10.5703125" style="3" customWidth="1"/>
    <col min="56" max="16384" width="9.140625" style="3"/>
  </cols>
  <sheetData>
    <row r="2" spans="1:58" ht="13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8" ht="13.5" customHeight="1" x14ac:dyDescent="0.2">
      <c r="A3" s="1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23"/>
      <c r="AX3" s="17"/>
      <c r="AY3" s="17"/>
      <c r="AZ3" s="17"/>
      <c r="BA3" s="17"/>
      <c r="BB3" s="17"/>
      <c r="BC3" s="17"/>
    </row>
    <row r="4" spans="1:58" ht="13.5" customHeight="1" x14ac:dyDescent="0.2">
      <c r="A4" s="1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23"/>
      <c r="AX4" s="17"/>
      <c r="AY4" s="17"/>
      <c r="AZ4" s="17"/>
      <c r="BA4" s="17"/>
      <c r="BB4" s="17"/>
      <c r="BC4" s="17"/>
    </row>
    <row r="5" spans="1:58" ht="13.5" customHeight="1" x14ac:dyDescent="0.2">
      <c r="A5" s="1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23"/>
      <c r="AX5" s="17"/>
      <c r="AY5" s="17"/>
      <c r="AZ5" s="17"/>
      <c r="BA5" s="17"/>
      <c r="BB5" s="17"/>
      <c r="BC5" s="17"/>
    </row>
    <row r="6" spans="1:58" s="25" customFormat="1" ht="13.5" customHeight="1" x14ac:dyDescent="0.2">
      <c r="A6" s="35" t="s">
        <v>100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T6" s="26"/>
      <c r="U6" s="26"/>
      <c r="V6" s="26"/>
      <c r="X6" s="27" t="s">
        <v>100</v>
      </c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N6" s="27" t="s">
        <v>100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7" t="s">
        <v>100</v>
      </c>
      <c r="BD6" s="26"/>
      <c r="BE6" s="26"/>
      <c r="BF6" s="26"/>
    </row>
    <row r="7" spans="1:58" s="25" customFormat="1" ht="13.5" customHeight="1" x14ac:dyDescent="0.2">
      <c r="A7" s="35" t="s">
        <v>143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T7" s="26"/>
      <c r="U7" s="26"/>
      <c r="V7" s="26"/>
      <c r="X7" s="27" t="s">
        <v>144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N7" s="28" t="s">
        <v>144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8" t="s">
        <v>144</v>
      </c>
      <c r="BD7" s="26"/>
      <c r="BE7" s="26"/>
      <c r="BF7" s="26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2" t="s">
        <v>0</v>
      </c>
    </row>
    <row r="10" spans="1:58" ht="13.5" customHeight="1" x14ac:dyDescent="0.2">
      <c r="A10" s="2" t="s">
        <v>47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4" t="s">
        <v>101</v>
      </c>
      <c r="R10" s="34"/>
      <c r="S10" s="34" t="s">
        <v>101</v>
      </c>
      <c r="T10" s="34"/>
      <c r="U10" s="34"/>
      <c r="V10" s="34"/>
      <c r="W10" s="34"/>
      <c r="X10" s="34"/>
      <c r="Y10" s="34"/>
      <c r="Z10" s="34"/>
      <c r="AA10" s="34"/>
      <c r="AB10" s="18"/>
      <c r="AC10" s="34" t="s">
        <v>102</v>
      </c>
      <c r="AD10" s="34"/>
      <c r="AE10" s="34"/>
      <c r="AF10" s="34"/>
      <c r="AG10" s="34"/>
      <c r="AH10" s="18"/>
      <c r="AI10" s="34" t="s">
        <v>103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24"/>
      <c r="AX10" s="34" t="s">
        <v>104</v>
      </c>
      <c r="AY10" s="34"/>
      <c r="AZ10" s="34"/>
      <c r="BA10" s="34"/>
      <c r="BB10" s="34"/>
      <c r="BC10" s="34"/>
      <c r="BD10" s="34"/>
      <c r="BE10" s="34"/>
      <c r="BF10" s="34"/>
    </row>
    <row r="11" spans="1:58" ht="13.5" customHeight="1" x14ac:dyDescent="0.2">
      <c r="A11" s="4" t="s">
        <v>48</v>
      </c>
      <c r="C11" s="5" t="s">
        <v>51</v>
      </c>
      <c r="E11" s="4" t="s">
        <v>6</v>
      </c>
      <c r="G11" s="4" t="s">
        <v>7</v>
      </c>
      <c r="I11" s="4" t="s">
        <v>8</v>
      </c>
      <c r="K11" s="4" t="s">
        <v>9</v>
      </c>
      <c r="L11" s="2"/>
      <c r="M11" s="4" t="s">
        <v>10</v>
      </c>
      <c r="O11" s="4" t="s">
        <v>9</v>
      </c>
      <c r="Q11" s="19" t="s">
        <v>105</v>
      </c>
      <c r="R11" s="19" t="s">
        <v>106</v>
      </c>
      <c r="S11" s="19" t="s">
        <v>107</v>
      </c>
      <c r="T11" s="19" t="s">
        <v>108</v>
      </c>
      <c r="U11" s="19" t="s">
        <v>109</v>
      </c>
      <c r="V11" s="19" t="s">
        <v>110</v>
      </c>
      <c r="W11" s="19" t="s">
        <v>111</v>
      </c>
      <c r="X11" s="19" t="s">
        <v>112</v>
      </c>
      <c r="Y11" s="19" t="s">
        <v>113</v>
      </c>
      <c r="Z11" s="19" t="s">
        <v>114</v>
      </c>
      <c r="AA11" s="19" t="s">
        <v>115</v>
      </c>
      <c r="AB11" s="18"/>
      <c r="AC11" s="19" t="s">
        <v>116</v>
      </c>
      <c r="AD11" s="19" t="s">
        <v>117</v>
      </c>
      <c r="AE11" s="19" t="s">
        <v>118</v>
      </c>
      <c r="AF11" s="19" t="s">
        <v>119</v>
      </c>
      <c r="AG11" s="19" t="s">
        <v>107</v>
      </c>
      <c r="AH11" s="18"/>
      <c r="AI11" s="19" t="s">
        <v>120</v>
      </c>
      <c r="AJ11" s="19" t="s">
        <v>121</v>
      </c>
      <c r="AK11" s="19" t="s">
        <v>122</v>
      </c>
      <c r="AL11" s="19" t="s">
        <v>123</v>
      </c>
      <c r="AM11" s="19" t="s">
        <v>124</v>
      </c>
      <c r="AN11" s="19" t="s">
        <v>125</v>
      </c>
      <c r="AO11" s="19" t="s">
        <v>126</v>
      </c>
      <c r="AP11" s="19" t="s">
        <v>127</v>
      </c>
      <c r="AQ11" s="19" t="s">
        <v>128</v>
      </c>
      <c r="AR11" s="19" t="s">
        <v>129</v>
      </c>
      <c r="AS11" s="19" t="s">
        <v>130</v>
      </c>
      <c r="AT11" s="19" t="s">
        <v>131</v>
      </c>
      <c r="AU11" s="19" t="s">
        <v>132</v>
      </c>
      <c r="AV11" s="19" t="s">
        <v>133</v>
      </c>
      <c r="AW11" s="24"/>
      <c r="AX11" s="19" t="s">
        <v>134</v>
      </c>
      <c r="AY11" s="19" t="s">
        <v>135</v>
      </c>
      <c r="AZ11" s="19" t="s">
        <v>136</v>
      </c>
      <c r="BA11" s="19" t="s">
        <v>137</v>
      </c>
      <c r="BB11" s="19" t="s">
        <v>138</v>
      </c>
      <c r="BC11" s="19" t="s">
        <v>139</v>
      </c>
      <c r="BD11" s="19" t="s">
        <v>140</v>
      </c>
      <c r="BE11" s="19" t="s">
        <v>141</v>
      </c>
      <c r="BF11" s="19" t="s">
        <v>142</v>
      </c>
    </row>
    <row r="12" spans="1:58" ht="13.5" customHeight="1" x14ac:dyDescent="0.2">
      <c r="E12" s="13" t="s">
        <v>49</v>
      </c>
      <c r="F12" s="2"/>
      <c r="G12" s="13" t="s">
        <v>50</v>
      </c>
      <c r="H12" s="2"/>
      <c r="I12" s="2" t="s">
        <v>53</v>
      </c>
      <c r="J12" s="2"/>
      <c r="K12" s="2" t="s">
        <v>52</v>
      </c>
      <c r="L12" s="2"/>
      <c r="M12" s="2" t="s">
        <v>94</v>
      </c>
      <c r="N12" s="2"/>
      <c r="O12" s="2" t="s">
        <v>54</v>
      </c>
      <c r="P12" s="2"/>
      <c r="Q12" s="2" t="s">
        <v>55</v>
      </c>
      <c r="R12" s="2" t="s">
        <v>56</v>
      </c>
      <c r="S12" s="2" t="s">
        <v>57</v>
      </c>
      <c r="T12" s="2" t="s">
        <v>58</v>
      </c>
      <c r="U12" s="2" t="s">
        <v>59</v>
      </c>
      <c r="V12" s="2" t="s">
        <v>60</v>
      </c>
      <c r="W12" s="2" t="s">
        <v>61</v>
      </c>
      <c r="X12" s="2" t="s">
        <v>62</v>
      </c>
      <c r="Y12" s="2" t="s">
        <v>63</v>
      </c>
      <c r="Z12" s="2" t="s">
        <v>64</v>
      </c>
      <c r="AA12" s="2" t="s">
        <v>65</v>
      </c>
      <c r="AB12" s="17"/>
      <c r="AC12" s="2" t="s">
        <v>67</v>
      </c>
      <c r="AD12" s="2" t="s">
        <v>66</v>
      </c>
      <c r="AE12" s="2" t="s">
        <v>68</v>
      </c>
      <c r="AF12" s="2" t="s">
        <v>69</v>
      </c>
      <c r="AG12" s="2" t="s">
        <v>70</v>
      </c>
      <c r="AH12" s="17"/>
      <c r="AI12" s="2" t="s">
        <v>71</v>
      </c>
      <c r="AJ12" s="2" t="s">
        <v>72</v>
      </c>
      <c r="AK12" s="2" t="s">
        <v>73</v>
      </c>
      <c r="AL12" s="2" t="s">
        <v>74</v>
      </c>
      <c r="AM12" s="2" t="s">
        <v>75</v>
      </c>
      <c r="AN12" s="2" t="s">
        <v>76</v>
      </c>
      <c r="AO12" s="2" t="s">
        <v>77</v>
      </c>
      <c r="AP12" s="2" t="s">
        <v>78</v>
      </c>
      <c r="AQ12" s="2" t="s">
        <v>79</v>
      </c>
      <c r="AR12" s="2" t="s">
        <v>80</v>
      </c>
      <c r="AS12" s="2" t="s">
        <v>81</v>
      </c>
      <c r="AT12" s="2" t="s">
        <v>82</v>
      </c>
      <c r="AU12" s="2" t="s">
        <v>83</v>
      </c>
      <c r="AV12" s="2" t="s">
        <v>84</v>
      </c>
      <c r="AW12" s="23"/>
      <c r="AX12" s="2" t="s">
        <v>85</v>
      </c>
      <c r="AY12" s="2" t="s">
        <v>86</v>
      </c>
      <c r="AZ12" s="2" t="s">
        <v>87</v>
      </c>
      <c r="BA12" s="2" t="s">
        <v>88</v>
      </c>
      <c r="BB12" s="2" t="s">
        <v>89</v>
      </c>
      <c r="BC12" s="2" t="s">
        <v>90</v>
      </c>
      <c r="BD12" s="2" t="s">
        <v>91</v>
      </c>
      <c r="BE12" s="2" t="s">
        <v>92</v>
      </c>
      <c r="BF12" s="2" t="s">
        <v>93</v>
      </c>
    </row>
    <row r="13" spans="1:58" ht="13.5" customHeight="1" x14ac:dyDescent="0.2">
      <c r="A13" s="17"/>
      <c r="E13" s="13"/>
      <c r="F13" s="17"/>
      <c r="G13" s="13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23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3.5" customHeight="1" x14ac:dyDescent="0.2">
      <c r="C14" s="12" t="s">
        <v>97</v>
      </c>
    </row>
    <row r="15" spans="1:58" ht="13.5" customHeight="1" x14ac:dyDescent="0.2">
      <c r="A15" s="2">
        <f>1</f>
        <v>1</v>
      </c>
      <c r="C15" s="3" t="s">
        <v>11</v>
      </c>
      <c r="E15" s="6">
        <v>0</v>
      </c>
      <c r="F15" s="6"/>
      <c r="G15" s="6">
        <v>0</v>
      </c>
      <c r="I15" s="6">
        <v>0</v>
      </c>
      <c r="K15" s="6"/>
      <c r="M15" s="6">
        <v>0</v>
      </c>
      <c r="O15" s="29" t="s">
        <v>146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/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/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/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 ht="13.5" customHeight="1" x14ac:dyDescent="0.2">
      <c r="A16" s="2">
        <f>A15+1</f>
        <v>2</v>
      </c>
      <c r="C16" s="3" t="s">
        <v>95</v>
      </c>
      <c r="E16" s="6">
        <v>0</v>
      </c>
      <c r="F16" s="6"/>
      <c r="G16" s="6">
        <v>-7968.0774419795489</v>
      </c>
      <c r="I16" s="6">
        <v>0</v>
      </c>
      <c r="K16" s="6"/>
      <c r="M16" s="6">
        <v>-7968.0774419795489</v>
      </c>
      <c r="O16" s="29" t="s">
        <v>147</v>
      </c>
      <c r="Q16" s="6">
        <v>-2512.7661998169042</v>
      </c>
      <c r="R16" s="6">
        <v>-2183.896087376163</v>
      </c>
      <c r="S16" s="6">
        <v>-5.8555257247104926</v>
      </c>
      <c r="T16" s="6">
        <v>-159.56945143847452</v>
      </c>
      <c r="U16" s="6">
        <v>-5.8851023796617881</v>
      </c>
      <c r="V16" s="6">
        <v>0</v>
      </c>
      <c r="W16" s="6">
        <v>0</v>
      </c>
      <c r="X16" s="6">
        <v>0</v>
      </c>
      <c r="Y16" s="6">
        <v>0</v>
      </c>
      <c r="Z16" s="6">
        <v>-47.338483746883732</v>
      </c>
      <c r="AA16" s="6">
        <v>0</v>
      </c>
      <c r="AB16" s="6"/>
      <c r="AC16" s="6">
        <v>-450.54396290826264</v>
      </c>
      <c r="AD16" s="6">
        <v>-127.36490401500005</v>
      </c>
      <c r="AE16" s="6">
        <v>-99.790915221277942</v>
      </c>
      <c r="AF16" s="6">
        <v>0</v>
      </c>
      <c r="AG16" s="6">
        <v>0</v>
      </c>
      <c r="AH16" s="6"/>
      <c r="AI16" s="6">
        <v>-1425.6834715553241</v>
      </c>
      <c r="AJ16" s="6">
        <v>-508.35760991538979</v>
      </c>
      <c r="AK16" s="6">
        <v>-159.16989271621605</v>
      </c>
      <c r="AL16" s="6">
        <v>0</v>
      </c>
      <c r="AM16" s="6">
        <v>-1.5404612917552192</v>
      </c>
      <c r="AN16" s="6">
        <v>0</v>
      </c>
      <c r="AO16" s="6">
        <v>-264.3252601254494</v>
      </c>
      <c r="AP16" s="6">
        <v>0</v>
      </c>
      <c r="AQ16" s="6">
        <v>-15.990113748076254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/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 ht="13.5" customHeight="1" x14ac:dyDescent="0.2">
      <c r="A17" s="2">
        <f t="shared" ref="A17:A21" si="0">A16+1</f>
        <v>3</v>
      </c>
      <c r="C17" s="3" t="s">
        <v>96</v>
      </c>
      <c r="E17" s="6">
        <v>0</v>
      </c>
      <c r="F17" s="6"/>
      <c r="G17" s="6">
        <v>0</v>
      </c>
      <c r="I17" s="6">
        <v>0</v>
      </c>
      <c r="K17" s="6"/>
      <c r="M17" s="6">
        <v>0</v>
      </c>
      <c r="O17" s="29" t="s">
        <v>148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/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/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/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 ht="13.5" customHeight="1" x14ac:dyDescent="0.2">
      <c r="A18" s="2">
        <f t="shared" si="0"/>
        <v>4</v>
      </c>
      <c r="C18" s="3" t="s">
        <v>12</v>
      </c>
      <c r="E18" s="6">
        <v>0</v>
      </c>
      <c r="F18" s="6"/>
      <c r="G18" s="6">
        <v>-7368.5151634722424</v>
      </c>
      <c r="I18" s="6">
        <v>-7368.5151634722424</v>
      </c>
      <c r="K18" s="29" t="s">
        <v>145</v>
      </c>
      <c r="M18" s="6">
        <v>0</v>
      </c>
      <c r="O18" s="29" t="s">
        <v>149</v>
      </c>
      <c r="Q18" s="6">
        <v>-1886.6577500672288</v>
      </c>
      <c r="R18" s="6">
        <v>-1809.1948919779502</v>
      </c>
      <c r="S18" s="6">
        <v>-10.347758471711291</v>
      </c>
      <c r="T18" s="6">
        <v>-403.01342623743017</v>
      </c>
      <c r="U18" s="6">
        <v>-144.06312934275209</v>
      </c>
      <c r="V18" s="6">
        <v>0</v>
      </c>
      <c r="W18" s="6">
        <v>-19.861105920575159</v>
      </c>
      <c r="X18" s="6">
        <v>-5.9280426586213393</v>
      </c>
      <c r="Y18" s="6">
        <v>-121.9487924346745</v>
      </c>
      <c r="Z18" s="6">
        <v>-71.245225544134968</v>
      </c>
      <c r="AA18" s="6">
        <v>0</v>
      </c>
      <c r="AB18" s="6"/>
      <c r="AC18" s="6">
        <v>-373.10602977418108</v>
      </c>
      <c r="AD18" s="6">
        <v>-122.26545910295191</v>
      </c>
      <c r="AE18" s="6">
        <v>-62.312680958449405</v>
      </c>
      <c r="AF18" s="6">
        <v>-2.1513883321357223</v>
      </c>
      <c r="AG18" s="6">
        <v>0</v>
      </c>
      <c r="AH18" s="6"/>
      <c r="AI18" s="6">
        <v>-1228.0118803454718</v>
      </c>
      <c r="AJ18" s="6">
        <v>-497.7401318087613</v>
      </c>
      <c r="AK18" s="6">
        <v>-223.96117884923157</v>
      </c>
      <c r="AL18" s="6">
        <v>-8.9790108150655315E-2</v>
      </c>
      <c r="AM18" s="6">
        <v>-1.6621353076394283</v>
      </c>
      <c r="AN18" s="6">
        <v>-20.781804439825141</v>
      </c>
      <c r="AO18" s="6">
        <v>-269.26044053517296</v>
      </c>
      <c r="AP18" s="6">
        <v>-28.670941809379201</v>
      </c>
      <c r="AQ18" s="6">
        <v>-33.98056752693725</v>
      </c>
      <c r="AR18" s="6">
        <v>-2.2339865722541838</v>
      </c>
      <c r="AS18" s="6">
        <v>-0.21295988635624297</v>
      </c>
      <c r="AT18" s="6">
        <v>-28.162873242183689</v>
      </c>
      <c r="AU18" s="6">
        <v>-0.23694044266709341</v>
      </c>
      <c r="AV18" s="6">
        <v>-1.4138517754150399</v>
      </c>
      <c r="AW18" s="6"/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 ht="13.5" customHeight="1" x14ac:dyDescent="0.2">
      <c r="A19" s="2">
        <f t="shared" si="0"/>
        <v>5</v>
      </c>
      <c r="C19" s="3" t="s">
        <v>13</v>
      </c>
      <c r="E19" s="6">
        <v>0</v>
      </c>
      <c r="F19" s="6"/>
      <c r="G19" s="6">
        <v>0</v>
      </c>
      <c r="I19" s="6">
        <v>0</v>
      </c>
      <c r="K19" s="29"/>
      <c r="M19" s="6">
        <v>0</v>
      </c>
      <c r="O19" s="29" t="s">
        <v>150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/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/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/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ht="13.5" customHeight="1" x14ac:dyDescent="0.2">
      <c r="A20" s="2">
        <f t="shared" si="0"/>
        <v>6</v>
      </c>
      <c r="C20" s="3" t="s">
        <v>14</v>
      </c>
      <c r="E20" s="6">
        <v>20855.923243351954</v>
      </c>
      <c r="F20" s="6"/>
      <c r="G20" s="6">
        <v>15491.673000000001</v>
      </c>
      <c r="I20" s="6">
        <v>0</v>
      </c>
      <c r="K20" s="29"/>
      <c r="M20" s="6">
        <v>15491.673000000001</v>
      </c>
      <c r="O20" s="29" t="s">
        <v>146</v>
      </c>
      <c r="Q20" s="6">
        <v>5792.196697682868</v>
      </c>
      <c r="R20" s="6">
        <v>3500.5325871986133</v>
      </c>
      <c r="S20" s="6">
        <v>17.387569098364541</v>
      </c>
      <c r="T20" s="6">
        <v>120.41737988861283</v>
      </c>
      <c r="U20" s="6">
        <v>1.9455147761352789</v>
      </c>
      <c r="V20" s="6">
        <v>0</v>
      </c>
      <c r="W20" s="6">
        <v>5.1744596480492007</v>
      </c>
      <c r="X20" s="6">
        <v>0.67589527369546609</v>
      </c>
      <c r="Y20" s="6">
        <v>6.3158620327133219</v>
      </c>
      <c r="Z20" s="6">
        <v>165.32037512142145</v>
      </c>
      <c r="AA20" s="6">
        <v>0</v>
      </c>
      <c r="AB20" s="6"/>
      <c r="AC20" s="6">
        <v>1097.2370031330313</v>
      </c>
      <c r="AD20" s="6">
        <v>193.93460501358385</v>
      </c>
      <c r="AE20" s="6">
        <v>18.417885892049657</v>
      </c>
      <c r="AF20" s="6">
        <v>6.7194888629292411</v>
      </c>
      <c r="AG20" s="6">
        <v>0</v>
      </c>
      <c r="AH20" s="6"/>
      <c r="AI20" s="6">
        <v>3621.2135080982716</v>
      </c>
      <c r="AJ20" s="6">
        <v>811.10889932591101</v>
      </c>
      <c r="AK20" s="6">
        <v>69.944996934692512</v>
      </c>
      <c r="AL20" s="6">
        <v>0</v>
      </c>
      <c r="AM20" s="6">
        <v>0.35789808165145259</v>
      </c>
      <c r="AN20" s="6">
        <v>2.1918765127907105</v>
      </c>
      <c r="AO20" s="6">
        <v>39.407442830386408</v>
      </c>
      <c r="AP20" s="6">
        <v>2.5616199215787536</v>
      </c>
      <c r="AQ20" s="6">
        <v>18.611434672654038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/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</row>
    <row r="21" spans="1:58" ht="13.5" customHeight="1" x14ac:dyDescent="0.2">
      <c r="A21" s="2">
        <f t="shared" si="0"/>
        <v>7</v>
      </c>
      <c r="C21" s="3" t="s">
        <v>98</v>
      </c>
      <c r="E21" s="14">
        <f>SUM(E15:E20)</f>
        <v>20855.923243351954</v>
      </c>
      <c r="F21" s="8"/>
      <c r="G21" s="14">
        <f>SUM(G15:G20)</f>
        <v>155.08039454820937</v>
      </c>
      <c r="I21" s="14">
        <f>SUM(I15:I20)</f>
        <v>-7368.5151634722424</v>
      </c>
      <c r="K21" s="17"/>
      <c r="M21" s="14">
        <f>SUM(M15:M20)</f>
        <v>7523.5955580204518</v>
      </c>
      <c r="O21" s="17"/>
      <c r="Q21" s="14">
        <f t="shared" ref="Q21:BF21" si="1">SUM(Q15:Q20)</f>
        <v>1392.7727477987355</v>
      </c>
      <c r="R21" s="14">
        <f t="shared" si="1"/>
        <v>-492.55839215549986</v>
      </c>
      <c r="S21" s="14">
        <f t="shared" si="1"/>
        <v>1.1842849019427568</v>
      </c>
      <c r="T21" s="14">
        <f t="shared" si="1"/>
        <v>-442.16549778729188</v>
      </c>
      <c r="U21" s="14">
        <f t="shared" si="1"/>
        <v>-148.00271694627861</v>
      </c>
      <c r="V21" s="14">
        <f t="shared" si="1"/>
        <v>0</v>
      </c>
      <c r="W21" s="14">
        <f t="shared" si="1"/>
        <v>-14.686646272525959</v>
      </c>
      <c r="X21" s="14">
        <f t="shared" si="1"/>
        <v>-5.2521473849258733</v>
      </c>
      <c r="Y21" s="14">
        <f t="shared" si="1"/>
        <v>-115.63293040196118</v>
      </c>
      <c r="Z21" s="14">
        <f t="shared" si="1"/>
        <v>46.736665830402757</v>
      </c>
      <c r="AA21" s="14">
        <f t="shared" si="1"/>
        <v>0</v>
      </c>
      <c r="AB21" s="20"/>
      <c r="AC21" s="14">
        <f t="shared" si="1"/>
        <v>273.58701045058751</v>
      </c>
      <c r="AD21" s="14">
        <f t="shared" si="1"/>
        <v>-55.69575810436811</v>
      </c>
      <c r="AE21" s="14">
        <f t="shared" si="1"/>
        <v>-143.68571028767767</v>
      </c>
      <c r="AF21" s="14">
        <f t="shared" si="1"/>
        <v>4.5681005307935187</v>
      </c>
      <c r="AG21" s="14">
        <f t="shared" si="1"/>
        <v>0</v>
      </c>
      <c r="AH21" s="20"/>
      <c r="AI21" s="14">
        <f t="shared" si="1"/>
        <v>967.51815619747595</v>
      </c>
      <c r="AJ21" s="14">
        <f t="shared" si="1"/>
        <v>-194.98884239824008</v>
      </c>
      <c r="AK21" s="14">
        <f t="shared" si="1"/>
        <v>-313.18607463075512</v>
      </c>
      <c r="AL21" s="14">
        <f t="shared" si="1"/>
        <v>-8.9790108150655315E-2</v>
      </c>
      <c r="AM21" s="14">
        <f t="shared" si="1"/>
        <v>-2.8446985177431947</v>
      </c>
      <c r="AN21" s="14">
        <f t="shared" si="1"/>
        <v>-18.589927927034431</v>
      </c>
      <c r="AO21" s="14">
        <f t="shared" si="1"/>
        <v>-494.17825783023596</v>
      </c>
      <c r="AP21" s="14">
        <f t="shared" si="1"/>
        <v>-26.109321887800448</v>
      </c>
      <c r="AQ21" s="14">
        <f t="shared" si="1"/>
        <v>-31.359246602359466</v>
      </c>
      <c r="AR21" s="14">
        <f t="shared" si="1"/>
        <v>-2.2339865722541838</v>
      </c>
      <c r="AS21" s="14">
        <f t="shared" si="1"/>
        <v>-0.21295988635624297</v>
      </c>
      <c r="AT21" s="14">
        <f t="shared" si="1"/>
        <v>-28.162873242183689</v>
      </c>
      <c r="AU21" s="14">
        <f t="shared" si="1"/>
        <v>-0.23694044266709341</v>
      </c>
      <c r="AV21" s="14">
        <f t="shared" si="1"/>
        <v>-1.4138517754150399</v>
      </c>
      <c r="AW21" s="20"/>
      <c r="AX21" s="14">
        <f t="shared" si="1"/>
        <v>0</v>
      </c>
      <c r="AY21" s="14">
        <f t="shared" si="1"/>
        <v>0</v>
      </c>
      <c r="AZ21" s="14">
        <f t="shared" si="1"/>
        <v>0</v>
      </c>
      <c r="BA21" s="14">
        <f t="shared" si="1"/>
        <v>0</v>
      </c>
      <c r="BB21" s="14">
        <f t="shared" si="1"/>
        <v>0</v>
      </c>
      <c r="BC21" s="14">
        <f t="shared" si="1"/>
        <v>0</v>
      </c>
      <c r="BD21" s="14">
        <f t="shared" si="1"/>
        <v>0</v>
      </c>
      <c r="BE21" s="14">
        <f t="shared" si="1"/>
        <v>0</v>
      </c>
      <c r="BF21" s="14">
        <f t="shared" si="1"/>
        <v>0</v>
      </c>
    </row>
    <row r="22" spans="1:58" ht="13.5" customHeight="1" x14ac:dyDescent="0.2">
      <c r="E22" s="6"/>
      <c r="F22" s="6"/>
      <c r="G22" s="6"/>
      <c r="I22" s="6"/>
      <c r="K22" s="17"/>
      <c r="M22" s="6"/>
      <c r="O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0"/>
      <c r="AC22" s="6"/>
      <c r="AD22" s="6"/>
      <c r="AE22" s="6"/>
      <c r="AF22" s="6"/>
      <c r="AG22" s="6"/>
      <c r="AH22" s="20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20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3.5" customHeight="1" x14ac:dyDescent="0.2">
      <c r="C23" s="12" t="s">
        <v>15</v>
      </c>
      <c r="E23" s="6"/>
      <c r="F23" s="6"/>
      <c r="G23" s="6"/>
      <c r="I23" s="6"/>
      <c r="K23" s="17"/>
      <c r="M23" s="6"/>
      <c r="O23" s="1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0"/>
      <c r="AC23" s="6"/>
      <c r="AD23" s="6"/>
      <c r="AE23" s="6"/>
      <c r="AF23" s="6"/>
      <c r="AG23" s="6"/>
      <c r="AH23" s="20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20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13.5" customHeight="1" x14ac:dyDescent="0.2">
      <c r="A24" s="2">
        <f>A21+1</f>
        <v>8</v>
      </c>
      <c r="C24" s="3" t="s">
        <v>16</v>
      </c>
      <c r="E24" s="6">
        <v>121856.05204620356</v>
      </c>
      <c r="F24" s="6"/>
      <c r="G24" s="6">
        <v>121856.05204620356</v>
      </c>
      <c r="I24" s="6">
        <v>0</v>
      </c>
      <c r="K24" s="29"/>
      <c r="M24" s="6">
        <v>121856.05204620356</v>
      </c>
      <c r="O24" s="29" t="s">
        <v>148</v>
      </c>
      <c r="Q24" s="6">
        <v>36462.638271972544</v>
      </c>
      <c r="R24" s="6">
        <v>31690.418735883799</v>
      </c>
      <c r="S24" s="6">
        <v>84.969272671650103</v>
      </c>
      <c r="T24" s="6">
        <v>2315.5051940296498</v>
      </c>
      <c r="U24" s="6">
        <v>85.398458192715566</v>
      </c>
      <c r="V24" s="6">
        <v>0</v>
      </c>
      <c r="W24" s="6">
        <v>0</v>
      </c>
      <c r="X24" s="6">
        <v>0</v>
      </c>
      <c r="Y24" s="6">
        <v>0</v>
      </c>
      <c r="Z24" s="6">
        <v>686.92662665235082</v>
      </c>
      <c r="AA24" s="6">
        <v>0</v>
      </c>
      <c r="AB24" s="6"/>
      <c r="AC24" s="6">
        <v>6537.8233543343758</v>
      </c>
      <c r="AD24" s="6">
        <v>1848.1864424879027</v>
      </c>
      <c r="AE24" s="6">
        <v>542.94763748747937</v>
      </c>
      <c r="AF24" s="6">
        <v>0</v>
      </c>
      <c r="AG24" s="6">
        <v>0</v>
      </c>
      <c r="AH24" s="6"/>
      <c r="AI24" s="6">
        <v>20688.02927922213</v>
      </c>
      <c r="AJ24" s="6">
        <v>7376.7546079297144</v>
      </c>
      <c r="AK24" s="6">
        <v>2309.7072152287628</v>
      </c>
      <c r="AL24" s="6">
        <v>0</v>
      </c>
      <c r="AM24" s="6">
        <v>22.353565109773829</v>
      </c>
      <c r="AN24" s="6">
        <v>0</v>
      </c>
      <c r="AO24" s="6">
        <v>3835.6120624360497</v>
      </c>
      <c r="AP24" s="6">
        <v>0</v>
      </c>
      <c r="AQ24" s="6">
        <v>232.03182753981795</v>
      </c>
      <c r="AR24" s="6">
        <v>807.38281363009878</v>
      </c>
      <c r="AS24" s="6">
        <v>0</v>
      </c>
      <c r="AT24" s="6">
        <v>5036.5917530662409</v>
      </c>
      <c r="AU24" s="6">
        <v>0</v>
      </c>
      <c r="AV24" s="6">
        <v>1292.7749283285511</v>
      </c>
      <c r="AW24" s="6"/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 ht="13.5" customHeight="1" x14ac:dyDescent="0.2">
      <c r="A25" s="2">
        <f>A24+1</f>
        <v>9</v>
      </c>
      <c r="C25" s="3" t="s">
        <v>17</v>
      </c>
      <c r="E25" s="6">
        <v>78502.633330917248</v>
      </c>
      <c r="F25" s="6"/>
      <c r="G25" s="6">
        <v>78502.633330917248</v>
      </c>
      <c r="I25" s="6">
        <v>39116.721621913872</v>
      </c>
      <c r="K25" s="29" t="s">
        <v>151</v>
      </c>
      <c r="M25" s="6">
        <v>39385.911709003376</v>
      </c>
      <c r="O25" s="29" t="s">
        <v>152</v>
      </c>
      <c r="Q25" s="6">
        <v>24406.058558057717</v>
      </c>
      <c r="R25" s="6">
        <v>19747.088803562256</v>
      </c>
      <c r="S25" s="6">
        <v>78.113931110284284</v>
      </c>
      <c r="T25" s="6">
        <v>1667.0885432977416</v>
      </c>
      <c r="U25" s="6">
        <v>214.71014764958824</v>
      </c>
      <c r="V25" s="6">
        <v>0</v>
      </c>
      <c r="W25" s="6">
        <v>0</v>
      </c>
      <c r="X25" s="6">
        <v>40.75644331040273</v>
      </c>
      <c r="Y25" s="6">
        <v>183.9345857113704</v>
      </c>
      <c r="Z25" s="6">
        <v>707.65826134600093</v>
      </c>
      <c r="AA25" s="6">
        <v>0</v>
      </c>
      <c r="AB25" s="6"/>
      <c r="AC25" s="6">
        <v>4852.2407539671785</v>
      </c>
      <c r="AD25" s="6">
        <v>1205.3822860813148</v>
      </c>
      <c r="AE25" s="6">
        <v>342.61049116886852</v>
      </c>
      <c r="AF25" s="6">
        <v>0</v>
      </c>
      <c r="AG25" s="6">
        <v>0</v>
      </c>
      <c r="AH25" s="6"/>
      <c r="AI25" s="6">
        <v>15356.508256309124</v>
      </c>
      <c r="AJ25" s="6">
        <v>4621.9663071081495</v>
      </c>
      <c r="AK25" s="6">
        <v>950.12622352618553</v>
      </c>
      <c r="AL25" s="6">
        <v>2.0466135761817137</v>
      </c>
      <c r="AM25" s="6">
        <v>3.7695142676847775</v>
      </c>
      <c r="AN25" s="6">
        <v>0</v>
      </c>
      <c r="AO25" s="6">
        <v>1305.4418465629542</v>
      </c>
      <c r="AP25" s="6">
        <v>135.63383880860118</v>
      </c>
      <c r="AQ25" s="6">
        <v>132.2382905876355</v>
      </c>
      <c r="AR25" s="6">
        <v>268.53096516152294</v>
      </c>
      <c r="AS25" s="6">
        <v>0</v>
      </c>
      <c r="AT25" s="6">
        <v>1700.8326749504884</v>
      </c>
      <c r="AU25" s="6">
        <v>0</v>
      </c>
      <c r="AV25" s="6">
        <v>579.89599479599337</v>
      </c>
      <c r="AW25" s="6"/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</row>
    <row r="26" spans="1:58" ht="13.5" customHeight="1" x14ac:dyDescent="0.2">
      <c r="A26" s="2">
        <f t="shared" ref="A26:A28" si="2">A25+1</f>
        <v>10</v>
      </c>
      <c r="C26" s="3" t="s">
        <v>18</v>
      </c>
      <c r="E26" s="6">
        <v>7138.3490998511634</v>
      </c>
      <c r="F26" s="6"/>
      <c r="G26" s="6">
        <v>7138.3490998511634</v>
      </c>
      <c r="I26" s="6">
        <v>0</v>
      </c>
      <c r="K26" s="29"/>
      <c r="M26" s="6">
        <v>7138.3490998511634</v>
      </c>
      <c r="O26" s="29" t="s">
        <v>153</v>
      </c>
      <c r="Q26" s="6">
        <v>2031.6647182583508</v>
      </c>
      <c r="R26" s="6">
        <v>1794.8033483533534</v>
      </c>
      <c r="S26" s="6">
        <v>1.9148817420665323</v>
      </c>
      <c r="T26" s="6">
        <v>55.073526904637447</v>
      </c>
      <c r="U26" s="6">
        <v>12.917971439103988</v>
      </c>
      <c r="V26" s="6">
        <v>15.631337882487415</v>
      </c>
      <c r="W26" s="6">
        <v>1.0487599328163968</v>
      </c>
      <c r="X26" s="6">
        <v>0.78988236077834018</v>
      </c>
      <c r="Y26" s="6">
        <v>8.345985052432134</v>
      </c>
      <c r="Z26" s="6">
        <v>15.532249221981669</v>
      </c>
      <c r="AA26" s="6">
        <v>0</v>
      </c>
      <c r="AB26" s="6"/>
      <c r="AC26" s="6">
        <v>400.83001615228272</v>
      </c>
      <c r="AD26" s="6">
        <v>116.27234682849696</v>
      </c>
      <c r="AE26" s="6">
        <v>26.74775607987582</v>
      </c>
      <c r="AF26" s="6">
        <v>2.4031573165095916</v>
      </c>
      <c r="AG26" s="6">
        <v>20.394939382523329</v>
      </c>
      <c r="AH26" s="6"/>
      <c r="AI26" s="6">
        <v>1292.6882974876103</v>
      </c>
      <c r="AJ26" s="6">
        <v>457.96352154813678</v>
      </c>
      <c r="AK26" s="6">
        <v>33.875733380878614</v>
      </c>
      <c r="AL26" s="6">
        <v>2.9223098453178723E-2</v>
      </c>
      <c r="AM26" s="6">
        <v>0.22698577739623021</v>
      </c>
      <c r="AN26" s="6">
        <v>1.0437750840718991</v>
      </c>
      <c r="AO26" s="6">
        <v>45.786250304441133</v>
      </c>
      <c r="AP26" s="6">
        <v>3.0778216605649789</v>
      </c>
      <c r="AQ26" s="6">
        <v>4.6504248282110128</v>
      </c>
      <c r="AR26" s="6">
        <v>18.491316414563958</v>
      </c>
      <c r="AS26" s="6">
        <v>0</v>
      </c>
      <c r="AT26" s="6">
        <v>182.98188619584889</v>
      </c>
      <c r="AU26" s="6">
        <v>0</v>
      </c>
      <c r="AV26" s="6">
        <v>23.726801783742477</v>
      </c>
      <c r="AW26" s="6"/>
      <c r="AX26" s="6">
        <v>5.5605166223619262</v>
      </c>
      <c r="AY26" s="6">
        <v>46.650841719832776</v>
      </c>
      <c r="AZ26" s="6">
        <v>0</v>
      </c>
      <c r="BA26" s="6">
        <v>120.63866404779326</v>
      </c>
      <c r="BB26" s="6">
        <v>20.881660490144522</v>
      </c>
      <c r="BC26" s="6">
        <v>367.32316000803263</v>
      </c>
      <c r="BD26" s="6">
        <v>2.1908765495353992</v>
      </c>
      <c r="BE26" s="6">
        <v>4.979396288488438</v>
      </c>
      <c r="BF26" s="6">
        <v>1.211069653358436</v>
      </c>
    </row>
    <row r="27" spans="1:58" ht="13.5" customHeight="1" x14ac:dyDescent="0.2">
      <c r="A27" s="2">
        <f t="shared" si="2"/>
        <v>11</v>
      </c>
      <c r="C27" s="3" t="s">
        <v>19</v>
      </c>
      <c r="E27" s="6">
        <v>0</v>
      </c>
      <c r="F27" s="6"/>
      <c r="G27" s="6">
        <v>0</v>
      </c>
      <c r="I27" s="6">
        <v>0</v>
      </c>
      <c r="K27" s="29"/>
      <c r="M27" s="6">
        <v>0</v>
      </c>
      <c r="O27" s="29" t="s">
        <v>154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/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/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/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</row>
    <row r="28" spans="1:58" ht="13.5" customHeight="1" x14ac:dyDescent="0.2">
      <c r="A28" s="2">
        <f t="shared" si="2"/>
        <v>12</v>
      </c>
      <c r="C28" s="3" t="s">
        <v>20</v>
      </c>
      <c r="E28" s="14">
        <f>SUM(E24:E27)</f>
        <v>207497.03447697195</v>
      </c>
      <c r="F28" s="9"/>
      <c r="G28" s="14">
        <f>SUM(G24:G27)</f>
        <v>207497.03447697195</v>
      </c>
      <c r="I28" s="14">
        <f>SUM(I24:I27)</f>
        <v>39116.721621913872</v>
      </c>
      <c r="K28" s="30"/>
      <c r="M28" s="14">
        <f>SUM(M24:M27)</f>
        <v>168380.31285505809</v>
      </c>
      <c r="O28" s="17"/>
      <c r="Q28" s="14">
        <f t="shared" ref="Q28:BF28" si="3">SUM(Q24:Q27)</f>
        <v>62900.361548288609</v>
      </c>
      <c r="R28" s="14">
        <f t="shared" si="3"/>
        <v>53232.310887799409</v>
      </c>
      <c r="S28" s="14">
        <f t="shared" si="3"/>
        <v>164.99808552400094</v>
      </c>
      <c r="T28" s="14">
        <f t="shared" si="3"/>
        <v>4037.6672642320291</v>
      </c>
      <c r="U28" s="14">
        <f t="shared" si="3"/>
        <v>313.02657728140781</v>
      </c>
      <c r="V28" s="14">
        <f t="shared" si="3"/>
        <v>15.631337882487415</v>
      </c>
      <c r="W28" s="14">
        <f t="shared" si="3"/>
        <v>1.0487599328163968</v>
      </c>
      <c r="X28" s="14">
        <f t="shared" si="3"/>
        <v>41.546325671181073</v>
      </c>
      <c r="Y28" s="14">
        <f t="shared" si="3"/>
        <v>192.28057076380253</v>
      </c>
      <c r="Z28" s="14">
        <f t="shared" si="3"/>
        <v>1410.1171372203335</v>
      </c>
      <c r="AA28" s="14">
        <f t="shared" si="3"/>
        <v>0</v>
      </c>
      <c r="AB28" s="20"/>
      <c r="AC28" s="14">
        <f t="shared" si="3"/>
        <v>11790.894124453836</v>
      </c>
      <c r="AD28" s="14">
        <f t="shared" si="3"/>
        <v>3169.8410753977146</v>
      </c>
      <c r="AE28" s="14">
        <f t="shared" si="3"/>
        <v>912.30588473622367</v>
      </c>
      <c r="AF28" s="14">
        <f t="shared" si="3"/>
        <v>2.4031573165095916</v>
      </c>
      <c r="AG28" s="14">
        <f t="shared" si="3"/>
        <v>20.394939382523329</v>
      </c>
      <c r="AH28" s="20"/>
      <c r="AI28" s="14">
        <f t="shared" si="3"/>
        <v>37337.225833018871</v>
      </c>
      <c r="AJ28" s="14">
        <f t="shared" si="3"/>
        <v>12456.684436586002</v>
      </c>
      <c r="AK28" s="14">
        <f t="shared" si="3"/>
        <v>3293.709172135827</v>
      </c>
      <c r="AL28" s="14">
        <f t="shared" si="3"/>
        <v>2.0758366746348926</v>
      </c>
      <c r="AM28" s="14">
        <f t="shared" si="3"/>
        <v>26.350065154854835</v>
      </c>
      <c r="AN28" s="14">
        <f t="shared" si="3"/>
        <v>1.0437750840718991</v>
      </c>
      <c r="AO28" s="14">
        <f t="shared" si="3"/>
        <v>5186.8401593034441</v>
      </c>
      <c r="AP28" s="14">
        <f t="shared" si="3"/>
        <v>138.71166046916616</v>
      </c>
      <c r="AQ28" s="14">
        <f t="shared" si="3"/>
        <v>368.92054295566442</v>
      </c>
      <c r="AR28" s="14">
        <f t="shared" si="3"/>
        <v>1094.4050952061857</v>
      </c>
      <c r="AS28" s="14">
        <f t="shared" si="3"/>
        <v>0</v>
      </c>
      <c r="AT28" s="14">
        <f t="shared" si="3"/>
        <v>6920.4063142125788</v>
      </c>
      <c r="AU28" s="14">
        <f t="shared" si="3"/>
        <v>0</v>
      </c>
      <c r="AV28" s="14">
        <f t="shared" si="3"/>
        <v>1896.397724908287</v>
      </c>
      <c r="AW28" s="20"/>
      <c r="AX28" s="14">
        <f t="shared" si="3"/>
        <v>5.5605166223619262</v>
      </c>
      <c r="AY28" s="14">
        <f t="shared" si="3"/>
        <v>46.650841719832776</v>
      </c>
      <c r="AZ28" s="14">
        <f t="shared" si="3"/>
        <v>0</v>
      </c>
      <c r="BA28" s="14">
        <f t="shared" si="3"/>
        <v>120.63866404779326</v>
      </c>
      <c r="BB28" s="14">
        <f t="shared" si="3"/>
        <v>20.881660490144522</v>
      </c>
      <c r="BC28" s="14">
        <f t="shared" si="3"/>
        <v>367.32316000803263</v>
      </c>
      <c r="BD28" s="14">
        <f t="shared" si="3"/>
        <v>2.1908765495353992</v>
      </c>
      <c r="BE28" s="14">
        <f t="shared" si="3"/>
        <v>4.979396288488438</v>
      </c>
      <c r="BF28" s="14">
        <f t="shared" si="3"/>
        <v>1.211069653358436</v>
      </c>
    </row>
    <row r="29" spans="1:58" ht="13.5" customHeight="1" x14ac:dyDescent="0.2">
      <c r="E29" s="7"/>
      <c r="G29" s="7"/>
      <c r="I29" s="7"/>
      <c r="K29" s="17"/>
      <c r="O29" s="1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0"/>
      <c r="AC29" s="6"/>
      <c r="AD29" s="6"/>
      <c r="AE29" s="6"/>
      <c r="AF29" s="6"/>
      <c r="AG29" s="6"/>
      <c r="AH29" s="2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0"/>
      <c r="AX29" s="6"/>
      <c r="AY29" s="6"/>
      <c r="AZ29" s="6"/>
      <c r="BA29" s="10"/>
      <c r="BB29" s="10"/>
      <c r="BC29" s="10"/>
      <c r="BD29" s="10"/>
      <c r="BE29" s="10"/>
      <c r="BF29" s="10"/>
    </row>
    <row r="30" spans="1:58" ht="13.5" customHeight="1" x14ac:dyDescent="0.2">
      <c r="C30" s="12" t="s">
        <v>21</v>
      </c>
      <c r="K30" s="17"/>
      <c r="O30" s="1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0"/>
      <c r="AC30" s="6"/>
      <c r="AD30" s="6"/>
      <c r="AE30" s="6"/>
      <c r="AF30" s="6"/>
      <c r="AG30" s="6"/>
      <c r="AH30" s="2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20"/>
      <c r="AX30" s="6"/>
      <c r="AY30" s="6"/>
      <c r="AZ30" s="6"/>
      <c r="BA30" s="10"/>
      <c r="BB30" s="10"/>
      <c r="BC30" s="10"/>
      <c r="BD30" s="10"/>
      <c r="BE30" s="10"/>
      <c r="BF30" s="10"/>
    </row>
    <row r="31" spans="1:58" ht="13.5" customHeight="1" x14ac:dyDescent="0.2">
      <c r="A31" s="2">
        <f>A28+1</f>
        <v>13</v>
      </c>
      <c r="C31" s="3" t="s">
        <v>22</v>
      </c>
      <c r="E31" s="6">
        <v>12523.671291923149</v>
      </c>
      <c r="F31" s="6"/>
      <c r="G31" s="6">
        <v>12523.671291923149</v>
      </c>
      <c r="I31" s="6">
        <v>0</v>
      </c>
      <c r="K31" s="29"/>
      <c r="M31" s="6">
        <v>12523.671291923149</v>
      </c>
      <c r="O31" s="29" t="s">
        <v>156</v>
      </c>
      <c r="Q31" s="6">
        <v>2106.7470893259174</v>
      </c>
      <c r="R31" s="6">
        <v>1880.0455366087137</v>
      </c>
      <c r="S31" s="6">
        <v>6.6311952043151869</v>
      </c>
      <c r="T31" s="6">
        <v>215.72248937026356</v>
      </c>
      <c r="U31" s="6">
        <v>45.336134953058426</v>
      </c>
      <c r="V31" s="6">
        <v>0</v>
      </c>
      <c r="W31" s="6">
        <v>0.75168387683802063</v>
      </c>
      <c r="X31" s="6">
        <v>0</v>
      </c>
      <c r="Y31" s="6">
        <v>0</v>
      </c>
      <c r="Z31" s="6">
        <v>50.018758580098122</v>
      </c>
      <c r="AA31" s="6">
        <v>0</v>
      </c>
      <c r="AB31" s="6"/>
      <c r="AC31" s="6">
        <v>387.81938040857733</v>
      </c>
      <c r="AD31" s="6">
        <v>114.49135209521377</v>
      </c>
      <c r="AE31" s="6">
        <v>38.916164345892909</v>
      </c>
      <c r="AF31" s="6">
        <v>0</v>
      </c>
      <c r="AG31" s="6">
        <v>0</v>
      </c>
      <c r="AH31" s="6"/>
      <c r="AI31" s="6">
        <v>1240.9053700420229</v>
      </c>
      <c r="AJ31" s="6">
        <v>459.79166278422559</v>
      </c>
      <c r="AK31" s="6">
        <v>163.67084409375906</v>
      </c>
      <c r="AL31" s="6">
        <v>0</v>
      </c>
      <c r="AM31" s="6">
        <v>1.4378046152982122</v>
      </c>
      <c r="AN31" s="6">
        <v>0</v>
      </c>
      <c r="AO31" s="6">
        <v>242.09803041193001</v>
      </c>
      <c r="AP31" s="6">
        <v>0</v>
      </c>
      <c r="AQ31" s="6">
        <v>19.764124503975093</v>
      </c>
      <c r="AR31" s="6">
        <v>67.14549260284025</v>
      </c>
      <c r="AS31" s="6">
        <v>0</v>
      </c>
      <c r="AT31" s="6">
        <v>848.10558620420977</v>
      </c>
      <c r="AU31" s="6">
        <v>0</v>
      </c>
      <c r="AV31" s="6">
        <v>84.113363969171758</v>
      </c>
      <c r="AW31" s="6"/>
      <c r="AX31" s="6">
        <v>0</v>
      </c>
      <c r="AY31" s="6">
        <v>0</v>
      </c>
      <c r="AZ31" s="6">
        <v>0</v>
      </c>
      <c r="BA31" s="6">
        <v>47.989789495683873</v>
      </c>
      <c r="BB31" s="6">
        <v>0</v>
      </c>
      <c r="BC31" s="6">
        <v>4489.3562586058597</v>
      </c>
      <c r="BD31" s="6">
        <v>0</v>
      </c>
      <c r="BE31" s="6">
        <v>0</v>
      </c>
      <c r="BF31" s="6">
        <v>12.813179825282305</v>
      </c>
    </row>
    <row r="32" spans="1:58" ht="13.5" customHeight="1" x14ac:dyDescent="0.2">
      <c r="A32" s="2">
        <f>A31+1</f>
        <v>14</v>
      </c>
      <c r="C32" s="3" t="s">
        <v>23</v>
      </c>
      <c r="E32" s="6">
        <v>1452.0154432174706</v>
      </c>
      <c r="F32" s="6"/>
      <c r="G32" s="6">
        <v>1452.0154432174706</v>
      </c>
      <c r="I32" s="6">
        <v>0</v>
      </c>
      <c r="K32" s="29"/>
      <c r="M32" s="6">
        <v>1452.0154432174706</v>
      </c>
      <c r="O32" s="29" t="s">
        <v>157</v>
      </c>
      <c r="Q32" s="6">
        <v>98.141028724793273</v>
      </c>
      <c r="R32" s="6">
        <v>87.580328909471291</v>
      </c>
      <c r="S32" s="6">
        <v>0.30890861191821467</v>
      </c>
      <c r="T32" s="6">
        <v>10.049249448658296</v>
      </c>
      <c r="U32" s="6">
        <v>2.1119454467231931</v>
      </c>
      <c r="V32" s="6">
        <v>0</v>
      </c>
      <c r="W32" s="6">
        <v>3.5016556720307707E-2</v>
      </c>
      <c r="X32" s="6">
        <v>0</v>
      </c>
      <c r="Y32" s="6">
        <v>0</v>
      </c>
      <c r="Z32" s="6">
        <v>2.3300815021695733</v>
      </c>
      <c r="AA32" s="6">
        <v>0</v>
      </c>
      <c r="AB32" s="6"/>
      <c r="AC32" s="6">
        <v>18.066237350249693</v>
      </c>
      <c r="AD32" s="6">
        <v>5.3334826622743794</v>
      </c>
      <c r="AE32" s="6">
        <v>1.2092805962982531</v>
      </c>
      <c r="AF32" s="6">
        <v>0</v>
      </c>
      <c r="AG32" s="6">
        <v>0</v>
      </c>
      <c r="AH32" s="6"/>
      <c r="AI32" s="6">
        <v>57.806525606740365</v>
      </c>
      <c r="AJ32" s="6">
        <v>21.419005163626601</v>
      </c>
      <c r="AK32" s="6">
        <v>7.6244676416077501</v>
      </c>
      <c r="AL32" s="6">
        <v>0</v>
      </c>
      <c r="AM32" s="6">
        <v>6.6978910171781231E-2</v>
      </c>
      <c r="AN32" s="6">
        <v>0</v>
      </c>
      <c r="AO32" s="6">
        <v>11.277931687792364</v>
      </c>
      <c r="AP32" s="6">
        <v>0</v>
      </c>
      <c r="AQ32" s="6">
        <v>0.9206949996478383</v>
      </c>
      <c r="AR32" s="6">
        <v>7.2247818254244365</v>
      </c>
      <c r="AS32" s="6">
        <v>0</v>
      </c>
      <c r="AT32" s="6">
        <v>91.255236766107586</v>
      </c>
      <c r="AU32" s="6">
        <v>0</v>
      </c>
      <c r="AV32" s="6">
        <v>9.0505062919752408</v>
      </c>
      <c r="AW32" s="6"/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1020.2037545151001</v>
      </c>
      <c r="BD32" s="6">
        <v>0</v>
      </c>
      <c r="BE32" s="6">
        <v>0</v>
      </c>
      <c r="BF32" s="6">
        <v>0</v>
      </c>
    </row>
    <row r="33" spans="1:58" ht="13.5" customHeight="1" x14ac:dyDescent="0.2">
      <c r="A33" s="2">
        <f t="shared" ref="A33:A38" si="4">A32+1</f>
        <v>15</v>
      </c>
      <c r="C33" s="3" t="s">
        <v>24</v>
      </c>
      <c r="E33" s="6">
        <v>47264.710948384934</v>
      </c>
      <c r="F33" s="6"/>
      <c r="G33" s="6">
        <v>47264.710948384934</v>
      </c>
      <c r="I33" s="6">
        <v>0</v>
      </c>
      <c r="K33" s="29"/>
      <c r="M33" s="6">
        <v>47264.710948384934</v>
      </c>
      <c r="O33" s="29" t="s">
        <v>158</v>
      </c>
      <c r="Q33" s="6">
        <v>6927.9477819022068</v>
      </c>
      <c r="R33" s="6">
        <v>6182.4494127536509</v>
      </c>
      <c r="S33" s="6">
        <v>21.806402078284236</v>
      </c>
      <c r="T33" s="6">
        <v>709.39418846774333</v>
      </c>
      <c r="U33" s="6">
        <v>149.08594257916192</v>
      </c>
      <c r="V33" s="6">
        <v>0</v>
      </c>
      <c r="W33" s="6">
        <v>2.471880309514451</v>
      </c>
      <c r="X33" s="6">
        <v>0</v>
      </c>
      <c r="Y33" s="6">
        <v>0</v>
      </c>
      <c r="Z33" s="6">
        <v>164.48455028807896</v>
      </c>
      <c r="AA33" s="6">
        <v>0</v>
      </c>
      <c r="AB33" s="6"/>
      <c r="AC33" s="6">
        <v>1275.3274609435757</v>
      </c>
      <c r="AD33" s="6">
        <v>376.49991914730157</v>
      </c>
      <c r="AE33" s="6">
        <v>174.12583903862856</v>
      </c>
      <c r="AF33" s="6">
        <v>0</v>
      </c>
      <c r="AG33" s="6">
        <v>0</v>
      </c>
      <c r="AH33" s="6"/>
      <c r="AI33" s="6">
        <v>4080.6642854714346</v>
      </c>
      <c r="AJ33" s="6">
        <v>1512.0052361588023</v>
      </c>
      <c r="AK33" s="6">
        <v>538.22457714382222</v>
      </c>
      <c r="AL33" s="6">
        <v>0</v>
      </c>
      <c r="AM33" s="6">
        <v>4.7281590399876503</v>
      </c>
      <c r="AN33" s="6">
        <v>0</v>
      </c>
      <c r="AO33" s="6">
        <v>796.12902815585721</v>
      </c>
      <c r="AP33" s="6">
        <v>0</v>
      </c>
      <c r="AQ33" s="6">
        <v>64.993478909879144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/>
      <c r="AX33" s="6">
        <v>0</v>
      </c>
      <c r="AY33" s="6">
        <v>0</v>
      </c>
      <c r="AZ33" s="6">
        <v>0</v>
      </c>
      <c r="BA33" s="6">
        <v>328.74634484713641</v>
      </c>
      <c r="BB33" s="6">
        <v>0</v>
      </c>
      <c r="BC33" s="6">
        <v>23955.626461149863</v>
      </c>
      <c r="BD33" s="6">
        <v>0</v>
      </c>
      <c r="BE33" s="6">
        <v>0</v>
      </c>
      <c r="BF33" s="6">
        <v>0</v>
      </c>
    </row>
    <row r="34" spans="1:58" ht="13.5" customHeight="1" x14ac:dyDescent="0.2">
      <c r="A34" s="2">
        <f t="shared" si="4"/>
        <v>16</v>
      </c>
      <c r="C34" s="3" t="s">
        <v>25</v>
      </c>
      <c r="E34" s="6">
        <v>243137.02190119354</v>
      </c>
      <c r="F34" s="6"/>
      <c r="G34" s="6">
        <v>243137.02190119354</v>
      </c>
      <c r="I34" s="6">
        <v>0</v>
      </c>
      <c r="K34" s="29"/>
      <c r="M34" s="6">
        <v>243137.02190119354</v>
      </c>
      <c r="O34" s="29" t="s">
        <v>159</v>
      </c>
      <c r="Q34" s="6">
        <v>46854.112776776812</v>
      </c>
      <c r="R34" s="6">
        <v>41812.26405582716</v>
      </c>
      <c r="S34" s="6">
        <v>147.47796236292302</v>
      </c>
      <c r="T34" s="6">
        <v>4797.6740524062589</v>
      </c>
      <c r="U34" s="6">
        <v>1008.2768789458416</v>
      </c>
      <c r="V34" s="6">
        <v>0</v>
      </c>
      <c r="W34" s="6">
        <v>16.717469940410545</v>
      </c>
      <c r="X34" s="6">
        <v>0</v>
      </c>
      <c r="Y34" s="6">
        <v>0</v>
      </c>
      <c r="Z34" s="6">
        <v>1112.4185562378786</v>
      </c>
      <c r="AA34" s="6">
        <v>0</v>
      </c>
      <c r="AB34" s="6"/>
      <c r="AC34" s="6">
        <v>8625.113607014513</v>
      </c>
      <c r="AD34" s="6">
        <v>2546.290795992611</v>
      </c>
      <c r="AE34" s="6">
        <v>886.41627707767748</v>
      </c>
      <c r="AF34" s="6">
        <v>0</v>
      </c>
      <c r="AG34" s="6">
        <v>0</v>
      </c>
      <c r="AH34" s="6"/>
      <c r="AI34" s="6">
        <v>27597.769304079146</v>
      </c>
      <c r="AJ34" s="6">
        <v>10225.77913175466</v>
      </c>
      <c r="AK34" s="6">
        <v>3640.0440405463814</v>
      </c>
      <c r="AL34" s="6">
        <v>0</v>
      </c>
      <c r="AM34" s="6">
        <v>31.976813893549817</v>
      </c>
      <c r="AN34" s="6">
        <v>0</v>
      </c>
      <c r="AO34" s="6">
        <v>5384.2668051747733</v>
      </c>
      <c r="AP34" s="6">
        <v>0</v>
      </c>
      <c r="AQ34" s="6">
        <v>439.55466849122502</v>
      </c>
      <c r="AR34" s="6">
        <v>1180.3027119536505</v>
      </c>
      <c r="AS34" s="6">
        <v>0</v>
      </c>
      <c r="AT34" s="6">
        <v>14908.243049772875</v>
      </c>
      <c r="AU34" s="6">
        <v>0</v>
      </c>
      <c r="AV34" s="6">
        <v>1478.568817591166</v>
      </c>
      <c r="AW34" s="6"/>
      <c r="AX34" s="6">
        <v>0</v>
      </c>
      <c r="AY34" s="6">
        <v>0</v>
      </c>
      <c r="AZ34" s="6">
        <v>0</v>
      </c>
      <c r="BA34" s="6">
        <v>1144.7754727558581</v>
      </c>
      <c r="BB34" s="6">
        <v>0</v>
      </c>
      <c r="BC34" s="6">
        <v>69086.180533772742</v>
      </c>
      <c r="BD34" s="6">
        <v>0</v>
      </c>
      <c r="BE34" s="6">
        <v>0</v>
      </c>
      <c r="BF34" s="6">
        <v>212.79811882540318</v>
      </c>
    </row>
    <row r="35" spans="1:58" ht="13.5" customHeight="1" x14ac:dyDescent="0.2">
      <c r="A35" s="2">
        <f t="shared" si="4"/>
        <v>17</v>
      </c>
      <c r="C35" s="3" t="s">
        <v>26</v>
      </c>
      <c r="E35" s="6">
        <v>36183.519639537146</v>
      </c>
      <c r="F35" s="6"/>
      <c r="G35" s="6">
        <v>36183.519639537146</v>
      </c>
      <c r="I35" s="6">
        <v>0</v>
      </c>
      <c r="K35" s="29"/>
      <c r="M35" s="6">
        <v>36183.519639537146</v>
      </c>
      <c r="O35" s="29" t="s">
        <v>160</v>
      </c>
      <c r="Q35" s="6">
        <v>4380.2579199962438</v>
      </c>
      <c r="R35" s="6">
        <v>3908.9098038430579</v>
      </c>
      <c r="S35" s="6">
        <v>13.787295807792706</v>
      </c>
      <c r="T35" s="6">
        <v>448.52091994001165</v>
      </c>
      <c r="U35" s="6">
        <v>94.260941522739842</v>
      </c>
      <c r="V35" s="6">
        <v>0</v>
      </c>
      <c r="W35" s="6">
        <v>1.5628687807546577</v>
      </c>
      <c r="X35" s="6">
        <v>0</v>
      </c>
      <c r="Y35" s="6">
        <v>0</v>
      </c>
      <c r="Z35" s="6">
        <v>103.99685113079107</v>
      </c>
      <c r="AA35" s="6">
        <v>0</v>
      </c>
      <c r="AB35" s="6"/>
      <c r="AC35" s="6">
        <v>806.33737251596006</v>
      </c>
      <c r="AD35" s="6">
        <v>238.04549408282361</v>
      </c>
      <c r="AE35" s="6">
        <v>53.972950745064246</v>
      </c>
      <c r="AF35" s="6">
        <v>0</v>
      </c>
      <c r="AG35" s="6">
        <v>0</v>
      </c>
      <c r="AH35" s="6"/>
      <c r="AI35" s="6">
        <v>2580.0370640747383</v>
      </c>
      <c r="AJ35" s="6">
        <v>955.97904592489783</v>
      </c>
      <c r="AK35" s="6">
        <v>340.29737824085328</v>
      </c>
      <c r="AL35" s="6">
        <v>0</v>
      </c>
      <c r="AM35" s="6">
        <v>2.9894215045918315</v>
      </c>
      <c r="AN35" s="6">
        <v>0</v>
      </c>
      <c r="AO35" s="6">
        <v>503.35981024976934</v>
      </c>
      <c r="AP35" s="6">
        <v>0</v>
      </c>
      <c r="AQ35" s="6">
        <v>41.092717454769861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/>
      <c r="AX35" s="6">
        <v>0</v>
      </c>
      <c r="AY35" s="6">
        <v>21710.111783722288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13.5" customHeight="1" x14ac:dyDescent="0.2">
      <c r="A36" s="2">
        <f t="shared" si="4"/>
        <v>18</v>
      </c>
      <c r="C36" s="3" t="s">
        <v>27</v>
      </c>
      <c r="E36" s="6">
        <v>83346.589718586911</v>
      </c>
      <c r="F36" s="6"/>
      <c r="G36" s="6">
        <v>83346.589718586911</v>
      </c>
      <c r="I36" s="6">
        <v>0</v>
      </c>
      <c r="K36" s="29"/>
      <c r="M36" s="6">
        <v>83346.589718586911</v>
      </c>
      <c r="O36" s="29" t="s">
        <v>161</v>
      </c>
      <c r="Q36" s="6">
        <v>15961.812136034125</v>
      </c>
      <c r="R36" s="6">
        <v>14244.203214795718</v>
      </c>
      <c r="S36" s="6">
        <v>50.241385226034076</v>
      </c>
      <c r="T36" s="6">
        <v>1634.4258246714858</v>
      </c>
      <c r="U36" s="6">
        <v>343.49014780229248</v>
      </c>
      <c r="V36" s="6">
        <v>0</v>
      </c>
      <c r="W36" s="6">
        <v>5.6951481687407002</v>
      </c>
      <c r="X36" s="6">
        <v>0</v>
      </c>
      <c r="Y36" s="6">
        <v>0</v>
      </c>
      <c r="Z36" s="6">
        <v>378.96814087381841</v>
      </c>
      <c r="AA36" s="6">
        <v>0</v>
      </c>
      <c r="AB36" s="6"/>
      <c r="AC36" s="6">
        <v>2938.3214170123929</v>
      </c>
      <c r="AD36" s="6">
        <v>867.44605586666273</v>
      </c>
      <c r="AE36" s="6">
        <v>196.6793088341422</v>
      </c>
      <c r="AF36" s="6">
        <v>0</v>
      </c>
      <c r="AG36" s="6">
        <v>0</v>
      </c>
      <c r="AH36" s="6"/>
      <c r="AI36" s="6">
        <v>9401.7447540626363</v>
      </c>
      <c r="AJ36" s="6">
        <v>3483.6208770673129</v>
      </c>
      <c r="AK36" s="6">
        <v>1240.0554764295946</v>
      </c>
      <c r="AL36" s="6">
        <v>0</v>
      </c>
      <c r="AM36" s="6">
        <v>10.893555887173925</v>
      </c>
      <c r="AN36" s="6">
        <v>0</v>
      </c>
      <c r="AO36" s="6">
        <v>1834.2606473829499</v>
      </c>
      <c r="AP36" s="6">
        <v>0</v>
      </c>
      <c r="AQ36" s="6">
        <v>149.74329095505166</v>
      </c>
      <c r="AR36" s="6">
        <v>2056.2939104757588</v>
      </c>
      <c r="AS36" s="6">
        <v>0</v>
      </c>
      <c r="AT36" s="6">
        <v>25972.768755566791</v>
      </c>
      <c r="AU36" s="6">
        <v>0</v>
      </c>
      <c r="AV36" s="6">
        <v>2575.9256714742269</v>
      </c>
      <c r="AW36" s="6"/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</row>
    <row r="37" spans="1:58" ht="13.5" customHeight="1" x14ac:dyDescent="0.2">
      <c r="A37" s="2">
        <f t="shared" si="4"/>
        <v>19</v>
      </c>
      <c r="C37" s="3" t="s">
        <v>28</v>
      </c>
      <c r="E37" s="6">
        <v>0</v>
      </c>
      <c r="F37" s="6"/>
      <c r="G37" s="6">
        <v>0</v>
      </c>
      <c r="I37" s="6">
        <v>0</v>
      </c>
      <c r="K37" s="29" t="s">
        <v>155</v>
      </c>
      <c r="M37" s="6">
        <v>0</v>
      </c>
      <c r="O37" s="29" t="s">
        <v>162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/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/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/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</row>
    <row r="38" spans="1:58" ht="13.5" customHeight="1" x14ac:dyDescent="0.2">
      <c r="A38" s="2">
        <f t="shared" si="4"/>
        <v>20</v>
      </c>
      <c r="C38" s="3" t="s">
        <v>29</v>
      </c>
      <c r="E38" s="15">
        <f>SUM(E31:E37)</f>
        <v>423907.5289428432</v>
      </c>
      <c r="G38" s="15">
        <f>SUM(G31:G37)</f>
        <v>423907.5289428432</v>
      </c>
      <c r="I38" s="15">
        <f>SUM(I31:I37)</f>
        <v>0</v>
      </c>
      <c r="K38" s="17"/>
      <c r="M38" s="15">
        <f>SUM(M31:M37)</f>
        <v>423907.5289428432</v>
      </c>
      <c r="O38" s="17"/>
      <c r="Q38" s="31">
        <f t="shared" ref="Q38:BF38" si="5">SUM(Q31:Q37)</f>
        <v>76329.018732760102</v>
      </c>
      <c r="R38" s="31">
        <f t="shared" si="5"/>
        <v>68115.452352737775</v>
      </c>
      <c r="S38" s="31">
        <f t="shared" si="5"/>
        <v>240.25314929126745</v>
      </c>
      <c r="T38" s="31">
        <f t="shared" si="5"/>
        <v>7815.786724304422</v>
      </c>
      <c r="U38" s="31">
        <f t="shared" si="5"/>
        <v>1642.5619912498175</v>
      </c>
      <c r="V38" s="31">
        <f t="shared" si="5"/>
        <v>0</v>
      </c>
      <c r="W38" s="31">
        <f t="shared" si="5"/>
        <v>27.234067632978686</v>
      </c>
      <c r="X38" s="31">
        <f t="shared" si="5"/>
        <v>0</v>
      </c>
      <c r="Y38" s="31">
        <f t="shared" si="5"/>
        <v>0</v>
      </c>
      <c r="Z38" s="31">
        <f t="shared" si="5"/>
        <v>1812.2169386128348</v>
      </c>
      <c r="AA38" s="31">
        <f t="shared" si="5"/>
        <v>0</v>
      </c>
      <c r="AB38" s="32"/>
      <c r="AC38" s="31">
        <f t="shared" si="5"/>
        <v>14050.98547524527</v>
      </c>
      <c r="AD38" s="31">
        <f t="shared" si="5"/>
        <v>4148.1070998468867</v>
      </c>
      <c r="AE38" s="31">
        <f t="shared" si="5"/>
        <v>1351.3198206377035</v>
      </c>
      <c r="AF38" s="31">
        <f t="shared" si="5"/>
        <v>0</v>
      </c>
      <c r="AG38" s="31">
        <f t="shared" si="5"/>
        <v>0</v>
      </c>
      <c r="AH38" s="32"/>
      <c r="AI38" s="31">
        <f t="shared" si="5"/>
        <v>44958.927303336721</v>
      </c>
      <c r="AJ38" s="31">
        <f t="shared" si="5"/>
        <v>16658.594958853526</v>
      </c>
      <c r="AK38" s="31">
        <f t="shared" si="5"/>
        <v>5929.916784096019</v>
      </c>
      <c r="AL38" s="31">
        <f t="shared" si="5"/>
        <v>0</v>
      </c>
      <c r="AM38" s="31">
        <f t="shared" si="5"/>
        <v>52.092733850773214</v>
      </c>
      <c r="AN38" s="31">
        <f t="shared" si="5"/>
        <v>0</v>
      </c>
      <c r="AO38" s="31">
        <f t="shared" si="5"/>
        <v>8771.3922530630716</v>
      </c>
      <c r="AP38" s="31">
        <f t="shared" si="5"/>
        <v>0</v>
      </c>
      <c r="AQ38" s="31">
        <f t="shared" si="5"/>
        <v>716.06897531454854</v>
      </c>
      <c r="AR38" s="31">
        <f t="shared" si="5"/>
        <v>3310.9668968576739</v>
      </c>
      <c r="AS38" s="31">
        <f t="shared" si="5"/>
        <v>0</v>
      </c>
      <c r="AT38" s="31">
        <f t="shared" si="5"/>
        <v>41820.372628309982</v>
      </c>
      <c r="AU38" s="31">
        <f t="shared" si="5"/>
        <v>0</v>
      </c>
      <c r="AV38" s="31">
        <f t="shared" si="5"/>
        <v>4147.6583593265395</v>
      </c>
      <c r="AW38" s="32"/>
      <c r="AX38" s="31">
        <f t="shared" si="5"/>
        <v>0</v>
      </c>
      <c r="AY38" s="31">
        <f t="shared" si="5"/>
        <v>21710.111783722288</v>
      </c>
      <c r="AZ38" s="31">
        <f t="shared" si="5"/>
        <v>0</v>
      </c>
      <c r="BA38" s="31">
        <f t="shared" si="5"/>
        <v>1521.5116070986783</v>
      </c>
      <c r="BB38" s="31">
        <f t="shared" si="5"/>
        <v>0</v>
      </c>
      <c r="BC38" s="31">
        <f t="shared" si="5"/>
        <v>98551.36700804357</v>
      </c>
      <c r="BD38" s="31">
        <f t="shared" si="5"/>
        <v>0</v>
      </c>
      <c r="BE38" s="31">
        <f t="shared" si="5"/>
        <v>0</v>
      </c>
      <c r="BF38" s="31">
        <f t="shared" si="5"/>
        <v>225.61129865068548</v>
      </c>
    </row>
    <row r="39" spans="1:58" ht="13.5" customHeight="1" x14ac:dyDescent="0.2">
      <c r="E39" s="7"/>
      <c r="G39" s="7"/>
      <c r="I39" s="7"/>
      <c r="K39" s="17"/>
      <c r="O39" s="1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0"/>
      <c r="AC39" s="6"/>
      <c r="AD39" s="6"/>
      <c r="AE39" s="6"/>
      <c r="AF39" s="6"/>
      <c r="AG39" s="6"/>
      <c r="AH39" s="20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20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3.5" customHeight="1" x14ac:dyDescent="0.2">
      <c r="C40" s="12" t="s">
        <v>30</v>
      </c>
      <c r="K40" s="17"/>
      <c r="O40" s="1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20"/>
      <c r="AC40" s="6"/>
      <c r="AD40" s="6"/>
      <c r="AE40" s="6"/>
      <c r="AF40" s="6"/>
      <c r="AG40" s="6"/>
      <c r="AH40" s="20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20"/>
      <c r="AX40" s="6"/>
      <c r="AY40" s="6"/>
      <c r="AZ40" s="6"/>
      <c r="BA40" s="6"/>
      <c r="BB40" s="6"/>
      <c r="BC40" s="6"/>
      <c r="BD40" s="6"/>
      <c r="BE40" s="6"/>
      <c r="BF40" s="6"/>
    </row>
    <row r="41" spans="1:58" ht="13.5" customHeight="1" x14ac:dyDescent="0.2">
      <c r="A41" s="2">
        <f>A38+1</f>
        <v>21</v>
      </c>
      <c r="C41" s="3" t="s">
        <v>31</v>
      </c>
      <c r="E41" s="6">
        <v>254487.10505495302</v>
      </c>
      <c r="F41" s="6"/>
      <c r="G41" s="6">
        <v>254487.10505495302</v>
      </c>
      <c r="I41" s="6">
        <v>0</v>
      </c>
      <c r="K41" s="29"/>
      <c r="M41" s="6">
        <v>254487.10505495302</v>
      </c>
      <c r="O41" s="29" t="s">
        <v>164</v>
      </c>
      <c r="Q41" s="6">
        <v>59638.61380614512</v>
      </c>
      <c r="R41" s="6">
        <v>53221.05831490639</v>
      </c>
      <c r="S41" s="6">
        <v>187.71844606646772</v>
      </c>
      <c r="T41" s="6">
        <v>6106.7559072645272</v>
      </c>
      <c r="U41" s="6">
        <v>1283.392894015504</v>
      </c>
      <c r="V41" s="6">
        <v>10472.171858276621</v>
      </c>
      <c r="W41" s="6">
        <v>21.278958761676726</v>
      </c>
      <c r="X41" s="6">
        <v>0</v>
      </c>
      <c r="Y41" s="6">
        <v>0</v>
      </c>
      <c r="Z41" s="6">
        <v>1415.9504200268043</v>
      </c>
      <c r="AA41" s="6">
        <v>0</v>
      </c>
      <c r="AB41" s="6"/>
      <c r="AC41" s="6">
        <v>10978.541454696431</v>
      </c>
      <c r="AD41" s="6">
        <v>3275.367870864814</v>
      </c>
      <c r="AE41" s="6">
        <v>8605.3117442485436</v>
      </c>
      <c r="AF41" s="6">
        <v>0</v>
      </c>
      <c r="AG41" s="6">
        <v>3842.7672409218339</v>
      </c>
      <c r="AH41" s="6"/>
      <c r="AI41" s="6">
        <v>35128.030558991777</v>
      </c>
      <c r="AJ41" s="6">
        <v>13015.960742040266</v>
      </c>
      <c r="AK41" s="6">
        <v>4633.2577420845919</v>
      </c>
      <c r="AL41" s="6">
        <v>0</v>
      </c>
      <c r="AM41" s="6">
        <v>40.701930770389531</v>
      </c>
      <c r="AN41" s="6">
        <v>0</v>
      </c>
      <c r="AO41" s="6">
        <v>6853.4049540731685</v>
      </c>
      <c r="AP41" s="6">
        <v>0</v>
      </c>
      <c r="AQ41" s="6">
        <v>559.49050290905245</v>
      </c>
      <c r="AR41" s="6">
        <v>2348.2852150001227</v>
      </c>
      <c r="AS41" s="6">
        <v>0</v>
      </c>
      <c r="AT41" s="6">
        <v>29660.871216217922</v>
      </c>
      <c r="AU41" s="6">
        <v>0</v>
      </c>
      <c r="AV41" s="6">
        <v>2941.7040717990785</v>
      </c>
      <c r="AW41" s="6"/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256.46920487189641</v>
      </c>
    </row>
    <row r="42" spans="1:58" ht="13.5" customHeight="1" x14ac:dyDescent="0.2">
      <c r="A42" s="2">
        <f>A41+1</f>
        <v>22</v>
      </c>
      <c r="C42" s="3" t="s">
        <v>32</v>
      </c>
      <c r="E42" s="6">
        <v>48674.3642716744</v>
      </c>
      <c r="F42" s="6"/>
      <c r="G42" s="6">
        <v>48674.3642716744</v>
      </c>
      <c r="I42" s="6">
        <v>0</v>
      </c>
      <c r="K42" s="29"/>
      <c r="M42" s="6">
        <v>48674.3642716744</v>
      </c>
      <c r="O42" s="29" t="s">
        <v>165</v>
      </c>
      <c r="Q42" s="6">
        <v>15280.957445804275</v>
      </c>
      <c r="R42" s="6">
        <v>13636.613519795688</v>
      </c>
      <c r="S42" s="6">
        <v>44.355644922802121</v>
      </c>
      <c r="T42" s="6">
        <v>950.44120466114714</v>
      </c>
      <c r="U42" s="6">
        <v>34.361517803436541</v>
      </c>
      <c r="V42" s="6">
        <v>0</v>
      </c>
      <c r="W42" s="6">
        <v>3.8066273392571928</v>
      </c>
      <c r="X42" s="6">
        <v>0</v>
      </c>
      <c r="Y42" s="6">
        <v>0</v>
      </c>
      <c r="Z42" s="6">
        <v>0</v>
      </c>
      <c r="AA42" s="6">
        <v>0</v>
      </c>
      <c r="AB42" s="6"/>
      <c r="AC42" s="6">
        <v>2812.9866554498649</v>
      </c>
      <c r="AD42" s="6">
        <v>839.23407771899906</v>
      </c>
      <c r="AE42" s="6">
        <v>226.29864423607356</v>
      </c>
      <c r="AF42" s="6">
        <v>0</v>
      </c>
      <c r="AG42" s="6">
        <v>38.085836464217749</v>
      </c>
      <c r="AH42" s="6"/>
      <c r="AI42" s="6">
        <v>9000.711214913501</v>
      </c>
      <c r="AJ42" s="6">
        <v>3335.0262442699864</v>
      </c>
      <c r="AK42" s="6">
        <v>941.12744857001542</v>
      </c>
      <c r="AL42" s="6">
        <v>0</v>
      </c>
      <c r="AM42" s="6">
        <v>10.428888808282583</v>
      </c>
      <c r="AN42" s="6">
        <v>0</v>
      </c>
      <c r="AO42" s="6">
        <v>914.26615117797166</v>
      </c>
      <c r="AP42" s="6">
        <v>0</v>
      </c>
      <c r="AQ42" s="6">
        <v>62.486646840139329</v>
      </c>
      <c r="AR42" s="6">
        <v>413.30201609786252</v>
      </c>
      <c r="AS42" s="6">
        <v>0</v>
      </c>
      <c r="AT42" s="6">
        <v>129.87448680087965</v>
      </c>
      <c r="AU42" s="6">
        <v>0</v>
      </c>
      <c r="AV42" s="6">
        <v>0</v>
      </c>
      <c r="AW42" s="6"/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 ht="13.5" customHeight="1" x14ac:dyDescent="0.2">
      <c r="A43" s="2">
        <f t="shared" ref="A43" si="6">A42+1</f>
        <v>23</v>
      </c>
      <c r="C43" s="3" t="s">
        <v>33</v>
      </c>
      <c r="E43" s="6">
        <v>495821.14073529799</v>
      </c>
      <c r="F43" s="6"/>
      <c r="G43" s="6">
        <v>494984.22409932246</v>
      </c>
      <c r="I43" s="6">
        <v>0</v>
      </c>
      <c r="K43" s="29"/>
      <c r="M43" s="6">
        <v>494984.22409932246</v>
      </c>
      <c r="O43" s="29" t="s">
        <v>166</v>
      </c>
      <c r="Q43" s="6">
        <v>158236.82572520131</v>
      </c>
      <c r="R43" s="6">
        <v>141209.37412899543</v>
      </c>
      <c r="S43" s="6">
        <v>332.17022023636844</v>
      </c>
      <c r="T43" s="6">
        <v>8142.0765392740204</v>
      </c>
      <c r="U43" s="6">
        <v>320.67467803993765</v>
      </c>
      <c r="V43" s="6">
        <v>0</v>
      </c>
      <c r="W43" s="6">
        <v>24.231665348749267</v>
      </c>
      <c r="X43" s="6">
        <v>50.123430288306572</v>
      </c>
      <c r="Y43" s="6">
        <v>249.09094392232305</v>
      </c>
      <c r="Z43" s="6">
        <v>0</v>
      </c>
      <c r="AA43" s="6">
        <v>0</v>
      </c>
      <c r="AB43" s="6"/>
      <c r="AC43" s="6">
        <v>29128.939122067524</v>
      </c>
      <c r="AD43" s="6">
        <v>8690.4068000748139</v>
      </c>
      <c r="AE43" s="6">
        <v>315.34038901850874</v>
      </c>
      <c r="AF43" s="6">
        <v>2600.4275543542954</v>
      </c>
      <c r="AG43" s="6">
        <v>0</v>
      </c>
      <c r="AH43" s="6"/>
      <c r="AI43" s="6">
        <v>93203.843867007832</v>
      </c>
      <c r="AJ43" s="6">
        <v>34534.744859748345</v>
      </c>
      <c r="AK43" s="6">
        <v>7615.2467670715578</v>
      </c>
      <c r="AL43" s="6">
        <v>2.5907105229602188</v>
      </c>
      <c r="AM43" s="6">
        <v>83.989110604860485</v>
      </c>
      <c r="AN43" s="6">
        <v>48.599890827787583</v>
      </c>
      <c r="AO43" s="6">
        <v>6334.0254318082534</v>
      </c>
      <c r="AP43" s="6">
        <v>91.57731193962492</v>
      </c>
      <c r="AQ43" s="6">
        <v>0</v>
      </c>
      <c r="AR43" s="6">
        <v>2422.2439195247152</v>
      </c>
      <c r="AS43" s="6">
        <v>17.393118501613671</v>
      </c>
      <c r="AT43" s="6">
        <v>790.49902303237945</v>
      </c>
      <c r="AU43" s="6">
        <v>539.78889191092424</v>
      </c>
      <c r="AV43" s="6">
        <v>0</v>
      </c>
      <c r="AW43" s="6"/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</row>
    <row r="44" spans="1:58" ht="13.5" customHeight="1" x14ac:dyDescent="0.2">
      <c r="C44" s="3" t="s">
        <v>34</v>
      </c>
      <c r="E44" s="6"/>
      <c r="F44" s="6"/>
      <c r="G44" s="6"/>
      <c r="I44" s="6"/>
      <c r="K44" s="29"/>
      <c r="M44" s="6"/>
      <c r="O44" s="2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</row>
    <row r="45" spans="1:58" ht="13.5" customHeight="1" x14ac:dyDescent="0.2">
      <c r="A45" s="2">
        <f>A43+1</f>
        <v>24</v>
      </c>
      <c r="C45" s="11" t="s">
        <v>35</v>
      </c>
      <c r="E45" s="6">
        <v>144347.57149315687</v>
      </c>
      <c r="F45" s="6"/>
      <c r="G45" s="6">
        <v>144347.57149315687</v>
      </c>
      <c r="I45" s="6">
        <v>0</v>
      </c>
      <c r="K45" s="29"/>
      <c r="M45" s="6">
        <v>144347.57149315687</v>
      </c>
      <c r="O45" s="29" t="s">
        <v>167</v>
      </c>
      <c r="Q45" s="6">
        <v>56460.992602128201</v>
      </c>
      <c r="R45" s="6">
        <v>23192.688405700643</v>
      </c>
      <c r="S45" s="6">
        <v>184.73747524735788</v>
      </c>
      <c r="T45" s="6">
        <v>1664.9070491573086</v>
      </c>
      <c r="U45" s="6">
        <v>714.84768900906147</v>
      </c>
      <c r="V45" s="6">
        <v>139.25157143873889</v>
      </c>
      <c r="W45" s="6">
        <v>661.02361534366526</v>
      </c>
      <c r="X45" s="6">
        <v>233.43877489657126</v>
      </c>
      <c r="Y45" s="6">
        <v>262.02972680496083</v>
      </c>
      <c r="Z45" s="6">
        <v>33.69032795198293</v>
      </c>
      <c r="AA45" s="6">
        <v>0</v>
      </c>
      <c r="AB45" s="6"/>
      <c r="AC45" s="6">
        <v>9869.4265011394036</v>
      </c>
      <c r="AD45" s="6">
        <v>1252.0740772384988</v>
      </c>
      <c r="AE45" s="6">
        <v>931.12032184095222</v>
      </c>
      <c r="AF45" s="6">
        <v>62.982296081059019</v>
      </c>
      <c r="AG45" s="6">
        <v>717.18715307386015</v>
      </c>
      <c r="AH45" s="6"/>
      <c r="AI45" s="6">
        <v>32210.126820670972</v>
      </c>
      <c r="AJ45" s="6">
        <v>5198.7408015945784</v>
      </c>
      <c r="AK45" s="6">
        <v>3793.5025278462781</v>
      </c>
      <c r="AL45" s="6">
        <v>1.5208841282015346</v>
      </c>
      <c r="AM45" s="6">
        <v>21.666346437717859</v>
      </c>
      <c r="AN45" s="6">
        <v>270.89598092565882</v>
      </c>
      <c r="AO45" s="6">
        <v>2601.8623555395016</v>
      </c>
      <c r="AP45" s="6">
        <v>277.0471742652548</v>
      </c>
      <c r="AQ45" s="6">
        <v>14.128103887367409</v>
      </c>
      <c r="AR45" s="6">
        <v>627.82817381424832</v>
      </c>
      <c r="AS45" s="6">
        <v>59.849158543427983</v>
      </c>
      <c r="AT45" s="6">
        <v>2777.7372495714553</v>
      </c>
      <c r="AU45" s="6">
        <v>23.36971401556125</v>
      </c>
      <c r="AV45" s="6">
        <v>88.898614864400031</v>
      </c>
      <c r="AW45" s="6"/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 ht="13.5" customHeight="1" x14ac:dyDescent="0.2">
      <c r="A46" s="2">
        <f>A45+1</f>
        <v>25</v>
      </c>
      <c r="C46" s="11" t="s">
        <v>36</v>
      </c>
      <c r="E46" s="6">
        <v>65384.312088260485</v>
      </c>
      <c r="F46" s="6"/>
      <c r="G46" s="6">
        <v>65384.312088260485</v>
      </c>
      <c r="I46" s="6">
        <v>0</v>
      </c>
      <c r="K46" s="29"/>
      <c r="M46" s="6">
        <v>65384.312088260485</v>
      </c>
      <c r="O46" s="29" t="s">
        <v>168</v>
      </c>
      <c r="Q46" s="6">
        <v>20216.908654023151</v>
      </c>
      <c r="R46" s="6">
        <v>14522.174954513284</v>
      </c>
      <c r="S46" s="6">
        <v>160.53499495858443</v>
      </c>
      <c r="T46" s="6">
        <v>1326.2868044765492</v>
      </c>
      <c r="U46" s="6">
        <v>605.68437025610228</v>
      </c>
      <c r="V46" s="6">
        <v>58.800009754726204</v>
      </c>
      <c r="W46" s="6">
        <v>584.46137249551589</v>
      </c>
      <c r="X46" s="6">
        <v>152.14718770736911</v>
      </c>
      <c r="Y46" s="6">
        <v>188.71247653326711</v>
      </c>
      <c r="Z46" s="6">
        <v>14.225991073199637</v>
      </c>
      <c r="AA46" s="6">
        <v>0</v>
      </c>
      <c r="AB46" s="6"/>
      <c r="AC46" s="6">
        <v>3533.9317437648037</v>
      </c>
      <c r="AD46" s="6">
        <v>693.26517904603907</v>
      </c>
      <c r="AE46" s="6">
        <v>690.25971937504062</v>
      </c>
      <c r="AF46" s="6">
        <v>26.594742060563007</v>
      </c>
      <c r="AG46" s="6">
        <v>314.23100126309345</v>
      </c>
      <c r="AH46" s="6"/>
      <c r="AI46" s="6">
        <v>11533.435061208271</v>
      </c>
      <c r="AJ46" s="6">
        <v>3262.4901320334729</v>
      </c>
      <c r="AK46" s="6">
        <v>3146.0265742561851</v>
      </c>
      <c r="AL46" s="6">
        <v>1.2612992474801294</v>
      </c>
      <c r="AM46" s="6">
        <v>14.439969683865655</v>
      </c>
      <c r="AN46" s="6">
        <v>180.54404157582502</v>
      </c>
      <c r="AO46" s="6">
        <v>2156.7788147682904</v>
      </c>
      <c r="AP46" s="6">
        <v>229.65452990799025</v>
      </c>
      <c r="AQ46" s="6">
        <v>5.9656967444597475</v>
      </c>
      <c r="AR46" s="6">
        <v>454.93359845842275</v>
      </c>
      <c r="AS46" s="6">
        <v>43.367587178280971</v>
      </c>
      <c r="AT46" s="6">
        <v>1219.3984149599537</v>
      </c>
      <c r="AU46" s="6">
        <v>10.259066883679971</v>
      </c>
      <c r="AV46" s="6">
        <v>37.538100053025218</v>
      </c>
      <c r="AW46" s="6"/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 ht="13.5" customHeight="1" x14ac:dyDescent="0.2">
      <c r="A47" s="2">
        <f>A46+1</f>
        <v>26</v>
      </c>
      <c r="C47" s="3" t="s">
        <v>37</v>
      </c>
      <c r="E47" s="6">
        <v>354822.51833626506</v>
      </c>
      <c r="F47" s="6"/>
      <c r="G47" s="6">
        <v>354223.59900020371</v>
      </c>
      <c r="I47" s="6">
        <v>0</v>
      </c>
      <c r="K47" s="29"/>
      <c r="M47" s="6">
        <v>354223.59900020371</v>
      </c>
      <c r="O47" s="29" t="s">
        <v>169</v>
      </c>
      <c r="Q47" s="6">
        <v>195314.54348425707</v>
      </c>
      <c r="R47" s="6">
        <v>15639.807687165508</v>
      </c>
      <c r="S47" s="6">
        <v>1.2668000367596985</v>
      </c>
      <c r="T47" s="6">
        <v>37.642058235145328</v>
      </c>
      <c r="U47" s="6">
        <v>1.9906857720509548</v>
      </c>
      <c r="V47" s="6">
        <v>0.36194286764562816</v>
      </c>
      <c r="W47" s="6">
        <v>3.709914393367689</v>
      </c>
      <c r="X47" s="6">
        <v>0.45242858455703522</v>
      </c>
      <c r="Y47" s="6">
        <v>0.99534288602547738</v>
      </c>
      <c r="Z47" s="6">
        <v>9.0485716911407041E-2</v>
      </c>
      <c r="AA47" s="6">
        <v>0</v>
      </c>
      <c r="AB47" s="6"/>
      <c r="AC47" s="6">
        <v>33404.491464561594</v>
      </c>
      <c r="AD47" s="6">
        <v>199.4305200727411</v>
      </c>
      <c r="AE47" s="6">
        <v>5.6101144485072361</v>
      </c>
      <c r="AF47" s="6">
        <v>0.36194286764562816</v>
      </c>
      <c r="AG47" s="6">
        <v>1.0858286029368844</v>
      </c>
      <c r="AH47" s="6"/>
      <c r="AI47" s="6">
        <v>108844.07747745885</v>
      </c>
      <c r="AJ47" s="6">
        <v>730.12924975814349</v>
      </c>
      <c r="AK47" s="6">
        <v>20.359286305066586</v>
      </c>
      <c r="AL47" s="6">
        <v>0</v>
      </c>
      <c r="AM47" s="6">
        <v>0.63340001837984927</v>
      </c>
      <c r="AN47" s="6">
        <v>2.7145715073422108</v>
      </c>
      <c r="AO47" s="6">
        <v>5.157685863950201</v>
      </c>
      <c r="AP47" s="6">
        <v>0.36194286764562816</v>
      </c>
      <c r="AQ47" s="6">
        <v>0.36194286764562816</v>
      </c>
      <c r="AR47" s="6">
        <v>4.1623429779247241</v>
      </c>
      <c r="AS47" s="6">
        <v>0</v>
      </c>
      <c r="AT47" s="6">
        <v>3.709914393367689</v>
      </c>
      <c r="AU47" s="6">
        <v>0</v>
      </c>
      <c r="AV47" s="6">
        <v>9.0485716911407041E-2</v>
      </c>
      <c r="AW47" s="6"/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13.5" customHeight="1" x14ac:dyDescent="0.2">
      <c r="A48" s="2">
        <f>A47+1</f>
        <v>27</v>
      </c>
      <c r="C48" s="3" t="s">
        <v>38</v>
      </c>
      <c r="E48" s="6">
        <v>570223.98697885091</v>
      </c>
      <c r="F48" s="6"/>
      <c r="G48" s="6">
        <v>569261.48275761667</v>
      </c>
      <c r="I48" s="6">
        <v>0</v>
      </c>
      <c r="K48" s="29"/>
      <c r="M48" s="6">
        <v>569261.48275761667</v>
      </c>
      <c r="O48" s="29" t="s">
        <v>169</v>
      </c>
      <c r="Q48" s="6">
        <v>313883.79244577442</v>
      </c>
      <c r="R48" s="6">
        <v>25134.237637381942</v>
      </c>
      <c r="S48" s="6">
        <v>2.0358340588223052</v>
      </c>
      <c r="T48" s="6">
        <v>60.493354890719921</v>
      </c>
      <c r="U48" s="6">
        <v>3.199167806720765</v>
      </c>
      <c r="V48" s="6">
        <v>0.58166687394923</v>
      </c>
      <c r="W48" s="6">
        <v>5.9620854579796081</v>
      </c>
      <c r="X48" s="6">
        <v>0.72708359243653753</v>
      </c>
      <c r="Y48" s="6">
        <v>1.5995839033603825</v>
      </c>
      <c r="Z48" s="6">
        <v>0.1454167184873075</v>
      </c>
      <c r="AA48" s="6">
        <v>0</v>
      </c>
      <c r="AB48" s="6"/>
      <c r="AC48" s="6">
        <v>53683.29607500133</v>
      </c>
      <c r="AD48" s="6">
        <v>320.49844754602572</v>
      </c>
      <c r="AE48" s="6">
        <v>9.0158365462130643</v>
      </c>
      <c r="AF48" s="6">
        <v>0.58166687394923</v>
      </c>
      <c r="AG48" s="6">
        <v>1.7450006218476901</v>
      </c>
      <c r="AH48" s="6"/>
      <c r="AI48" s="6">
        <v>174919.85601492209</v>
      </c>
      <c r="AJ48" s="6">
        <v>1173.3675014740843</v>
      </c>
      <c r="AK48" s="6">
        <v>32.718761659644187</v>
      </c>
      <c r="AL48" s="6">
        <v>0</v>
      </c>
      <c r="AM48" s="6">
        <v>1.0179170294111526</v>
      </c>
      <c r="AN48" s="6">
        <v>4.3625015546192243</v>
      </c>
      <c r="AO48" s="6">
        <v>8.2887529537765268</v>
      </c>
      <c r="AP48" s="6">
        <v>0.58166687394923</v>
      </c>
      <c r="AQ48" s="6">
        <v>0.58166687394923</v>
      </c>
      <c r="AR48" s="6">
        <v>6.6891690504161447</v>
      </c>
      <c r="AS48" s="6">
        <v>0</v>
      </c>
      <c r="AT48" s="6">
        <v>5.9620854579796081</v>
      </c>
      <c r="AU48" s="6">
        <v>0</v>
      </c>
      <c r="AV48" s="6">
        <v>0.1454167184873075</v>
      </c>
      <c r="AW48" s="6"/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 ht="13.5" customHeight="1" x14ac:dyDescent="0.2">
      <c r="A49" s="2">
        <f t="shared" ref="A49:A50" si="7">A48+1</f>
        <v>28</v>
      </c>
      <c r="C49" s="3" t="s">
        <v>39</v>
      </c>
      <c r="E49" s="6">
        <v>301787.11240653542</v>
      </c>
      <c r="F49" s="6"/>
      <c r="G49" s="6">
        <v>301277.71368561464</v>
      </c>
      <c r="I49" s="6">
        <v>0</v>
      </c>
      <c r="K49" s="29"/>
      <c r="M49" s="6">
        <v>301277.71368561464</v>
      </c>
      <c r="O49" s="29" t="s">
        <v>170</v>
      </c>
      <c r="Q49" s="6">
        <v>131106.31607501794</v>
      </c>
      <c r="R49" s="6">
        <v>47012.689486637268</v>
      </c>
      <c r="S49" s="6">
        <v>84.698290556581384</v>
      </c>
      <c r="T49" s="6">
        <v>1032.5621414247753</v>
      </c>
      <c r="U49" s="6">
        <v>175.08976364163337</v>
      </c>
      <c r="V49" s="6">
        <v>45.206868698271627</v>
      </c>
      <c r="W49" s="6">
        <v>293.7956934911104</v>
      </c>
      <c r="X49" s="6">
        <v>26.014150371966767</v>
      </c>
      <c r="Y49" s="6">
        <v>115.85243853041614</v>
      </c>
      <c r="Z49" s="6">
        <v>0</v>
      </c>
      <c r="AA49" s="6">
        <v>0</v>
      </c>
      <c r="AB49" s="6"/>
      <c r="AC49" s="6">
        <v>25359.639747024328</v>
      </c>
      <c r="AD49" s="6">
        <v>1590.1813507793033</v>
      </c>
      <c r="AE49" s="6">
        <v>292.73059212984822</v>
      </c>
      <c r="AF49" s="6">
        <v>11.526017039999044</v>
      </c>
      <c r="AG49" s="6">
        <v>186.81436262710565</v>
      </c>
      <c r="AH49" s="6"/>
      <c r="AI49" s="6">
        <v>83634.384771175799</v>
      </c>
      <c r="AJ49" s="6">
        <v>7272.6861528884265</v>
      </c>
      <c r="AK49" s="6">
        <v>977.8379528892591</v>
      </c>
      <c r="AL49" s="6">
        <v>0</v>
      </c>
      <c r="AM49" s="6">
        <v>39.656976036500957</v>
      </c>
      <c r="AN49" s="6">
        <v>169.95846872786126</v>
      </c>
      <c r="AO49" s="6">
        <v>602.15430088405049</v>
      </c>
      <c r="AP49" s="6">
        <v>42.256442167301792</v>
      </c>
      <c r="AQ49" s="6">
        <v>23.312422814434147</v>
      </c>
      <c r="AR49" s="6">
        <v>392.81871998616305</v>
      </c>
      <c r="AS49" s="6">
        <v>0</v>
      </c>
      <c r="AT49" s="6">
        <v>766.92706572502789</v>
      </c>
      <c r="AU49" s="6">
        <v>0</v>
      </c>
      <c r="AV49" s="6">
        <v>22.603434349135814</v>
      </c>
      <c r="AW49" s="6"/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 ht="13.5" customHeight="1" x14ac:dyDescent="0.2">
      <c r="A50" s="2">
        <f t="shared" si="7"/>
        <v>29</v>
      </c>
      <c r="C50" s="3" t="s">
        <v>40</v>
      </c>
      <c r="E50" s="6">
        <v>53225.363727005963</v>
      </c>
      <c r="F50" s="6"/>
      <c r="G50" s="6">
        <v>50115.933307719606</v>
      </c>
      <c r="I50" s="6">
        <v>0</v>
      </c>
      <c r="K50" s="29"/>
      <c r="M50" s="6">
        <v>50115.933307719606</v>
      </c>
      <c r="O50" s="29" t="s">
        <v>171</v>
      </c>
      <c r="Q50" s="6">
        <v>0</v>
      </c>
      <c r="R50" s="6">
        <v>13877.876739246485</v>
      </c>
      <c r="S50" s="6">
        <v>37.068220452698256</v>
      </c>
      <c r="T50" s="6">
        <v>1496.4021531195312</v>
      </c>
      <c r="U50" s="6">
        <v>188.4328397181728</v>
      </c>
      <c r="V50" s="6">
        <v>496.04632549234691</v>
      </c>
      <c r="W50" s="6">
        <v>216.9156429988881</v>
      </c>
      <c r="X50" s="6">
        <v>145.34344910718482</v>
      </c>
      <c r="Y50" s="6">
        <v>57.127911312503983</v>
      </c>
      <c r="Z50" s="6">
        <v>0</v>
      </c>
      <c r="AA50" s="6">
        <v>0</v>
      </c>
      <c r="AB50" s="6"/>
      <c r="AC50" s="6">
        <v>1606.5942616557054</v>
      </c>
      <c r="AD50" s="6">
        <v>2288.7692017452755</v>
      </c>
      <c r="AE50" s="6">
        <v>712.54585322743446</v>
      </c>
      <c r="AF50" s="6">
        <v>9.3774000741081647</v>
      </c>
      <c r="AG50" s="6">
        <v>262.69492485735043</v>
      </c>
      <c r="AH50" s="6"/>
      <c r="AI50" s="6">
        <v>9225.8856173894546</v>
      </c>
      <c r="AJ50" s="6">
        <v>11765.281180443812</v>
      </c>
      <c r="AK50" s="6">
        <v>757.08130244710469</v>
      </c>
      <c r="AL50" s="6">
        <v>0</v>
      </c>
      <c r="AM50" s="6">
        <v>37.963977562575721</v>
      </c>
      <c r="AN50" s="6">
        <v>162.70276098246734</v>
      </c>
      <c r="AO50" s="6">
        <v>1850.2596901566201</v>
      </c>
      <c r="AP50" s="6">
        <v>129.84278527414875</v>
      </c>
      <c r="AQ50" s="6">
        <v>73.369539897433114</v>
      </c>
      <c r="AR50" s="6">
        <v>515.52184637284643</v>
      </c>
      <c r="AS50" s="6">
        <v>0</v>
      </c>
      <c r="AT50" s="6">
        <v>3869.4408828307091</v>
      </c>
      <c r="AU50" s="6">
        <v>0</v>
      </c>
      <c r="AV50" s="6">
        <v>333.38880135475341</v>
      </c>
      <c r="AW50" s="6"/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</row>
    <row r="51" spans="1:58" ht="13.5" customHeight="1" x14ac:dyDescent="0.2">
      <c r="C51" s="3" t="s">
        <v>41</v>
      </c>
      <c r="E51" s="6"/>
      <c r="F51" s="6"/>
      <c r="G51" s="6"/>
      <c r="I51" s="6"/>
      <c r="K51" s="29"/>
      <c r="M51" s="6"/>
      <c r="O51" s="29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</row>
    <row r="52" spans="1:58" ht="13.5" customHeight="1" x14ac:dyDescent="0.2">
      <c r="A52" s="2">
        <f>A50+1</f>
        <v>30</v>
      </c>
      <c r="C52" s="11" t="s">
        <v>42</v>
      </c>
      <c r="E52" s="6">
        <v>12503.479643539995</v>
      </c>
      <c r="F52" s="6"/>
      <c r="G52" s="6">
        <v>12503.479643539995</v>
      </c>
      <c r="I52" s="6">
        <v>0</v>
      </c>
      <c r="K52" s="29"/>
      <c r="M52" s="6">
        <v>12503.479643539995</v>
      </c>
      <c r="O52" s="29" t="s">
        <v>172</v>
      </c>
      <c r="Q52" s="6">
        <v>6194.7515822700598</v>
      </c>
      <c r="R52" s="6">
        <v>496.04459395660513</v>
      </c>
      <c r="S52" s="6">
        <v>17.677703099662697</v>
      </c>
      <c r="T52" s="6">
        <v>525.28032067569154</v>
      </c>
      <c r="U52" s="6">
        <v>27.779247728041383</v>
      </c>
      <c r="V52" s="6">
        <v>5.0507723141893432</v>
      </c>
      <c r="W52" s="6">
        <v>51.770416220440758</v>
      </c>
      <c r="X52" s="6">
        <v>6.3134653927366786</v>
      </c>
      <c r="Y52" s="6">
        <v>13.889623864020692</v>
      </c>
      <c r="Z52" s="6">
        <v>1.2626930785473358</v>
      </c>
      <c r="AA52" s="6">
        <v>0</v>
      </c>
      <c r="AB52" s="6"/>
      <c r="AC52" s="6">
        <v>1059.4834499444175</v>
      </c>
      <c r="AD52" s="6">
        <v>6.3252971731371996</v>
      </c>
      <c r="AE52" s="6">
        <v>78.286970869934805</v>
      </c>
      <c r="AF52" s="6">
        <v>5.0507723141893432</v>
      </c>
      <c r="AG52" s="6">
        <v>15.152316942568028</v>
      </c>
      <c r="AH52" s="6"/>
      <c r="AI52" s="6">
        <v>3452.1854294406944</v>
      </c>
      <c r="AJ52" s="6">
        <v>23.15736065791473</v>
      </c>
      <c r="AK52" s="6">
        <v>284.10594267315054</v>
      </c>
      <c r="AL52" s="6">
        <v>0</v>
      </c>
      <c r="AM52" s="6">
        <v>8.8388515498313485</v>
      </c>
      <c r="AN52" s="6">
        <v>37.880792356420073</v>
      </c>
      <c r="AO52" s="6">
        <v>71.973505477198131</v>
      </c>
      <c r="AP52" s="6">
        <v>5.0507723141893432</v>
      </c>
      <c r="AQ52" s="6">
        <v>5.0507723141893432</v>
      </c>
      <c r="AR52" s="6">
        <v>58.083881613177439</v>
      </c>
      <c r="AS52" s="6">
        <v>0</v>
      </c>
      <c r="AT52" s="6">
        <v>51.770416220440758</v>
      </c>
      <c r="AU52" s="6">
        <v>0</v>
      </c>
      <c r="AV52" s="6">
        <v>1.2626930785473358</v>
      </c>
      <c r="AW52" s="6"/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</row>
    <row r="53" spans="1:58" ht="13.5" customHeight="1" x14ac:dyDescent="0.2">
      <c r="A53" s="2">
        <f>A52+1</f>
        <v>31</v>
      </c>
      <c r="C53" s="11" t="s">
        <v>43</v>
      </c>
      <c r="E53" s="6">
        <v>199007.46468192281</v>
      </c>
      <c r="F53" s="6"/>
      <c r="G53" s="6">
        <v>140092.04893640493</v>
      </c>
      <c r="I53" s="6">
        <v>11615.53513385792</v>
      </c>
      <c r="K53" s="29" t="s">
        <v>163</v>
      </c>
      <c r="M53" s="6">
        <v>128476.51380254701</v>
      </c>
      <c r="O53" s="29" t="s">
        <v>169</v>
      </c>
      <c r="Q53" s="6">
        <v>75776.858266334006</v>
      </c>
      <c r="R53" s="6">
        <v>6067.8302254465098</v>
      </c>
      <c r="S53" s="6">
        <v>37.217892557895603</v>
      </c>
      <c r="T53" s="6">
        <v>1105.9030931488981</v>
      </c>
      <c r="U53" s="6">
        <v>58.485259733835953</v>
      </c>
      <c r="V53" s="6">
        <v>10.633683587970172</v>
      </c>
      <c r="W53" s="6">
        <v>108.99525677669428</v>
      </c>
      <c r="X53" s="6">
        <v>13.292104484962719</v>
      </c>
      <c r="Y53" s="6">
        <v>29.242629866917976</v>
      </c>
      <c r="Z53" s="6">
        <v>2.6584208969925429</v>
      </c>
      <c r="AA53" s="6">
        <v>0</v>
      </c>
      <c r="AB53" s="6"/>
      <c r="AC53" s="6">
        <v>12960.055969273362</v>
      </c>
      <c r="AD53" s="6">
        <v>77.373747924467651</v>
      </c>
      <c r="AE53" s="6">
        <v>164.82209561353767</v>
      </c>
      <c r="AF53" s="6">
        <v>10.633683587970172</v>
      </c>
      <c r="AG53" s="6">
        <v>31.901050763910522</v>
      </c>
      <c r="AH53" s="6"/>
      <c r="AI53" s="6">
        <v>42228.612805805104</v>
      </c>
      <c r="AJ53" s="6">
        <v>283.2707676962475</v>
      </c>
      <c r="AK53" s="6">
        <v>598.14470182332229</v>
      </c>
      <c r="AL53" s="6">
        <v>0</v>
      </c>
      <c r="AM53" s="6">
        <v>18.608946278947801</v>
      </c>
      <c r="AN53" s="6">
        <v>79.752626909776311</v>
      </c>
      <c r="AO53" s="6">
        <v>151.52999112857498</v>
      </c>
      <c r="AP53" s="6">
        <v>10.633683587970172</v>
      </c>
      <c r="AQ53" s="6">
        <v>10.633683587970172</v>
      </c>
      <c r="AR53" s="6">
        <v>122.28736126165698</v>
      </c>
      <c r="AS53" s="6">
        <v>0</v>
      </c>
      <c r="AT53" s="6">
        <v>108.99525677669428</v>
      </c>
      <c r="AU53" s="6">
        <v>0</v>
      </c>
      <c r="AV53" s="6">
        <v>2.6584208969925429</v>
      </c>
      <c r="AW53" s="6"/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21.017310653740001</v>
      </c>
      <c r="BD53" s="6">
        <v>0</v>
      </c>
      <c r="BE53" s="6">
        <v>0</v>
      </c>
      <c r="BF53" s="6">
        <v>0</v>
      </c>
    </row>
    <row r="54" spans="1:58" ht="13.5" customHeight="1" x14ac:dyDescent="0.2">
      <c r="A54" s="2">
        <f>A53+1</f>
        <v>32</v>
      </c>
      <c r="C54" s="11" t="s">
        <v>44</v>
      </c>
      <c r="E54" s="6">
        <v>11717.94166255711</v>
      </c>
      <c r="F54" s="6"/>
      <c r="G54" s="6">
        <v>11717.94166255711</v>
      </c>
      <c r="I54" s="6">
        <v>0</v>
      </c>
      <c r="K54" s="29"/>
      <c r="M54" s="6">
        <v>11717.94166255711</v>
      </c>
      <c r="O54" s="29" t="s">
        <v>173</v>
      </c>
      <c r="Q54" s="6">
        <v>0</v>
      </c>
      <c r="R54" s="6">
        <v>0</v>
      </c>
      <c r="S54" s="6">
        <v>162.91080762244243</v>
      </c>
      <c r="T54" s="6">
        <v>4840.7782836382894</v>
      </c>
      <c r="U54" s="6">
        <v>256.00269769240953</v>
      </c>
      <c r="V54" s="6">
        <v>46.545945034983554</v>
      </c>
      <c r="W54" s="6">
        <v>477.09593660858144</v>
      </c>
      <c r="X54" s="6">
        <v>58.182431293729444</v>
      </c>
      <c r="Y54" s="6">
        <v>128.00134884620476</v>
      </c>
      <c r="Z54" s="6">
        <v>11.636486258745888</v>
      </c>
      <c r="AA54" s="6">
        <v>0</v>
      </c>
      <c r="AB54" s="6"/>
      <c r="AC54" s="6">
        <v>0</v>
      </c>
      <c r="AD54" s="6">
        <v>0</v>
      </c>
      <c r="AE54" s="6">
        <v>721.46214804224519</v>
      </c>
      <c r="AF54" s="6">
        <v>46.545945034983554</v>
      </c>
      <c r="AG54" s="6">
        <v>139.63783510495068</v>
      </c>
      <c r="AH54" s="6"/>
      <c r="AI54" s="6">
        <v>0</v>
      </c>
      <c r="AJ54" s="6">
        <v>0</v>
      </c>
      <c r="AK54" s="6">
        <v>2618.2094082178251</v>
      </c>
      <c r="AL54" s="6">
        <v>0</v>
      </c>
      <c r="AM54" s="6">
        <v>81.455403811221217</v>
      </c>
      <c r="AN54" s="6">
        <v>349.0945877623767</v>
      </c>
      <c r="AO54" s="6">
        <v>663.27971674851574</v>
      </c>
      <c r="AP54" s="6">
        <v>46.545945034983554</v>
      </c>
      <c r="AQ54" s="6">
        <v>46.545945034983554</v>
      </c>
      <c r="AR54" s="6">
        <v>535.27836790231095</v>
      </c>
      <c r="AS54" s="6">
        <v>0</v>
      </c>
      <c r="AT54" s="6">
        <v>477.09593660858144</v>
      </c>
      <c r="AU54" s="6">
        <v>0</v>
      </c>
      <c r="AV54" s="6">
        <v>11.636486258745888</v>
      </c>
      <c r="AW54" s="6"/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 ht="13.5" customHeight="1" x14ac:dyDescent="0.2">
      <c r="A55" s="2">
        <f>A54+1</f>
        <v>33</v>
      </c>
      <c r="C55" s="3" t="s">
        <v>45</v>
      </c>
      <c r="E55" s="6">
        <v>0</v>
      </c>
      <c r="F55" s="6"/>
      <c r="G55" s="6">
        <v>0</v>
      </c>
      <c r="I55" s="6">
        <v>0</v>
      </c>
      <c r="K55" s="6"/>
      <c r="M55" s="6">
        <v>0</v>
      </c>
      <c r="O55" s="29" t="s">
        <v>174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/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/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/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</row>
    <row r="56" spans="1:58" ht="13.5" customHeight="1" x14ac:dyDescent="0.2">
      <c r="A56" s="2">
        <f>A55+1</f>
        <v>34</v>
      </c>
      <c r="C56" s="3" t="s">
        <v>99</v>
      </c>
      <c r="E56" s="15">
        <f>SUM(E41:E55)</f>
        <v>2512002.3610800202</v>
      </c>
      <c r="F56" s="9"/>
      <c r="G56" s="15">
        <f>SUM(G41:G55)</f>
        <v>2447069.7760010231</v>
      </c>
      <c r="I56" s="15">
        <f>SUM(I41:I55)</f>
        <v>11615.53513385792</v>
      </c>
      <c r="M56" s="15">
        <f>SUM(M41:M55)</f>
        <v>2435454.2408671654</v>
      </c>
      <c r="Q56" s="31">
        <f t="shared" ref="Q56:BF56" si="8">SUM(Q41:Q55)</f>
        <v>1032110.5600869555</v>
      </c>
      <c r="R56" s="31">
        <f t="shared" si="8"/>
        <v>354010.3956937457</v>
      </c>
      <c r="S56" s="31">
        <f t="shared" si="8"/>
        <v>1252.392329816443</v>
      </c>
      <c r="T56" s="31">
        <f t="shared" si="8"/>
        <v>27289.528909966608</v>
      </c>
      <c r="U56" s="31">
        <f t="shared" si="8"/>
        <v>3669.9408112169067</v>
      </c>
      <c r="V56" s="31">
        <f t="shared" si="8"/>
        <v>11274.650644339441</v>
      </c>
      <c r="W56" s="31">
        <f t="shared" si="8"/>
        <v>2453.0471852359265</v>
      </c>
      <c r="X56" s="31">
        <f t="shared" si="8"/>
        <v>686.03450571982091</v>
      </c>
      <c r="Y56" s="31">
        <f t="shared" si="8"/>
        <v>1046.5420264700003</v>
      </c>
      <c r="Z56" s="31">
        <f t="shared" si="8"/>
        <v>1479.6602417216711</v>
      </c>
      <c r="AA56" s="31">
        <f t="shared" si="8"/>
        <v>0</v>
      </c>
      <c r="AB56" s="32"/>
      <c r="AC56" s="31">
        <f t="shared" si="8"/>
        <v>184397.38644457876</v>
      </c>
      <c r="AD56" s="31">
        <f t="shared" si="8"/>
        <v>19232.926570184118</v>
      </c>
      <c r="AE56" s="31">
        <f>SUM(AE41:AE55)</f>
        <v>12752.804429596841</v>
      </c>
      <c r="AF56" s="31">
        <f t="shared" si="8"/>
        <v>2774.082020288763</v>
      </c>
      <c r="AG56" s="31">
        <f t="shared" si="8"/>
        <v>5551.3025512436752</v>
      </c>
      <c r="AH56" s="32"/>
      <c r="AI56" s="31">
        <f t="shared" si="8"/>
        <v>603381.14963898424</v>
      </c>
      <c r="AJ56" s="31">
        <f t="shared" si="8"/>
        <v>80594.85499260528</v>
      </c>
      <c r="AK56" s="31">
        <f t="shared" si="8"/>
        <v>25417.618415844005</v>
      </c>
      <c r="AL56" s="31">
        <f t="shared" si="8"/>
        <v>5.3728938986418822</v>
      </c>
      <c r="AM56" s="31">
        <f t="shared" si="8"/>
        <v>359.40171859198426</v>
      </c>
      <c r="AN56" s="31">
        <f t="shared" si="8"/>
        <v>1306.5062231301345</v>
      </c>
      <c r="AO56" s="31">
        <f t="shared" si="8"/>
        <v>22212.981350579874</v>
      </c>
      <c r="AP56" s="31">
        <f t="shared" si="8"/>
        <v>833.55225423305842</v>
      </c>
      <c r="AQ56" s="31">
        <f t="shared" si="8"/>
        <v>801.92692377162405</v>
      </c>
      <c r="AR56" s="31">
        <f t="shared" si="8"/>
        <v>7901.4346120598675</v>
      </c>
      <c r="AS56" s="31">
        <f t="shared" si="8"/>
        <v>120.60986422332262</v>
      </c>
      <c r="AT56" s="31">
        <f t="shared" si="8"/>
        <v>39862.281948595388</v>
      </c>
      <c r="AU56" s="31">
        <f t="shared" si="8"/>
        <v>573.41767281016553</v>
      </c>
      <c r="AV56" s="31">
        <f t="shared" si="8"/>
        <v>3439.9265250900771</v>
      </c>
      <c r="AW56" s="32"/>
      <c r="AX56" s="31">
        <f t="shared" si="8"/>
        <v>0</v>
      </c>
      <c r="AY56" s="31">
        <f t="shared" si="8"/>
        <v>0</v>
      </c>
      <c r="AZ56" s="31">
        <f t="shared" si="8"/>
        <v>0</v>
      </c>
      <c r="BA56" s="31">
        <f t="shared" si="8"/>
        <v>0</v>
      </c>
      <c r="BB56" s="31">
        <f t="shared" si="8"/>
        <v>0</v>
      </c>
      <c r="BC56" s="31">
        <f t="shared" si="8"/>
        <v>21.017310653740001</v>
      </c>
      <c r="BD56" s="31">
        <f t="shared" si="8"/>
        <v>0</v>
      </c>
      <c r="BE56" s="31">
        <f t="shared" si="8"/>
        <v>0</v>
      </c>
      <c r="BF56" s="31">
        <f t="shared" si="8"/>
        <v>256.46920487189641</v>
      </c>
    </row>
    <row r="57" spans="1:58" ht="13.5" customHeight="1" x14ac:dyDescent="0.2">
      <c r="E57" s="7"/>
      <c r="G57" s="7"/>
      <c r="I57" s="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</row>
    <row r="58" spans="1:58" ht="13.5" customHeight="1" thickBot="1" x14ac:dyDescent="0.25">
      <c r="A58" s="2">
        <f>A56+1</f>
        <v>35</v>
      </c>
      <c r="C58" s="3" t="s">
        <v>46</v>
      </c>
      <c r="E58" s="16">
        <f>E21+E28+E38+E56</f>
        <v>3164262.8477431871</v>
      </c>
      <c r="F58" s="9"/>
      <c r="G58" s="16">
        <f>G21+G28+G38+G56</f>
        <v>3078629.4198153866</v>
      </c>
      <c r="I58" s="16">
        <f>I21+I28+I38+I56</f>
        <v>43363.74159229955</v>
      </c>
      <c r="M58" s="16">
        <f>M21+M28+M38+M56</f>
        <v>3035265.678223087</v>
      </c>
      <c r="Q58" s="33">
        <f t="shared" ref="Q58:BF58" si="9">Q21+Q28+Q38+Q56</f>
        <v>1172732.713115803</v>
      </c>
      <c r="R58" s="33">
        <f t="shared" si="9"/>
        <v>474865.60054212739</v>
      </c>
      <c r="S58" s="33">
        <f t="shared" si="9"/>
        <v>1658.827849533654</v>
      </c>
      <c r="T58" s="33">
        <f t="shared" si="9"/>
        <v>38700.817400715765</v>
      </c>
      <c r="U58" s="33">
        <f t="shared" si="9"/>
        <v>5477.5266628018535</v>
      </c>
      <c r="V58" s="33">
        <f t="shared" si="9"/>
        <v>11290.281982221928</v>
      </c>
      <c r="W58" s="33">
        <f t="shared" si="9"/>
        <v>2466.6433665291956</v>
      </c>
      <c r="X58" s="33">
        <f t="shared" si="9"/>
        <v>722.32868400607617</v>
      </c>
      <c r="Y58" s="33">
        <f t="shared" si="9"/>
        <v>1123.1896668318418</v>
      </c>
      <c r="Z58" s="33">
        <f t="shared" si="9"/>
        <v>4748.7309833852423</v>
      </c>
      <c r="AA58" s="33">
        <f t="shared" si="9"/>
        <v>0</v>
      </c>
      <c r="AB58" s="32"/>
      <c r="AC58" s="33">
        <f t="shared" si="9"/>
        <v>210512.85305472845</v>
      </c>
      <c r="AD58" s="33">
        <f t="shared" si="9"/>
        <v>26495.178987324351</v>
      </c>
      <c r="AE58" s="33">
        <f t="shared" si="9"/>
        <v>14872.744424683091</v>
      </c>
      <c r="AF58" s="33">
        <f t="shared" si="9"/>
        <v>2781.0532781360662</v>
      </c>
      <c r="AG58" s="33">
        <f t="shared" si="9"/>
        <v>5571.6974906261985</v>
      </c>
      <c r="AH58" s="32"/>
      <c r="AI58" s="33">
        <f t="shared" si="9"/>
        <v>686644.82093153731</v>
      </c>
      <c r="AJ58" s="33">
        <f t="shared" si="9"/>
        <v>109515.14554564658</v>
      </c>
      <c r="AK58" s="33">
        <f t="shared" si="9"/>
        <v>34328.058297445095</v>
      </c>
      <c r="AL58" s="33">
        <f t="shared" si="9"/>
        <v>7.3589404651261194</v>
      </c>
      <c r="AM58" s="33">
        <f t="shared" si="9"/>
        <v>434.9998190798691</v>
      </c>
      <c r="AN58" s="33">
        <f t="shared" si="9"/>
        <v>1288.9600702871719</v>
      </c>
      <c r="AO58" s="33">
        <f t="shared" si="9"/>
        <v>35677.035505116153</v>
      </c>
      <c r="AP58" s="33">
        <f t="shared" si="9"/>
        <v>946.15459281442418</v>
      </c>
      <c r="AQ58" s="33">
        <f t="shared" si="9"/>
        <v>1855.5571954394777</v>
      </c>
      <c r="AR58" s="33">
        <f t="shared" si="9"/>
        <v>12304.572617551472</v>
      </c>
      <c r="AS58" s="33">
        <f t="shared" si="9"/>
        <v>120.39690433696637</v>
      </c>
      <c r="AT58" s="33">
        <f t="shared" si="9"/>
        <v>88574.898017875763</v>
      </c>
      <c r="AU58" s="33">
        <f t="shared" si="9"/>
        <v>573.18073236749842</v>
      </c>
      <c r="AV58" s="33">
        <f t="shared" si="9"/>
        <v>9482.5687575494885</v>
      </c>
      <c r="AW58" s="32"/>
      <c r="AX58" s="33">
        <f t="shared" si="9"/>
        <v>5.5605166223619262</v>
      </c>
      <c r="AY58" s="33">
        <f t="shared" si="9"/>
        <v>21756.762625442119</v>
      </c>
      <c r="AZ58" s="33">
        <f t="shared" si="9"/>
        <v>0</v>
      </c>
      <c r="BA58" s="33">
        <f t="shared" si="9"/>
        <v>1642.1502711464716</v>
      </c>
      <c r="BB58" s="33">
        <f t="shared" si="9"/>
        <v>20.881660490144522</v>
      </c>
      <c r="BC58" s="33">
        <f t="shared" si="9"/>
        <v>98939.707478705343</v>
      </c>
      <c r="BD58" s="33">
        <f t="shared" si="9"/>
        <v>2.1908765495353992</v>
      </c>
      <c r="BE58" s="33">
        <f t="shared" si="9"/>
        <v>4.979396288488438</v>
      </c>
      <c r="BF58" s="33">
        <f t="shared" si="9"/>
        <v>483.29157317594036</v>
      </c>
    </row>
    <row r="59" spans="1:58" ht="13.5" customHeight="1" thickTop="1" x14ac:dyDescent="0.2">
      <c r="E59" s="7"/>
      <c r="G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21"/>
      <c r="AC59" s="7"/>
      <c r="AD59" s="7"/>
      <c r="AE59" s="7"/>
      <c r="AF59" s="7"/>
      <c r="AG59" s="7"/>
      <c r="AH59" s="21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21"/>
      <c r="AX59" s="7"/>
      <c r="AY59" s="7"/>
      <c r="AZ59" s="7"/>
      <c r="BA59" s="7"/>
      <c r="BB59" s="7"/>
      <c r="BC59" s="7"/>
      <c r="BD59" s="7"/>
      <c r="BE59" s="7"/>
      <c r="BF59" s="7"/>
    </row>
    <row r="60" spans="1:58" ht="13.5" customHeight="1" x14ac:dyDescent="0.2"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20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20"/>
      <c r="AX60" s="6"/>
      <c r="AY60" s="6"/>
      <c r="AZ60" s="6"/>
      <c r="BA60" s="6"/>
      <c r="BB60" s="6"/>
      <c r="BC60" s="6"/>
      <c r="BD60" s="6"/>
    </row>
    <row r="61" spans="1:58" ht="13.5" customHeight="1" x14ac:dyDescent="0.2">
      <c r="G61" s="7"/>
      <c r="I61" s="7"/>
      <c r="K61" s="7"/>
      <c r="Q61" s="6"/>
    </row>
    <row r="62" spans="1:58" ht="13.5" customHeight="1" x14ac:dyDescent="0.2">
      <c r="G62" s="7"/>
      <c r="I62" s="7"/>
      <c r="K62" s="7"/>
      <c r="Q62" s="6"/>
    </row>
    <row r="63" spans="1:58" ht="13.5" customHeight="1" x14ac:dyDescent="0.2">
      <c r="G63" s="7"/>
      <c r="I63" s="7"/>
      <c r="K63" s="7"/>
      <c r="Q63" s="7"/>
    </row>
    <row r="64" spans="1:58" ht="13.5" customHeight="1" x14ac:dyDescent="0.2">
      <c r="G64" s="7"/>
      <c r="I64" s="7"/>
      <c r="K64" s="7"/>
    </row>
    <row r="65" spans="7:17" ht="13.5" customHeight="1" x14ac:dyDescent="0.2">
      <c r="G65" s="7"/>
      <c r="I65" s="7"/>
      <c r="K65" s="7"/>
      <c r="Q65" s="7"/>
    </row>
    <row r="66" spans="7:17" ht="13.5" customHeight="1" x14ac:dyDescent="0.2">
      <c r="I66" s="7"/>
    </row>
  </sheetData>
  <mergeCells count="7">
    <mergeCell ref="AI10:AV10"/>
    <mergeCell ref="AX10:BF10"/>
    <mergeCell ref="A6:R6"/>
    <mergeCell ref="A7:R7"/>
    <mergeCell ref="Q10:R10"/>
    <mergeCell ref="S10:AA10"/>
    <mergeCell ref="AC10:AG10"/>
  </mergeCells>
  <pageMargins left="0.4" right="0.4" top="0.75" bottom="0.75" header="0.3" footer="0.3"/>
  <pageSetup scale="65" orientation="landscape" r:id="rId1"/>
  <headerFooter>
    <oddHeader xml:space="preserve">&amp;R&amp;"Arial,Regular"&amp;10Filed: 2023-05-18
EB-2022-0200
Exhibit I.7.0-STAFF-237
Attachment 1.9
Page &amp;P of &amp;N </oddHeader>
  </headerFooter>
  <colBreaks count="3" manualBreakCount="3">
    <brk id="18" max="58" man="1"/>
    <brk id="33" max="58" man="1"/>
    <brk id="48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C6U45NHNYSXQ-1954422155-5783</_dlc_DocId>
    <_dlc_DocIdUrl xmlns="bc9be6ef-036f-4d38-ab45-2a4da0c93cb0">
      <Url>https://enbridge.sharepoint.com/teams/EB-2022-02002024Rebasing/_layouts/15/DocIdRedir.aspx?ID=C6U45NHNYSXQ-1954422155-5783</Url>
      <Description>C6U45NHNYSXQ-1954422155-5783</Description>
    </_dlc_DocIdUrl>
  </documentManagement>
</p:properties>
</file>

<file path=customXml/itemProps1.xml><?xml version="1.0" encoding="utf-8"?>
<ds:datastoreItem xmlns:ds="http://schemas.openxmlformats.org/officeDocument/2006/customXml" ds:itemID="{05572283-4280-4231-A02F-B06CCE8B0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860333-FCB6-4823-852A-7EB60B069E0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22E6D97-4EB8-4048-976F-BE650844A1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94E24B-87F7-4673-BBF8-5D48B18B2C7F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2023-05-17T21:40:08Z</cp:lastPrinted>
  <dcterms:created xsi:type="dcterms:W3CDTF">2022-10-19T16:45:24Z</dcterms:created>
  <dcterms:modified xsi:type="dcterms:W3CDTF">2023-05-18T17:08:51Z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66152f17-ab20-4f63-a9aa-adee749f6dd7</vt:lpwstr>
  </property>
</Properties>
</file>