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024 Rebasing\2024 Cost of Service\5. Existing Rate Zones &amp; Updated Cost Study - Apr 2023\Attachments for Filing\Attachment 4 - Rate Zone Cost Study\"/>
    </mc:Choice>
  </mc:AlternateContent>
  <xr:revisionPtr revIDLastSave="0" documentId="13_ncr:1_{0069E264-E149-4FF9-AB61-605FCD272D47}" xr6:coauthVersionLast="47" xr6:coauthVersionMax="47" xr10:uidLastSave="{00000000-0000-0000-0000-000000000000}"/>
  <bookViews>
    <workbookView xWindow="-120" yWindow="-120" windowWidth="29040" windowHeight="15840" xr2:uid="{C23D4955-3C07-4957-B612-F3E5D43413C2}"/>
  </bookViews>
  <sheets>
    <sheet name="Sheet1" sheetId="1" r:id="rId1"/>
  </sheets>
  <definedNames>
    <definedName name="_xlnm.Print_Area" localSheetId="0">Sheet1!$A$1:$BJ$59</definedName>
    <definedName name="_xlnm.Print_Titles" localSheetId="0">Sheet1!$A:$C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A15" i="1"/>
  <c r="A16" i="1" s="1"/>
  <c r="A17" i="1" s="1"/>
  <c r="A18" i="1" s="1"/>
  <c r="A19" i="1" s="1"/>
  <c r="A20" i="1" s="1"/>
  <c r="A21" i="1" s="1"/>
  <c r="A24" i="1" s="1"/>
  <c r="A25" i="1" s="1"/>
  <c r="A26" i="1" s="1"/>
  <c r="A27" i="1" s="1"/>
  <c r="A28" i="1" s="1"/>
  <c r="A31" i="1" s="1"/>
  <c r="A32" i="1" s="1"/>
  <c r="A33" i="1" s="1"/>
  <c r="A34" i="1" s="1"/>
  <c r="A35" i="1" s="1"/>
  <c r="A36" i="1" s="1"/>
  <c r="A37" i="1" s="1"/>
  <c r="A38" i="1" s="1"/>
  <c r="A41" i="1" s="1"/>
  <c r="A42" i="1" s="1"/>
  <c r="A43" i="1" s="1"/>
  <c r="A45" i="1" s="1"/>
  <c r="A46" i="1" s="1"/>
  <c r="A47" i="1" s="1"/>
  <c r="A48" i="1" s="1"/>
  <c r="A49" i="1" s="1"/>
  <c r="A50" i="1" s="1"/>
  <c r="A52" i="1" s="1"/>
  <c r="A53" i="1" l="1"/>
  <c r="A54" i="1" s="1"/>
  <c r="A55" i="1" s="1"/>
  <c r="A56" i="1" s="1"/>
  <c r="A58" i="1" s="1"/>
  <c r="G56" i="1" l="1"/>
  <c r="G28" i="1" l="1"/>
  <c r="E56" i="1"/>
  <c r="K56" i="1"/>
  <c r="V56" i="1" l="1"/>
  <c r="AW56" i="1"/>
  <c r="BB56" i="1"/>
  <c r="AE56" i="1" l="1"/>
  <c r="AY56" i="1"/>
  <c r="T56" i="1"/>
  <c r="Y56" i="1"/>
  <c r="AO56" i="1"/>
  <c r="P56" i="1"/>
  <c r="AX56" i="1"/>
  <c r="AP56" i="1"/>
  <c r="BE56" i="1"/>
  <c r="AQ56" i="1"/>
  <c r="BD56" i="1"/>
  <c r="AJ56" i="1"/>
  <c r="BC56" i="1"/>
  <c r="AZ56" i="1"/>
  <c r="BA56" i="1"/>
  <c r="AH56" i="1" l="1"/>
  <c r="AI56" i="1"/>
  <c r="S56" i="1"/>
  <c r="AF56" i="1"/>
  <c r="AB56" i="1"/>
  <c r="AN56" i="1"/>
  <c r="AR56" i="1"/>
  <c r="O56" i="1"/>
  <c r="R56" i="1"/>
  <c r="AL56" i="1"/>
  <c r="X56" i="1"/>
  <c r="AM56" i="1"/>
  <c r="Q56" i="1"/>
  <c r="W56" i="1"/>
  <c r="AT56" i="1"/>
  <c r="U56" i="1"/>
  <c r="AS56" i="1"/>
  <c r="AK56" i="1"/>
  <c r="AU56" i="1"/>
  <c r="AC56" i="1"/>
  <c r="AD56" i="1" l="1"/>
  <c r="AA56" i="1"/>
  <c r="E28" i="1" l="1"/>
  <c r="K28" i="1" l="1"/>
  <c r="AT28" i="1"/>
  <c r="S28" i="1"/>
  <c r="V28" i="1"/>
  <c r="R28" i="1"/>
  <c r="T28" i="1"/>
  <c r="Q28" i="1"/>
  <c r="U28" i="1"/>
  <c r="Y28" i="1"/>
  <c r="X28" i="1"/>
  <c r="W28" i="1"/>
  <c r="P28" i="1"/>
  <c r="AL28" i="1"/>
  <c r="AS28" i="1"/>
  <c r="AH28" i="1"/>
  <c r="AQ28" i="1"/>
  <c r="BA28" i="1" l="1"/>
  <c r="AN28" i="1"/>
  <c r="AM28" i="1"/>
  <c r="AP28" i="1"/>
  <c r="AR28" i="1"/>
  <c r="O28" i="1"/>
  <c r="AK28" i="1"/>
  <c r="AI28" i="1"/>
  <c r="AE28" i="1"/>
  <c r="AC28" i="1"/>
  <c r="AO28" i="1"/>
  <c r="AJ28" i="1"/>
  <c r="AU28" i="1"/>
  <c r="AB28" i="1"/>
  <c r="AF28" i="1"/>
  <c r="BC28" i="1" l="1"/>
  <c r="BE28" i="1"/>
  <c r="AD28" i="1"/>
  <c r="AA28" i="1"/>
  <c r="BB28" i="1"/>
  <c r="AY28" i="1"/>
  <c r="AX28" i="1"/>
  <c r="AZ28" i="1"/>
  <c r="AW28" i="1"/>
  <c r="BD28" i="1"/>
  <c r="E21" i="1" l="1"/>
  <c r="E38" i="1"/>
  <c r="E58" i="1" l="1"/>
  <c r="AC21" i="1"/>
  <c r="G21" i="1"/>
  <c r="G58" i="1" s="1"/>
  <c r="AB21" i="1"/>
  <c r="K38" i="1"/>
  <c r="AZ21" i="1"/>
  <c r="AY21" i="1"/>
  <c r="K21" i="1" l="1"/>
  <c r="K58" i="1" s="1"/>
  <c r="AW21" i="1"/>
  <c r="BA21" i="1"/>
  <c r="BE21" i="1"/>
  <c r="BB21" i="1"/>
  <c r="BD21" i="1"/>
  <c r="BC21" i="1"/>
  <c r="AN21" i="1"/>
  <c r="Q21" i="1"/>
  <c r="V21" i="1"/>
  <c r="T21" i="1"/>
  <c r="AF21" i="1"/>
  <c r="O21" i="1"/>
  <c r="W21" i="1"/>
  <c r="P21" i="1"/>
  <c r="AE21" i="1"/>
  <c r="Y21" i="1"/>
  <c r="X21" i="1"/>
  <c r="U21" i="1"/>
  <c r="S21" i="1"/>
  <c r="R21" i="1"/>
  <c r="AT21" i="1" l="1"/>
  <c r="AP21" i="1"/>
  <c r="AR21" i="1"/>
  <c r="BB38" i="1"/>
  <c r="BB58" i="1" s="1"/>
  <c r="AJ38" i="1"/>
  <c r="AD21" i="1"/>
  <c r="AA21" i="1"/>
  <c r="AW38" i="1"/>
  <c r="AB38" i="1"/>
  <c r="AB58" i="1" s="1"/>
  <c r="AQ21" i="1"/>
  <c r="AX38" i="1"/>
  <c r="AI21" i="1"/>
  <c r="AO21" i="1"/>
  <c r="AU38" i="1"/>
  <c r="BC38" i="1"/>
  <c r="BC58" i="1" s="1"/>
  <c r="AL21" i="1"/>
  <c r="AS21" i="1"/>
  <c r="AZ38" i="1"/>
  <c r="AZ58" i="1" s="1"/>
  <c r="AT38" i="1"/>
  <c r="AR38" i="1"/>
  <c r="AJ21" i="1"/>
  <c r="AK21" i="1"/>
  <c r="P38" i="1"/>
  <c r="P58" i="1" s="1"/>
  <c r="V38" i="1"/>
  <c r="V58" i="1" s="1"/>
  <c r="Y38" i="1"/>
  <c r="Y58" i="1" s="1"/>
  <c r="AM21" i="1"/>
  <c r="BA38" i="1"/>
  <c r="BA58" i="1" s="1"/>
  <c r="AY38" i="1"/>
  <c r="AY58" i="1" s="1"/>
  <c r="U38" i="1"/>
  <c r="U58" i="1" s="1"/>
  <c r="AX21" i="1"/>
  <c r="BE38" i="1"/>
  <c r="BE58" i="1" s="1"/>
  <c r="AU21" i="1"/>
  <c r="AW58" i="1"/>
  <c r="AH38" i="1"/>
  <c r="S38" i="1"/>
  <c r="S58" i="1" s="1"/>
  <c r="AN38" i="1"/>
  <c r="AN58" i="1" s="1"/>
  <c r="R38" i="1"/>
  <c r="R58" i="1" s="1"/>
  <c r="AM38" i="1"/>
  <c r="T38" i="1"/>
  <c r="T58" i="1" s="1"/>
  <c r="BD38" i="1"/>
  <c r="BD58" i="1" s="1"/>
  <c r="AQ38" i="1"/>
  <c r="AK38" i="1"/>
  <c r="AH21" i="1"/>
  <c r="X38" i="1" l="1"/>
  <c r="X58" i="1" s="1"/>
  <c r="AH58" i="1"/>
  <c r="AX58" i="1"/>
  <c r="AS38" i="1"/>
  <c r="W38" i="1"/>
  <c r="W58" i="1" s="1"/>
  <c r="AI38" i="1"/>
  <c r="AI58" i="1" s="1"/>
  <c r="AJ58" i="1"/>
  <c r="AO38" i="1"/>
  <c r="AO58" i="1" s="1"/>
  <c r="Q38" i="1"/>
  <c r="Q58" i="1" s="1"/>
  <c r="O38" i="1"/>
  <c r="O58" i="1" s="1"/>
  <c r="AU58" i="1"/>
  <c r="AP38" i="1"/>
  <c r="AP58" i="1" s="1"/>
  <c r="AM58" i="1"/>
  <c r="AE38" i="1"/>
  <c r="AE58" i="1" s="1"/>
  <c r="AF38" i="1"/>
  <c r="AF58" i="1" s="1"/>
  <c r="AK58" i="1"/>
  <c r="AQ58" i="1"/>
  <c r="AC38" i="1"/>
  <c r="AC58" i="1" s="1"/>
  <c r="AL38" i="1"/>
  <c r="AL58" i="1" s="1"/>
  <c r="AT58" i="1"/>
  <c r="AS58" i="1"/>
  <c r="AD38" i="1"/>
  <c r="AD58" i="1" s="1"/>
  <c r="AA38" i="1"/>
  <c r="AR58" i="1"/>
</calcChain>
</file>

<file path=xl/sharedStrings.xml><?xml version="1.0" encoding="utf-8"?>
<sst xmlns="http://schemas.openxmlformats.org/spreadsheetml/2006/main" count="186" uniqueCount="174">
  <si>
    <t xml:space="preserve">Total Revenue </t>
  </si>
  <si>
    <t>Requirement</t>
  </si>
  <si>
    <t xml:space="preserve">Total Direct </t>
  </si>
  <si>
    <t>Direct Assignment</t>
  </si>
  <si>
    <t>Balance to be</t>
  </si>
  <si>
    <t>Allocation</t>
  </si>
  <si>
    <t>Net of Other Revenue</t>
  </si>
  <si>
    <t>Assignment</t>
  </si>
  <si>
    <t>Factor</t>
  </si>
  <si>
    <t xml:space="preserve">Allocated </t>
  </si>
  <si>
    <t>Gas Supply Commodity</t>
  </si>
  <si>
    <t>Transportation Demand</t>
  </si>
  <si>
    <t>Transportation Commodity</t>
  </si>
  <si>
    <t>Admin</t>
  </si>
  <si>
    <t>Storage Revenue Requirement</t>
  </si>
  <si>
    <t>Storage Demand - Deliverability</t>
  </si>
  <si>
    <t>Storage Demand - Space</t>
  </si>
  <si>
    <t>Storage Demand - Operational Contingency</t>
  </si>
  <si>
    <t>Storage Commodity</t>
  </si>
  <si>
    <t>Total Storage Revenue Requirement</t>
  </si>
  <si>
    <t>Transmission Revenue Requirement</t>
  </si>
  <si>
    <t>Transmission Demand - Dawn Station</t>
  </si>
  <si>
    <t>Transmission Demand - Kirkwall Station</t>
  </si>
  <si>
    <t>Transmission Demand - Parkway Station</t>
  </si>
  <si>
    <t>Transmission Demand - Dawn Parkway</t>
  </si>
  <si>
    <t>Transmission Demand - Albion</t>
  </si>
  <si>
    <t>Transmission Demand - Panhandle St. Clair</t>
  </si>
  <si>
    <t>Transmission Commodity</t>
  </si>
  <si>
    <t>Total Transmission Revenue Requirement</t>
  </si>
  <si>
    <t>Distribution Revenue Requirement</t>
  </si>
  <si>
    <t>Distribution Demand - High Pressure &gt; 4"</t>
  </si>
  <si>
    <t>Distribution Demand - High Pressure &lt;= 4"</t>
  </si>
  <si>
    <t>Distribution Demand - Low Pressure</t>
  </si>
  <si>
    <t>Distribution Demand - Specific Allocation</t>
  </si>
  <si>
    <t>Distribution Demand Specific - DSM Program</t>
  </si>
  <si>
    <t>Distribution Demand Specific - DSM Admin</t>
  </si>
  <si>
    <t>Distribution Customer - Mains</t>
  </si>
  <si>
    <t>Distribution Customer - Services</t>
  </si>
  <si>
    <t>Distribution Customer - Meters</t>
  </si>
  <si>
    <t>Distribution Customer - Stations</t>
  </si>
  <si>
    <t xml:space="preserve">Distribution Customer- Specific </t>
  </si>
  <si>
    <t>Uncollectible Accounts</t>
  </si>
  <si>
    <t>Distribution Customer Accounting</t>
  </si>
  <si>
    <t>Large Volume Customer Care</t>
  </si>
  <si>
    <t>Distribution Commodity</t>
  </si>
  <si>
    <t>Total Revenue Requirement</t>
  </si>
  <si>
    <t>Line</t>
  </si>
  <si>
    <t>No.</t>
  </si>
  <si>
    <t>(b)</t>
  </si>
  <si>
    <t>Particulars ($000s)</t>
  </si>
  <si>
    <t>(c)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</si>
  <si>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</si>
  <si>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</si>
  <si>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</si>
  <si>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</si>
  <si>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</si>
  <si>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</si>
  <si>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</si>
  <si>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</si>
  <si>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</si>
  <si>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</si>
  <si>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</si>
  <si>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</si>
  <si>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(s)</t>
  </si>
  <si>
    <t>(r)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</si>
  <si>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</si>
  <si>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</si>
  <si>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</si>
  <si>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</si>
  <si>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</si>
  <si>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</si>
  <si>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</si>
  <si>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</si>
  <si>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</si>
  <si>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</si>
  <si>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</si>
  <si>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</si>
  <si>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</si>
  <si>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</si>
  <si>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</si>
  <si>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</si>
  <si>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</si>
  <si>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</si>
  <si>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</si>
  <si>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</si>
  <si>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(an)</t>
  </si>
  <si>
    <t>(ao)</t>
  </si>
  <si>
    <t>(ap)</t>
  </si>
  <si>
    <t>(aq)</t>
  </si>
  <si>
    <t>(ar)</t>
  </si>
  <si>
    <t>Load Balancing - Transportation</t>
  </si>
  <si>
    <t>Load Balancing - Commodity</t>
  </si>
  <si>
    <t>Gas Supply Revenue Requirement</t>
  </si>
  <si>
    <t>Total Gas Supply Revenue Requirement</t>
  </si>
  <si>
    <t>Total Distribution Revenue Requirement</t>
  </si>
  <si>
    <t>EGD Rate Zone</t>
  </si>
  <si>
    <t>Union North Rate Zone</t>
  </si>
  <si>
    <t>Union South Rate Zone</t>
  </si>
  <si>
    <t>Ex-Franchise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</si>
  <si>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</si>
  <si>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</si>
  <si>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</si>
  <si>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</si>
  <si>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</si>
  <si>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</si>
  <si>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</si>
  <si>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</si>
  <si>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</si>
  <si>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</si>
  <si>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</si>
  <si>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01</t>
  </si>
  <si>
    <t>Rate 10</t>
  </si>
  <si>
    <t>Rate 20</t>
  </si>
  <si>
    <t>Rate 25</t>
  </si>
  <si>
    <t>Rate M1</t>
  </si>
  <si>
    <t>Rate M2</t>
  </si>
  <si>
    <t>Rate M4 (F)</t>
  </si>
  <si>
    <t>Rate M4 (I)</t>
  </si>
  <si>
    <t>Rate M5 (F)</t>
  </si>
  <si>
    <t>Rate M5 (I)</t>
  </si>
  <si>
    <t>Rate M7 (F)</t>
  </si>
  <si>
    <t>Rate M7 (I)</t>
  </si>
  <si>
    <t>Rate M9</t>
  </si>
  <si>
    <t>Rate T1 (F)</t>
  </si>
  <si>
    <t>Rate T1 (I)</t>
  </si>
  <si>
    <t>Rate T2 (F)</t>
  </si>
  <si>
    <t>Rate T2 (I)</t>
  </si>
  <si>
    <t>Rate T3</t>
  </si>
  <si>
    <t>Rate 331</t>
  </si>
  <si>
    <t>Rate 332</t>
  </si>
  <si>
    <t>Rate 401</t>
  </si>
  <si>
    <t>Rate C1 (F)</t>
  </si>
  <si>
    <t>Rate C1 (I)</t>
  </si>
  <si>
    <t>Rate M12</t>
  </si>
  <si>
    <t>Rate M13</t>
  </si>
  <si>
    <t>Rate M16</t>
  </si>
  <si>
    <t>Rate M17</t>
  </si>
  <si>
    <t>Allocation of Delivery Revenue Requirement</t>
  </si>
  <si>
    <t>North Unb</t>
  </si>
  <si>
    <t>2024 Cost Allocation Study - Current Rate Zones</t>
  </si>
  <si>
    <t>(d) = (a-b)</t>
  </si>
  <si>
    <t>(a)</t>
  </si>
  <si>
    <t>(e)</t>
  </si>
  <si>
    <t>Allocation of Delivery Revenue Requirement (Continued)</t>
  </si>
  <si>
    <t>SUPPLY_VOL</t>
  </si>
  <si>
    <t>LOAD_BALANCING</t>
  </si>
  <si>
    <t>NETFROMSTOR</t>
  </si>
  <si>
    <t>TRANSPT_DEMAND_OPT</t>
  </si>
  <si>
    <t>TRANS_DEMAND</t>
  </si>
  <si>
    <t>TRANS_FUEL</t>
  </si>
  <si>
    <t>GASSTORALLO</t>
  </si>
  <si>
    <t>STORAGEXCESS</t>
  </si>
  <si>
    <t>OP_CONTINGENCY</t>
  </si>
  <si>
    <t>STORCOMM</t>
  </si>
  <si>
    <t>DAWNCOMP</t>
  </si>
  <si>
    <t>KIRKWALL_DEMAND</t>
  </si>
  <si>
    <t>PKWY_DEMAND</t>
  </si>
  <si>
    <t>D-PTRANS</t>
  </si>
  <si>
    <t>ALBIONTRANS</t>
  </si>
  <si>
    <t>PAN_STCLAIR</t>
  </si>
  <si>
    <t>TRANS_COMPFUEL</t>
  </si>
  <si>
    <t>TRANSCOMM</t>
  </si>
  <si>
    <t>HIGHPRESS&gt;4</t>
  </si>
  <si>
    <t>HIGHPRESS&lt;=4</t>
  </si>
  <si>
    <t>LOWPRESS</t>
  </si>
  <si>
    <t>DSM_PRO</t>
  </si>
  <si>
    <t>DSM_ADM</t>
  </si>
  <si>
    <t>TOTAL_CUSTOMERS</t>
  </si>
  <si>
    <t>METERREPLCOST</t>
  </si>
  <si>
    <t>STATIONREPLCOST</t>
  </si>
  <si>
    <t>BAD_DEBT</t>
  </si>
  <si>
    <t>SALESPROMO</t>
  </si>
  <si>
    <t>CUST_EXCL_GS</t>
  </si>
  <si>
    <t>TOTAL_VOL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</si>
</sst>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0" xfId="1" applyNumberFormat="1" applyFont="1" applyFill="1"/>
    <xf numFmtId="164" fontId="2" fillId="0" borderId="0" xfId="0" applyNumberFormat="1" applyFont="1" applyFill="1"/>
    <xf numFmtId="43" fontId="2" fillId="0" borderId="0" xfId="1" applyFont="1" applyFill="1"/>
    <xf numFmtId="0" fontId="2" fillId="0" borderId="0" xfId="0" applyFont="1" applyFill="1" applyAlignment="1">
      <alignment horizontal="left" indent="2"/>
    </xf>
    <xf numFmtId="0" fontId="3" fillId="0" borderId="0" xfId="0" applyFont="1" applyFill="1"/>
    <xf numFmtId="0" fontId="2" fillId="0" borderId="0" xfId="0" quotePrefix="1" applyFont="1" applyFill="1" applyAlignment="1">
      <alignment horizontal="center"/>
    </xf>
    <xf numFmtId="164" fontId="2" fillId="0" borderId="2" xfId="1" applyNumberFormat="1" applyFont="1" applyFill="1" applyBorder="1"/>
    <xf numFmtId="164" fontId="2" fillId="0" borderId="2" xfId="0" applyNumberFormat="1" applyFont="1" applyFill="1" applyBorder="1"/>
    <xf numFmtId="164" fontId="2" fillId="0" borderId="3" xfId="0" applyNumberFormat="1" applyFont="1" applyFill="1" applyBorder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2" fillId="0" borderId="0" xfId="1" applyNumberFormat="1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22534-A2FC-4B4E-8876-82CFC533A8D3}">
  <dimension ref="A2:BG66"/>
  <sheetViews>
    <sheetView tabSelected="1" view="pageLayout" zoomScaleNormal="90" zoomScaleSheetLayoutView="85" workbookViewId="0">
      <selection activeCell="A6" sqref="A6:P6"/>
    </sheetView>
  </sheetViews>
  <sheetFormatPr defaultColWidth="9.140625" defaultRowHeight="13.5" customHeight="1" x14ac:dyDescent="0.2"/>
  <cols>
    <col min="1" max="1" width="5.28515625" style="2" customWidth="1"/>
    <col min="2" max="2" width="1.7109375" style="3" customWidth="1"/>
    <col min="3" max="3" width="42.5703125" style="3" customWidth="1"/>
    <col min="4" max="4" width="1.7109375" style="3" customWidth="1"/>
    <col min="5" max="5" width="16.7109375" style="3" customWidth="1"/>
    <col min="6" max="6" width="1.7109375" style="3" customWidth="1"/>
    <col min="7" max="7" width="16.7109375" style="3" customWidth="1"/>
    <col min="8" max="8" width="1.7109375" style="3" customWidth="1"/>
    <col min="9" max="9" width="24.28515625" style="3" bestFit="1" customWidth="1"/>
    <col min="10" max="10" width="1.7109375" style="3" customWidth="1"/>
    <col min="11" max="11" width="16.7109375" style="3" customWidth="1"/>
    <col min="12" max="12" width="1.7109375" style="3" customWidth="1"/>
    <col min="13" max="13" width="20" style="2" customWidth="1"/>
    <col min="14" max="14" width="1.7109375" style="3" customWidth="1"/>
    <col min="15" max="16" width="12.85546875" style="3" customWidth="1"/>
    <col min="17" max="25" width="10.7109375" style="3" customWidth="1"/>
    <col min="26" max="26" width="2.140625" style="3" customWidth="1"/>
    <col min="27" max="27" width="12.28515625" style="3" hidden="1" customWidth="1"/>
    <col min="28" max="30" width="10.5703125" style="3" customWidth="1"/>
    <col min="31" max="31" width="9.140625" style="3" customWidth="1"/>
    <col min="32" max="32" width="11.28515625" style="3" customWidth="1"/>
    <col min="33" max="33" width="1.7109375" style="3" customWidth="1"/>
    <col min="34" max="45" width="10.7109375" style="3" customWidth="1"/>
    <col min="46" max="47" width="11.28515625" style="3" customWidth="1"/>
    <col min="48" max="48" width="1.7109375" style="20" customWidth="1"/>
    <col min="49" max="50" width="10.5703125" style="3" customWidth="1"/>
    <col min="51" max="51" width="12.140625" style="3" bestFit="1" customWidth="1"/>
    <col min="52" max="54" width="10.5703125" style="3" customWidth="1"/>
    <col min="55" max="16384" width="9.140625" style="3"/>
  </cols>
  <sheetData>
    <row r="2" spans="1:59" ht="13.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9" ht="13.5" customHeight="1" x14ac:dyDescent="0.2">
      <c r="A3" s="1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21"/>
      <c r="AW3" s="15"/>
      <c r="AX3" s="15"/>
      <c r="AY3" s="15"/>
      <c r="AZ3" s="15"/>
      <c r="BA3" s="15"/>
      <c r="BB3" s="15"/>
    </row>
    <row r="4" spans="1:59" ht="13.5" customHeight="1" x14ac:dyDescent="0.2">
      <c r="A4" s="1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21"/>
      <c r="AW4" s="15"/>
      <c r="AX4" s="15"/>
      <c r="AY4" s="15"/>
      <c r="AZ4" s="15"/>
      <c r="BA4" s="15"/>
      <c r="BB4" s="15"/>
    </row>
    <row r="5" spans="1:59" ht="13.5" customHeight="1" x14ac:dyDescent="0.2">
      <c r="A5" s="1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21"/>
      <c r="AW5" s="15"/>
      <c r="AX5" s="15"/>
      <c r="AY5" s="15"/>
      <c r="AZ5" s="15"/>
      <c r="BA5" s="15"/>
      <c r="BB5" s="15"/>
    </row>
    <row r="6" spans="1:59" s="23" customFormat="1" ht="13.5" customHeight="1" x14ac:dyDescent="0.2">
      <c r="A6" s="31" t="s">
        <v>139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R6" s="24"/>
      <c r="S6" s="24"/>
      <c r="T6" s="24"/>
      <c r="V6" s="25" t="s">
        <v>139</v>
      </c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M6" s="25" t="s">
        <v>139</v>
      </c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5" t="s">
        <v>139</v>
      </c>
      <c r="BC6" s="24"/>
      <c r="BD6" s="24"/>
      <c r="BE6" s="24"/>
    </row>
    <row r="7" spans="1:59" s="23" customFormat="1" ht="13.5" customHeight="1" x14ac:dyDescent="0.2">
      <c r="A7" s="31" t="s">
        <v>137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R7" s="24"/>
      <c r="S7" s="24"/>
      <c r="T7" s="24"/>
      <c r="V7" s="25" t="s">
        <v>143</v>
      </c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M7" s="29" t="s">
        <v>143</v>
      </c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9" t="s">
        <v>143</v>
      </c>
      <c r="BC7" s="24"/>
      <c r="BD7" s="24"/>
      <c r="BE7" s="24"/>
    </row>
    <row r="8" spans="1:59" ht="13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59" ht="13.5" customHeight="1" x14ac:dyDescent="0.2">
      <c r="E9" s="2" t="s">
        <v>0</v>
      </c>
    </row>
    <row r="10" spans="1:59" ht="13.5" customHeight="1" x14ac:dyDescent="0.2">
      <c r="A10" s="2" t="s">
        <v>46</v>
      </c>
      <c r="E10" s="2" t="s">
        <v>1</v>
      </c>
      <c r="G10" s="2" t="s">
        <v>2</v>
      </c>
      <c r="I10" s="2" t="s">
        <v>3</v>
      </c>
      <c r="J10" s="2"/>
      <c r="K10" s="2" t="s">
        <v>4</v>
      </c>
      <c r="M10" s="2" t="s">
        <v>5</v>
      </c>
      <c r="O10" s="30" t="s">
        <v>95</v>
      </c>
      <c r="P10" s="30"/>
      <c r="Q10" s="30" t="s">
        <v>95</v>
      </c>
      <c r="R10" s="30"/>
      <c r="S10" s="30"/>
      <c r="T10" s="30"/>
      <c r="U10" s="30"/>
      <c r="V10" s="30"/>
      <c r="W10" s="30"/>
      <c r="X10" s="30"/>
      <c r="Y10" s="30"/>
      <c r="Z10" s="22"/>
      <c r="AA10" s="32" t="s">
        <v>96</v>
      </c>
      <c r="AB10" s="32"/>
      <c r="AC10" s="32"/>
      <c r="AD10" s="32"/>
      <c r="AE10" s="32"/>
      <c r="AF10" s="32"/>
      <c r="AG10" s="16"/>
      <c r="AH10" s="30" t="s">
        <v>97</v>
      </c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22"/>
      <c r="AW10" s="30" t="s">
        <v>98</v>
      </c>
      <c r="AX10" s="30"/>
      <c r="AY10" s="30"/>
      <c r="AZ10" s="30"/>
      <c r="BA10" s="30"/>
      <c r="BB10" s="30"/>
      <c r="BC10" s="30"/>
      <c r="BD10" s="30"/>
      <c r="BE10" s="30"/>
    </row>
    <row r="11" spans="1:59" ht="13.5" customHeight="1" x14ac:dyDescent="0.2">
      <c r="A11" s="4" t="s">
        <v>47</v>
      </c>
      <c r="C11" s="5" t="s">
        <v>49</v>
      </c>
      <c r="E11" s="4" t="s">
        <v>6</v>
      </c>
      <c r="G11" s="4" t="s">
        <v>7</v>
      </c>
      <c r="I11" s="4" t="s">
        <v>8</v>
      </c>
      <c r="J11" s="2"/>
      <c r="K11" s="4" t="s">
        <v>9</v>
      </c>
      <c r="M11" s="4" t="s">
        <v>8</v>
      </c>
      <c r="O11" s="17" t="s">
        <v>99</v>
      </c>
      <c r="P11" s="17" t="s">
        <v>100</v>
      </c>
      <c r="Q11" s="17" t="s">
        <v>101</v>
      </c>
      <c r="R11" s="17" t="s">
        <v>102</v>
      </c>
      <c r="S11" s="17" t="s">
        <v>103</v>
      </c>
      <c r="T11" s="17" t="s">
        <v>104</v>
      </c>
      <c r="U11" s="17" t="s">
        <v>105</v>
      </c>
      <c r="V11" s="17" t="s">
        <v>106</v>
      </c>
      <c r="W11" s="17" t="s">
        <v>107</v>
      </c>
      <c r="X11" s="17" t="s">
        <v>108</v>
      </c>
      <c r="Y11" s="17" t="s">
        <v>109</v>
      </c>
      <c r="Z11" s="22"/>
      <c r="AA11" s="28" t="s">
        <v>138</v>
      </c>
      <c r="AB11" s="28" t="s">
        <v>110</v>
      </c>
      <c r="AC11" s="28" t="s">
        <v>111</v>
      </c>
      <c r="AD11" s="28" t="s">
        <v>112</v>
      </c>
      <c r="AE11" s="28" t="s">
        <v>113</v>
      </c>
      <c r="AF11" s="28" t="s">
        <v>101</v>
      </c>
      <c r="AG11" s="16"/>
      <c r="AH11" s="17" t="s">
        <v>114</v>
      </c>
      <c r="AI11" s="17" t="s">
        <v>115</v>
      </c>
      <c r="AJ11" s="17" t="s">
        <v>116</v>
      </c>
      <c r="AK11" s="17" t="s">
        <v>117</v>
      </c>
      <c r="AL11" s="17" t="s">
        <v>118</v>
      </c>
      <c r="AM11" s="17" t="s">
        <v>119</v>
      </c>
      <c r="AN11" s="17" t="s">
        <v>120</v>
      </c>
      <c r="AO11" s="17" t="s">
        <v>121</v>
      </c>
      <c r="AP11" s="17" t="s">
        <v>122</v>
      </c>
      <c r="AQ11" s="17" t="s">
        <v>123</v>
      </c>
      <c r="AR11" s="17" t="s">
        <v>124</v>
      </c>
      <c r="AS11" s="17" t="s">
        <v>125</v>
      </c>
      <c r="AT11" s="17" t="s">
        <v>126</v>
      </c>
      <c r="AU11" s="17" t="s">
        <v>127</v>
      </c>
      <c r="AV11" s="22"/>
      <c r="AW11" s="17" t="s">
        <v>128</v>
      </c>
      <c r="AX11" s="17" t="s">
        <v>129</v>
      </c>
      <c r="AY11" s="17" t="s">
        <v>130</v>
      </c>
      <c r="AZ11" s="17" t="s">
        <v>131</v>
      </c>
      <c r="BA11" s="17" t="s">
        <v>132</v>
      </c>
      <c r="BB11" s="17" t="s">
        <v>133</v>
      </c>
      <c r="BC11" s="17" t="s">
        <v>134</v>
      </c>
      <c r="BD11" s="17" t="s">
        <v>135</v>
      </c>
      <c r="BE11" s="17" t="s">
        <v>136</v>
      </c>
    </row>
    <row r="12" spans="1:59" ht="13.5" customHeight="1" x14ac:dyDescent="0.2">
      <c r="E12" s="15" t="s">
        <v>141</v>
      </c>
      <c r="G12" s="11" t="s">
        <v>48</v>
      </c>
      <c r="H12" s="2"/>
      <c r="I12" s="2" t="s">
        <v>50</v>
      </c>
      <c r="J12" s="2"/>
      <c r="K12" s="2" t="s">
        <v>140</v>
      </c>
      <c r="L12" s="2"/>
      <c r="M12" s="2" t="s">
        <v>142</v>
      </c>
      <c r="N12" s="2"/>
      <c r="O12" s="2" t="s">
        <v>51</v>
      </c>
      <c r="P12" s="2" t="s">
        <v>52</v>
      </c>
      <c r="Q12" s="2" t="s">
        <v>53</v>
      </c>
      <c r="R12" s="2" t="s">
        <v>54</v>
      </c>
      <c r="S12" s="2" t="s">
        <v>55</v>
      </c>
      <c r="T12" s="2" t="s">
        <v>56</v>
      </c>
      <c r="U12" s="2" t="s">
        <v>57</v>
      </c>
      <c r="V12" s="2" t="s">
        <v>58</v>
      </c>
      <c r="W12" s="2" t="s">
        <v>59</v>
      </c>
      <c r="X12" s="2" t="s">
        <v>60</v>
      </c>
      <c r="Y12" s="2" t="s">
        <v>61</v>
      </c>
      <c r="AA12" s="15"/>
      <c r="AB12" s="2" t="s">
        <v>62</v>
      </c>
      <c r="AC12" s="2" t="s">
        <v>64</v>
      </c>
      <c r="AD12" s="2" t="s">
        <v>63</v>
      </c>
      <c r="AE12" s="2" t="s">
        <v>65</v>
      </c>
      <c r="AF12" s="2" t="s">
        <v>66</v>
      </c>
      <c r="AH12" s="2" t="s">
        <v>67</v>
      </c>
      <c r="AI12" s="2" t="s">
        <v>68</v>
      </c>
      <c r="AJ12" s="2" t="s">
        <v>69</v>
      </c>
      <c r="AK12" s="2" t="s">
        <v>70</v>
      </c>
      <c r="AL12" s="2" t="s">
        <v>71</v>
      </c>
      <c r="AM12" s="2" t="s">
        <v>72</v>
      </c>
      <c r="AN12" s="2" t="s">
        <v>73</v>
      </c>
      <c r="AO12" s="2" t="s">
        <v>74</v>
      </c>
      <c r="AP12" s="2" t="s">
        <v>75</v>
      </c>
      <c r="AQ12" s="2" t="s">
        <v>76</v>
      </c>
      <c r="AR12" s="2" t="s">
        <v>77</v>
      </c>
      <c r="AS12" s="2" t="s">
        <v>78</v>
      </c>
      <c r="AT12" s="2" t="s">
        <v>79</v>
      </c>
      <c r="AU12" s="2" t="s">
        <v>80</v>
      </c>
      <c r="AW12" s="2" t="s">
        <v>81</v>
      </c>
      <c r="AX12" s="2" t="s">
        <v>82</v>
      </c>
      <c r="AY12" s="2" t="s">
        <v>83</v>
      </c>
      <c r="AZ12" s="2" t="s">
        <v>84</v>
      </c>
      <c r="BA12" s="2" t="s">
        <v>85</v>
      </c>
      <c r="BB12" s="2" t="s">
        <v>86</v>
      </c>
      <c r="BC12" s="2" t="s">
        <v>87</v>
      </c>
      <c r="BD12" s="2" t="s">
        <v>88</v>
      </c>
      <c r="BE12" s="2" t="s">
        <v>89</v>
      </c>
      <c r="BG12" s="2"/>
    </row>
    <row r="13" spans="1:59" ht="13.5" customHeight="1" x14ac:dyDescent="0.2">
      <c r="A13" s="15"/>
      <c r="E13" s="15"/>
      <c r="G13" s="11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AA13" s="15"/>
      <c r="AB13" s="15"/>
      <c r="AC13" s="15"/>
      <c r="AD13" s="15"/>
      <c r="AE13" s="15"/>
      <c r="AF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W13" s="15"/>
      <c r="AX13" s="15"/>
      <c r="AY13" s="15"/>
      <c r="AZ13" s="15"/>
      <c r="BA13" s="15"/>
      <c r="BB13" s="15"/>
      <c r="BC13" s="15"/>
      <c r="BD13" s="15"/>
      <c r="BE13" s="15"/>
      <c r="BG13" s="15"/>
    </row>
    <row r="14" spans="1:59" ht="13.5" customHeight="1" x14ac:dyDescent="0.2">
      <c r="C14" s="10" t="s">
        <v>92</v>
      </c>
    </row>
    <row r="15" spans="1:59" ht="13.5" customHeight="1" x14ac:dyDescent="0.2">
      <c r="A15" s="2">
        <f>1</f>
        <v>1</v>
      </c>
      <c r="C15" s="3" t="s">
        <v>10</v>
      </c>
      <c r="E15" s="6">
        <v>0</v>
      </c>
      <c r="F15" s="6"/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/>
      <c r="M15" s="26" t="s">
        <v>144</v>
      </c>
      <c r="N15" s="6"/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/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/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18"/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</row>
    <row r="16" spans="1:59" ht="13.5" customHeight="1" x14ac:dyDescent="0.2">
      <c r="A16" s="2">
        <f>A15+1</f>
        <v>2</v>
      </c>
      <c r="C16" s="3" t="s">
        <v>90</v>
      </c>
      <c r="E16" s="6">
        <v>-7968.077441979578</v>
      </c>
      <c r="G16" s="6">
        <v>0</v>
      </c>
      <c r="I16" s="6">
        <v>0</v>
      </c>
      <c r="K16" s="6">
        <v>-7968.077441979578</v>
      </c>
      <c r="M16" s="26" t="s">
        <v>145</v>
      </c>
      <c r="O16" s="6">
        <v>-2400.1062302630453</v>
      </c>
      <c r="P16" s="6">
        <v>-2085.981022006963</v>
      </c>
      <c r="Q16" s="6">
        <v>-5.5929656546855711</v>
      </c>
      <c r="R16" s="6">
        <v>-152.41514892433952</v>
      </c>
      <c r="S16" s="6">
        <v>-5.6212435873227662</v>
      </c>
      <c r="T16" s="6">
        <v>0</v>
      </c>
      <c r="U16" s="6">
        <v>0</v>
      </c>
      <c r="V16" s="6">
        <v>0</v>
      </c>
      <c r="W16" s="6">
        <v>0</v>
      </c>
      <c r="X16" s="6">
        <v>-45.216061000972104</v>
      </c>
      <c r="Y16" s="6">
        <v>0</v>
      </c>
      <c r="AA16" s="6">
        <v>-148.35355765259624</v>
      </c>
      <c r="AB16" s="6">
        <v>-2365.7418552710733</v>
      </c>
      <c r="AC16" s="6">
        <v>-656.28878638749666</v>
      </c>
      <c r="AD16" s="6">
        <v>-251.11412888366999</v>
      </c>
      <c r="AE16" s="6">
        <v>0</v>
      </c>
      <c r="AF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</row>
    <row r="17" spans="1:57" ht="13.5" customHeight="1" x14ac:dyDescent="0.2">
      <c r="A17" s="2">
        <f t="shared" ref="A17:A21" si="0">A16+1</f>
        <v>3</v>
      </c>
      <c r="C17" s="3" t="s">
        <v>91</v>
      </c>
      <c r="E17" s="6">
        <v>0</v>
      </c>
      <c r="G17" s="6">
        <v>0</v>
      </c>
      <c r="I17" s="6">
        <v>0</v>
      </c>
      <c r="K17" s="6">
        <v>0</v>
      </c>
      <c r="M17" s="26" t="s">
        <v>146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</row>
    <row r="18" spans="1:57" ht="13.5" customHeight="1" x14ac:dyDescent="0.2">
      <c r="A18" s="2">
        <f t="shared" si="0"/>
        <v>4</v>
      </c>
      <c r="C18" s="3" t="s">
        <v>11</v>
      </c>
      <c r="E18" s="6">
        <v>-7368.5151634722424</v>
      </c>
      <c r="G18" s="6">
        <v>-7368.5151634722424</v>
      </c>
      <c r="I18" s="26" t="s">
        <v>147</v>
      </c>
      <c r="K18" s="6">
        <v>0</v>
      </c>
      <c r="M18" s="26" t="s">
        <v>148</v>
      </c>
      <c r="O18" s="6">
        <v>-1831.5630437439395</v>
      </c>
      <c r="P18" s="6">
        <v>-1756.3622776621996</v>
      </c>
      <c r="Q18" s="6">
        <v>-10.04558033999507</v>
      </c>
      <c r="R18" s="6">
        <v>-391.24451565356685</v>
      </c>
      <c r="S18" s="6">
        <v>-139.85615762100224</v>
      </c>
      <c r="T18" s="6">
        <v>0</v>
      </c>
      <c r="U18" s="6">
        <v>-19.281116360777787</v>
      </c>
      <c r="V18" s="6">
        <v>-5.7549303019487752</v>
      </c>
      <c r="W18" s="6">
        <v>-118.38760975306286</v>
      </c>
      <c r="X18" s="6">
        <v>-69.164702577979142</v>
      </c>
      <c r="Y18" s="6">
        <v>0</v>
      </c>
      <c r="AA18" s="6">
        <v>-36.229759481599672</v>
      </c>
      <c r="AB18" s="6">
        <v>-2014.1488282407117</v>
      </c>
      <c r="AC18" s="6">
        <v>-690.11342584870908</v>
      </c>
      <c r="AD18" s="6">
        <v>-317.17854120597906</v>
      </c>
      <c r="AE18" s="6">
        <v>-5.4144341623726575</v>
      </c>
      <c r="AF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</row>
    <row r="19" spans="1:57" ht="13.5" customHeight="1" x14ac:dyDescent="0.2">
      <c r="A19" s="2">
        <f t="shared" si="0"/>
        <v>5</v>
      </c>
      <c r="C19" s="3" t="s">
        <v>12</v>
      </c>
      <c r="E19" s="6">
        <v>0</v>
      </c>
      <c r="G19" s="6">
        <v>0</v>
      </c>
      <c r="I19" s="26">
        <v>0</v>
      </c>
      <c r="K19" s="6">
        <v>0</v>
      </c>
      <c r="M19" s="26" t="s">
        <v>149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</row>
    <row r="20" spans="1:57" ht="13.5" customHeight="1" x14ac:dyDescent="0.2">
      <c r="A20" s="2">
        <f t="shared" si="0"/>
        <v>6</v>
      </c>
      <c r="C20" s="3" t="s">
        <v>13</v>
      </c>
      <c r="E20" s="6">
        <v>15491.673288166032</v>
      </c>
      <c r="G20" s="6">
        <v>0</v>
      </c>
      <c r="I20" s="26">
        <v>0</v>
      </c>
      <c r="K20" s="6">
        <v>15491.673288166032</v>
      </c>
      <c r="M20" s="26" t="s">
        <v>144</v>
      </c>
      <c r="O20" s="6">
        <v>5792.196805425544</v>
      </c>
      <c r="P20" s="6">
        <v>3500.5326523132444</v>
      </c>
      <c r="Q20" s="6">
        <v>17.387569421796798</v>
      </c>
      <c r="R20" s="6">
        <v>120.41738212853862</v>
      </c>
      <c r="S20" s="6">
        <v>1.9455148123244794</v>
      </c>
      <c r="T20" s="6">
        <v>0</v>
      </c>
      <c r="U20" s="6">
        <v>5.1744597443011333</v>
      </c>
      <c r="V20" s="6">
        <v>0.67589528626803053</v>
      </c>
      <c r="W20" s="6">
        <v>6.3158621501968799</v>
      </c>
      <c r="X20" s="6">
        <v>165.32037819660357</v>
      </c>
      <c r="Y20" s="6">
        <v>0</v>
      </c>
      <c r="AA20" s="6">
        <v>0</v>
      </c>
      <c r="AB20" s="6">
        <v>1097.2370235431204</v>
      </c>
      <c r="AC20" s="6">
        <v>193.93460862102927</v>
      </c>
      <c r="AD20" s="6">
        <v>18.417886234647192</v>
      </c>
      <c r="AE20" s="6">
        <v>6.7194889879208031</v>
      </c>
      <c r="AF20" s="6">
        <v>0</v>
      </c>
      <c r="AH20" s="6">
        <v>3621.2135754577303</v>
      </c>
      <c r="AI20" s="6">
        <v>811.1089144136314</v>
      </c>
      <c r="AJ20" s="6">
        <v>69.944998235763862</v>
      </c>
      <c r="AK20" s="6">
        <v>0</v>
      </c>
      <c r="AL20" s="6">
        <v>0.35789808830884001</v>
      </c>
      <c r="AM20" s="6">
        <v>2.1918765535625724</v>
      </c>
      <c r="AN20" s="6">
        <v>39.407443563418035</v>
      </c>
      <c r="AO20" s="6">
        <v>2.5616199692283419</v>
      </c>
      <c r="AP20" s="6">
        <v>18.611435018851843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</row>
    <row r="21" spans="1:57" ht="13.5" customHeight="1" x14ac:dyDescent="0.2">
      <c r="A21" s="2">
        <f t="shared" si="0"/>
        <v>7</v>
      </c>
      <c r="C21" s="3" t="s">
        <v>93</v>
      </c>
      <c r="E21" s="12">
        <f>SUM(E15:E20)</f>
        <v>155.08068271421143</v>
      </c>
      <c r="G21" s="12">
        <f>SUM(G15:G20)</f>
        <v>-7368.5151634722424</v>
      </c>
      <c r="I21" s="15"/>
      <c r="K21" s="12">
        <f>SUM(K15:K20)</f>
        <v>7523.5958461864539</v>
      </c>
      <c r="M21" s="15"/>
      <c r="O21" s="12">
        <f t="shared" ref="O21:P21" si="1">SUM(O15:O20)</f>
        <v>1560.5275314185592</v>
      </c>
      <c r="P21" s="12">
        <f t="shared" si="1"/>
        <v>-341.81064735591826</v>
      </c>
      <c r="Q21" s="12">
        <f t="shared" ref="Q21:W21" si="2">SUM(Q15:Q20)</f>
        <v>1.7490234271161569</v>
      </c>
      <c r="R21" s="12">
        <f t="shared" si="2"/>
        <v>-423.24228244936774</v>
      </c>
      <c r="S21" s="12">
        <f t="shared" si="2"/>
        <v>-143.53188639600052</v>
      </c>
      <c r="T21" s="12">
        <f t="shared" si="2"/>
        <v>0</v>
      </c>
      <c r="U21" s="12">
        <f t="shared" si="2"/>
        <v>-14.106656616476654</v>
      </c>
      <c r="V21" s="12">
        <f t="shared" si="2"/>
        <v>-5.0790350156807449</v>
      </c>
      <c r="W21" s="12">
        <f t="shared" si="2"/>
        <v>-112.07174760286598</v>
      </c>
      <c r="X21" s="12">
        <f t="shared" ref="X21:Y21" si="3">SUM(X15:X20)</f>
        <v>50.939614617652325</v>
      </c>
      <c r="Y21" s="12">
        <f t="shared" si="3"/>
        <v>0</v>
      </c>
      <c r="AA21" s="12">
        <f t="shared" ref="AA21:AF21" si="4">SUM(AA15:AA20)</f>
        <v>-184.58331713419591</v>
      </c>
      <c r="AB21" s="12">
        <f t="shared" si="4"/>
        <v>-3282.6536599686647</v>
      </c>
      <c r="AC21" s="12">
        <f t="shared" si="4"/>
        <v>-1152.4676036151764</v>
      </c>
      <c r="AD21" s="12">
        <f t="shared" si="4"/>
        <v>-549.87478385500185</v>
      </c>
      <c r="AE21" s="12">
        <f t="shared" si="4"/>
        <v>1.3050548255481456</v>
      </c>
      <c r="AF21" s="12">
        <f t="shared" si="4"/>
        <v>0</v>
      </c>
      <c r="AH21" s="12">
        <f t="shared" ref="AH21:AU21" si="5">SUM(AH15:AH20)</f>
        <v>3621.2135754577303</v>
      </c>
      <c r="AI21" s="12">
        <f t="shared" si="5"/>
        <v>811.1089144136314</v>
      </c>
      <c r="AJ21" s="12">
        <f t="shared" si="5"/>
        <v>69.944998235763862</v>
      </c>
      <c r="AK21" s="12">
        <f t="shared" si="5"/>
        <v>0</v>
      </c>
      <c r="AL21" s="12">
        <f t="shared" si="5"/>
        <v>0.35789808830884001</v>
      </c>
      <c r="AM21" s="12">
        <f t="shared" si="5"/>
        <v>2.1918765535625724</v>
      </c>
      <c r="AN21" s="12">
        <f t="shared" si="5"/>
        <v>39.407443563418035</v>
      </c>
      <c r="AO21" s="12">
        <f t="shared" si="5"/>
        <v>2.5616199692283419</v>
      </c>
      <c r="AP21" s="12">
        <f t="shared" si="5"/>
        <v>18.611435018851843</v>
      </c>
      <c r="AQ21" s="12">
        <f t="shared" si="5"/>
        <v>0</v>
      </c>
      <c r="AR21" s="12">
        <f t="shared" si="5"/>
        <v>0</v>
      </c>
      <c r="AS21" s="12">
        <f t="shared" si="5"/>
        <v>0</v>
      </c>
      <c r="AT21" s="12">
        <f t="shared" si="5"/>
        <v>0</v>
      </c>
      <c r="AU21" s="12">
        <f t="shared" si="5"/>
        <v>0</v>
      </c>
      <c r="AW21" s="12">
        <f t="shared" ref="AW21:BE21" si="6">SUM(AW15:AW20)</f>
        <v>0</v>
      </c>
      <c r="AX21" s="12">
        <f t="shared" si="6"/>
        <v>0</v>
      </c>
      <c r="AY21" s="12">
        <f t="shared" si="6"/>
        <v>0</v>
      </c>
      <c r="AZ21" s="12">
        <f t="shared" si="6"/>
        <v>0</v>
      </c>
      <c r="BA21" s="12">
        <f t="shared" si="6"/>
        <v>0</v>
      </c>
      <c r="BB21" s="12">
        <f t="shared" si="6"/>
        <v>0</v>
      </c>
      <c r="BC21" s="12">
        <f t="shared" si="6"/>
        <v>0</v>
      </c>
      <c r="BD21" s="12">
        <f t="shared" si="6"/>
        <v>0</v>
      </c>
      <c r="BE21" s="12">
        <f t="shared" si="6"/>
        <v>0</v>
      </c>
    </row>
    <row r="22" spans="1:57" ht="13.5" customHeight="1" x14ac:dyDescent="0.2">
      <c r="E22" s="6"/>
      <c r="G22" s="6"/>
      <c r="I22" s="15"/>
      <c r="K22" s="6"/>
      <c r="M22" s="15"/>
      <c r="O22" s="6"/>
      <c r="P22" s="6"/>
      <c r="Q22" s="6"/>
      <c r="R22" s="6"/>
      <c r="S22" s="6"/>
      <c r="T22" s="6"/>
      <c r="U22" s="6"/>
      <c r="V22" s="6"/>
      <c r="W22" s="6"/>
      <c r="X22" s="18"/>
      <c r="Y22" s="18"/>
      <c r="AA22" s="6"/>
      <c r="AB22" s="6"/>
      <c r="AC22" s="6"/>
      <c r="AD22" s="6"/>
      <c r="AE22" s="6"/>
      <c r="AF22" s="18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18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3.5" customHeight="1" x14ac:dyDescent="0.2">
      <c r="C23" s="10" t="s">
        <v>14</v>
      </c>
      <c r="E23" s="6"/>
      <c r="G23" s="6"/>
      <c r="I23" s="15"/>
      <c r="K23" s="6"/>
      <c r="M23" s="15"/>
      <c r="O23" s="6"/>
      <c r="P23" s="6"/>
      <c r="Q23" s="6"/>
      <c r="R23" s="6"/>
      <c r="S23" s="6"/>
      <c r="T23" s="6"/>
      <c r="U23" s="6"/>
      <c r="V23" s="6"/>
      <c r="W23" s="6"/>
      <c r="X23" s="18"/>
      <c r="Y23" s="18"/>
      <c r="AA23" s="6"/>
      <c r="AB23" s="6"/>
      <c r="AC23" s="6"/>
      <c r="AD23" s="6"/>
      <c r="AE23" s="6"/>
      <c r="AF23" s="18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18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3.5" customHeight="1" x14ac:dyDescent="0.2">
      <c r="A24" s="2">
        <f>A21+1</f>
        <v>8</v>
      </c>
      <c r="C24" s="3" t="s">
        <v>15</v>
      </c>
      <c r="E24" s="6">
        <v>121856.05204620359</v>
      </c>
      <c r="G24" s="6">
        <v>0</v>
      </c>
      <c r="I24" s="26">
        <v>0</v>
      </c>
      <c r="K24" s="6">
        <v>121856.05204620359</v>
      </c>
      <c r="M24" s="26" t="s">
        <v>146</v>
      </c>
      <c r="O24" s="6">
        <v>36462.6383963068</v>
      </c>
      <c r="P24" s="6">
        <v>31690.418843945234</v>
      </c>
      <c r="Q24" s="6">
        <v>84.968857485700681</v>
      </c>
      <c r="R24" s="6">
        <v>2315.5052019253108</v>
      </c>
      <c r="S24" s="6">
        <v>85.398458483916514</v>
      </c>
      <c r="T24" s="6">
        <v>0</v>
      </c>
      <c r="U24" s="6">
        <v>0</v>
      </c>
      <c r="V24" s="6">
        <v>0</v>
      </c>
      <c r="W24" s="6">
        <v>0</v>
      </c>
      <c r="X24" s="6">
        <v>686.92662899470793</v>
      </c>
      <c r="Y24" s="6">
        <v>0</v>
      </c>
      <c r="AA24" s="6">
        <v>281.57893582874254</v>
      </c>
      <c r="AB24" s="6">
        <v>6537.823376627759</v>
      </c>
      <c r="AC24" s="6">
        <v>1848.18644879005</v>
      </c>
      <c r="AD24" s="6">
        <v>542.94763929654391</v>
      </c>
      <c r="AE24" s="6">
        <v>0</v>
      </c>
      <c r="AF24" s="6">
        <v>0</v>
      </c>
      <c r="AH24" s="6">
        <v>20688.029349766421</v>
      </c>
      <c r="AI24" s="6">
        <v>7376.754633083774</v>
      </c>
      <c r="AJ24" s="6">
        <v>2309.7072231046536</v>
      </c>
      <c r="AK24" s="6">
        <v>0</v>
      </c>
      <c r="AL24" s="6">
        <v>22.353565185997443</v>
      </c>
      <c r="AM24" s="6">
        <v>0</v>
      </c>
      <c r="AN24" s="6">
        <v>3835.6120755151369</v>
      </c>
      <c r="AO24" s="6">
        <v>0</v>
      </c>
      <c r="AP24" s="6">
        <v>232.03182833102528</v>
      </c>
      <c r="AQ24" s="6">
        <v>807.38281638320041</v>
      </c>
      <c r="AR24" s="6">
        <v>0</v>
      </c>
      <c r="AS24" s="6">
        <v>5036.5917702405595</v>
      </c>
      <c r="AT24" s="6">
        <v>0</v>
      </c>
      <c r="AU24" s="6">
        <v>1292.7749327367958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</row>
    <row r="25" spans="1:57" ht="13.5" customHeight="1" x14ac:dyDescent="0.2">
      <c r="A25" s="2">
        <f>A24+1</f>
        <v>9</v>
      </c>
      <c r="C25" s="3" t="s">
        <v>16</v>
      </c>
      <c r="E25" s="6">
        <v>78502.633330917248</v>
      </c>
      <c r="G25" s="6">
        <v>39116.721621913879</v>
      </c>
      <c r="I25" s="26" t="s">
        <v>150</v>
      </c>
      <c r="K25" s="6">
        <v>39385.911709003369</v>
      </c>
      <c r="M25" s="26" t="s">
        <v>151</v>
      </c>
      <c r="O25" s="6">
        <v>24377.932527744</v>
      </c>
      <c r="P25" s="6">
        <v>19724.331863232237</v>
      </c>
      <c r="Q25" s="6">
        <v>78.023911052801225</v>
      </c>
      <c r="R25" s="6">
        <v>1665.1673570974831</v>
      </c>
      <c r="S25" s="6">
        <v>214.46271137850459</v>
      </c>
      <c r="T25" s="6">
        <v>0</v>
      </c>
      <c r="U25" s="6">
        <v>0</v>
      </c>
      <c r="V25" s="6">
        <v>40.709474769484885</v>
      </c>
      <c r="W25" s="6">
        <v>183.72261581376682</v>
      </c>
      <c r="X25" s="6">
        <v>706.84274180346506</v>
      </c>
      <c r="Y25" s="6">
        <v>0</v>
      </c>
      <c r="AA25" s="6">
        <v>349.04055497878892</v>
      </c>
      <c r="AB25" s="6">
        <v>4719.2079741042307</v>
      </c>
      <c r="AC25" s="6">
        <v>1170.2154605201551</v>
      </c>
      <c r="AD25" s="6">
        <v>509.33057083845699</v>
      </c>
      <c r="AE25" s="6">
        <v>0</v>
      </c>
      <c r="AF25" s="6">
        <v>0</v>
      </c>
      <c r="AH25" s="6">
        <v>15338.811108869182</v>
      </c>
      <c r="AI25" s="6">
        <v>4616.6398606377597</v>
      </c>
      <c r="AJ25" s="6">
        <v>949.03127905159204</v>
      </c>
      <c r="AK25" s="6">
        <v>2.044255017738235</v>
      </c>
      <c r="AL25" s="6">
        <v>3.7651702040044959</v>
      </c>
      <c r="AM25" s="6">
        <v>0</v>
      </c>
      <c r="AN25" s="6">
        <v>1303.937429253544</v>
      </c>
      <c r="AO25" s="6">
        <v>135.47753165835729</v>
      </c>
      <c r="AP25" s="6">
        <v>132.08589653511555</v>
      </c>
      <c r="AQ25" s="6">
        <v>277.13002851671058</v>
      </c>
      <c r="AR25" s="6">
        <v>0</v>
      </c>
      <c r="AS25" s="6">
        <v>1755.2977826138642</v>
      </c>
      <c r="AT25" s="6">
        <v>0</v>
      </c>
      <c r="AU25" s="6">
        <v>598.4657802048041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</row>
    <row r="26" spans="1:57" ht="13.5" customHeight="1" x14ac:dyDescent="0.2">
      <c r="A26" s="2">
        <f t="shared" ref="A26:A28" si="7">A25+1</f>
        <v>10</v>
      </c>
      <c r="C26" s="3" t="s">
        <v>17</v>
      </c>
      <c r="E26" s="6">
        <v>7138.3490998511643</v>
      </c>
      <c r="G26" s="6">
        <v>0</v>
      </c>
      <c r="I26" s="26">
        <v>0</v>
      </c>
      <c r="K26" s="6">
        <v>7138.3490998511643</v>
      </c>
      <c r="M26" s="26" t="s">
        <v>152</v>
      </c>
      <c r="O26" s="6">
        <v>2062.752066505906</v>
      </c>
      <c r="P26" s="6">
        <v>1793.611555680435</v>
      </c>
      <c r="Q26" s="6">
        <v>2.8611214126077806</v>
      </c>
      <c r="R26" s="6">
        <v>73.299324749258076</v>
      </c>
      <c r="S26" s="6">
        <v>14.344290110597017</v>
      </c>
      <c r="T26" s="6">
        <v>12.742898970773451</v>
      </c>
      <c r="U26" s="6">
        <v>0.86168030896044923</v>
      </c>
      <c r="V26" s="6">
        <v>1.2916377291832188</v>
      </c>
      <c r="W26" s="6">
        <v>9.726915872034958</v>
      </c>
      <c r="X26" s="6">
        <v>24.351001977618679</v>
      </c>
      <c r="Y26" s="6">
        <v>0</v>
      </c>
      <c r="AA26" s="6">
        <v>10.390912558570699</v>
      </c>
      <c r="AB26" s="6">
        <v>406.99150026881813</v>
      </c>
      <c r="AC26" s="6">
        <v>114.86303676746225</v>
      </c>
      <c r="AD26" s="6">
        <v>30.718075481377326</v>
      </c>
      <c r="AE26" s="6">
        <v>1.9590895626065048</v>
      </c>
      <c r="AF26" s="6">
        <v>16.62625771513212</v>
      </c>
      <c r="AH26" s="6">
        <v>1273.0342997108112</v>
      </c>
      <c r="AI26" s="6">
        <v>437.59037499191351</v>
      </c>
      <c r="AJ26" s="6">
        <v>39.440086582213098</v>
      </c>
      <c r="AK26" s="6">
        <v>5.6348514427179267E-2</v>
      </c>
      <c r="AL26" s="6">
        <v>0.21617308039913491</v>
      </c>
      <c r="AM26" s="6">
        <v>0.85090096219084654</v>
      </c>
      <c r="AN26" s="6">
        <v>53.226906252545319</v>
      </c>
      <c r="AO26" s="6">
        <v>4.6646205005413197</v>
      </c>
      <c r="AP26" s="6">
        <v>5.4971193312118203</v>
      </c>
      <c r="AQ26" s="6">
        <v>23.315877065860924</v>
      </c>
      <c r="AR26" s="6">
        <v>0.57979160743110414</v>
      </c>
      <c r="AS26" s="6">
        <v>204.39701931465052</v>
      </c>
      <c r="AT26" s="6">
        <v>0.64507960851174762</v>
      </c>
      <c r="AU26" s="6">
        <v>38.392090861475317</v>
      </c>
      <c r="AW26" s="6">
        <v>4.7793769695378749</v>
      </c>
      <c r="AX26" s="6">
        <v>40.097345924418526</v>
      </c>
      <c r="AY26" s="6">
        <v>0</v>
      </c>
      <c r="AZ26" s="6">
        <v>103.69138175708318</v>
      </c>
      <c r="BA26" s="6">
        <v>17.948211292265384</v>
      </c>
      <c r="BB26" s="6">
        <v>315.72170834111836</v>
      </c>
      <c r="BC26" s="6">
        <v>1.8831028904473164</v>
      </c>
      <c r="BD26" s="6">
        <v>4.2798922401737585</v>
      </c>
      <c r="BE26" s="6">
        <v>1.0409389391646087</v>
      </c>
    </row>
    <row r="27" spans="1:57" ht="13.5" customHeight="1" x14ac:dyDescent="0.2">
      <c r="A27" s="2">
        <f t="shared" si="7"/>
        <v>11</v>
      </c>
      <c r="C27" s="3" t="s">
        <v>18</v>
      </c>
      <c r="E27" s="6">
        <v>0</v>
      </c>
      <c r="G27" s="6">
        <v>0</v>
      </c>
      <c r="I27" s="26">
        <v>0</v>
      </c>
      <c r="K27" s="6">
        <v>0</v>
      </c>
      <c r="M27" s="26" t="s">
        <v>153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W27" s="6">
        <v>0</v>
      </c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6">
        <v>0</v>
      </c>
    </row>
    <row r="28" spans="1:57" ht="13.5" customHeight="1" x14ac:dyDescent="0.2">
      <c r="A28" s="2">
        <f t="shared" si="7"/>
        <v>12</v>
      </c>
      <c r="C28" s="3" t="s">
        <v>19</v>
      </c>
      <c r="E28" s="12">
        <f>SUM(E24:E27)</f>
        <v>207497.03447697201</v>
      </c>
      <c r="G28" s="12">
        <f>SUM(G24:G27)</f>
        <v>39116.721621913879</v>
      </c>
      <c r="I28" s="27"/>
      <c r="K28" s="12">
        <f>SUM(K24:K27)</f>
        <v>168380.31285505812</v>
      </c>
      <c r="M28" s="15"/>
      <c r="O28" s="12">
        <f t="shared" ref="O28:P28" si="8">SUM(O24:O27)</f>
        <v>62903.322990556706</v>
      </c>
      <c r="P28" s="12">
        <f t="shared" si="8"/>
        <v>53208.362262857911</v>
      </c>
      <c r="Q28" s="12">
        <f t="shared" ref="Q28:W28" si="9">SUM(Q24:Q27)</f>
        <v>165.85388995110969</v>
      </c>
      <c r="R28" s="12">
        <f t="shared" si="9"/>
        <v>4053.971883772052</v>
      </c>
      <c r="S28" s="12">
        <f t="shared" si="9"/>
        <v>314.20545997301809</v>
      </c>
      <c r="T28" s="12">
        <f t="shared" si="9"/>
        <v>12.742898970773451</v>
      </c>
      <c r="U28" s="12">
        <f t="shared" si="9"/>
        <v>0.86168030896044923</v>
      </c>
      <c r="V28" s="12">
        <f t="shared" si="9"/>
        <v>42.001112498668107</v>
      </c>
      <c r="W28" s="12">
        <f t="shared" si="9"/>
        <v>193.44953168580179</v>
      </c>
      <c r="X28" s="12">
        <f t="shared" ref="X28:Y28" si="10">SUM(X24:X27)</f>
        <v>1418.1203727757916</v>
      </c>
      <c r="Y28" s="12">
        <f t="shared" si="10"/>
        <v>0</v>
      </c>
      <c r="AA28" s="12">
        <f t="shared" ref="AA28:AF28" si="11">SUM(AA24:AA27)</f>
        <v>641.0104033661022</v>
      </c>
      <c r="AB28" s="12">
        <f t="shared" si="11"/>
        <v>11664.022851000807</v>
      </c>
      <c r="AC28" s="12">
        <f t="shared" si="11"/>
        <v>3133.2649460776674</v>
      </c>
      <c r="AD28" s="12">
        <f t="shared" si="11"/>
        <v>1082.9962856163781</v>
      </c>
      <c r="AE28" s="12">
        <f t="shared" si="11"/>
        <v>1.9590895626065048</v>
      </c>
      <c r="AF28" s="12">
        <f t="shared" si="11"/>
        <v>16.62625771513212</v>
      </c>
      <c r="AH28" s="12">
        <f t="shared" ref="AH28:AU28" si="12">SUM(AH24:AH27)</f>
        <v>37299.874758346414</v>
      </c>
      <c r="AI28" s="12">
        <f t="shared" si="12"/>
        <v>12430.984868713449</v>
      </c>
      <c r="AJ28" s="12">
        <f t="shared" si="12"/>
        <v>3298.178588738459</v>
      </c>
      <c r="AK28" s="12">
        <f t="shared" si="12"/>
        <v>2.1006035321654144</v>
      </c>
      <c r="AL28" s="12">
        <f t="shared" si="12"/>
        <v>26.334908470401071</v>
      </c>
      <c r="AM28" s="12">
        <f t="shared" si="12"/>
        <v>0.85090096219084654</v>
      </c>
      <c r="AN28" s="12">
        <f t="shared" si="12"/>
        <v>5192.7764110212265</v>
      </c>
      <c r="AO28" s="12">
        <f t="shared" si="12"/>
        <v>140.14215215889863</v>
      </c>
      <c r="AP28" s="12">
        <f t="shared" si="12"/>
        <v>369.61484419735268</v>
      </c>
      <c r="AQ28" s="12">
        <f t="shared" si="12"/>
        <v>1107.8287219657718</v>
      </c>
      <c r="AR28" s="12">
        <f t="shared" si="12"/>
        <v>0.57979160743110414</v>
      </c>
      <c r="AS28" s="12">
        <f t="shared" si="12"/>
        <v>6996.2865721690741</v>
      </c>
      <c r="AT28" s="12">
        <f t="shared" si="12"/>
        <v>0.64507960851174762</v>
      </c>
      <c r="AU28" s="12">
        <f t="shared" si="12"/>
        <v>1929.6328038030751</v>
      </c>
      <c r="AW28" s="12">
        <f t="shared" ref="AW28:BE28" si="13">SUM(AW24:AW27)</f>
        <v>4.7793769695378749</v>
      </c>
      <c r="AX28" s="12">
        <f t="shared" si="13"/>
        <v>40.097345924418526</v>
      </c>
      <c r="AY28" s="12">
        <f t="shared" si="13"/>
        <v>0</v>
      </c>
      <c r="AZ28" s="12">
        <f t="shared" si="13"/>
        <v>103.69138175708318</v>
      </c>
      <c r="BA28" s="12">
        <f t="shared" si="13"/>
        <v>17.948211292265384</v>
      </c>
      <c r="BB28" s="12">
        <f t="shared" si="13"/>
        <v>315.72170834111836</v>
      </c>
      <c r="BC28" s="12">
        <f t="shared" si="13"/>
        <v>1.8831028904473164</v>
      </c>
      <c r="BD28" s="12">
        <f t="shared" si="13"/>
        <v>4.2798922401737585</v>
      </c>
      <c r="BE28" s="12">
        <f t="shared" si="13"/>
        <v>1.0409389391646087</v>
      </c>
    </row>
    <row r="29" spans="1:57" ht="13.5" customHeight="1" x14ac:dyDescent="0.2">
      <c r="E29" s="7"/>
      <c r="G29" s="7"/>
      <c r="I29" s="15"/>
      <c r="M29" s="15"/>
      <c r="O29" s="6"/>
      <c r="P29" s="6"/>
      <c r="Q29" s="6"/>
      <c r="R29" s="6"/>
      <c r="S29" s="6"/>
      <c r="T29" s="6"/>
      <c r="U29" s="6"/>
      <c r="V29" s="6"/>
      <c r="W29" s="6"/>
      <c r="X29" s="18"/>
      <c r="Y29" s="18"/>
      <c r="AA29" s="6"/>
      <c r="AB29" s="6"/>
      <c r="AC29" s="6"/>
      <c r="AD29" s="6"/>
      <c r="AE29" s="6"/>
      <c r="AF29" s="18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18"/>
      <c r="AW29" s="6"/>
      <c r="AX29" s="6"/>
      <c r="AY29" s="6"/>
      <c r="AZ29" s="8"/>
      <c r="BA29" s="8"/>
      <c r="BB29" s="8"/>
      <c r="BC29" s="8"/>
      <c r="BD29" s="8"/>
      <c r="BE29" s="8"/>
    </row>
    <row r="30" spans="1:57" ht="13.5" customHeight="1" x14ac:dyDescent="0.2">
      <c r="C30" s="10" t="s">
        <v>20</v>
      </c>
      <c r="I30" s="15"/>
      <c r="M30" s="15"/>
      <c r="O30" s="6"/>
      <c r="P30" s="6"/>
      <c r="Q30" s="6"/>
      <c r="R30" s="6"/>
      <c r="S30" s="6"/>
      <c r="T30" s="6"/>
      <c r="U30" s="6"/>
      <c r="V30" s="6"/>
      <c r="W30" s="6"/>
      <c r="X30" s="18"/>
      <c r="Y30" s="18"/>
      <c r="AA30" s="6"/>
      <c r="AB30" s="6"/>
      <c r="AC30" s="6"/>
      <c r="AD30" s="6"/>
      <c r="AE30" s="6"/>
      <c r="AF30" s="18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18"/>
      <c r="AW30" s="6"/>
      <c r="AX30" s="6"/>
      <c r="AY30" s="6"/>
      <c r="AZ30" s="8"/>
      <c r="BA30" s="8"/>
      <c r="BB30" s="8"/>
      <c r="BC30" s="8"/>
      <c r="BD30" s="8"/>
      <c r="BE30" s="8"/>
    </row>
    <row r="31" spans="1:57" ht="13.5" customHeight="1" x14ac:dyDescent="0.2">
      <c r="A31" s="2">
        <f>A28+1</f>
        <v>13</v>
      </c>
      <c r="C31" s="3" t="s">
        <v>21</v>
      </c>
      <c r="E31" s="6">
        <v>12523.671291923147</v>
      </c>
      <c r="G31" s="6">
        <v>0</v>
      </c>
      <c r="I31" s="26">
        <v>0</v>
      </c>
      <c r="K31" s="6">
        <v>12523.671291923147</v>
      </c>
      <c r="M31" s="26" t="s">
        <v>154</v>
      </c>
      <c r="O31" s="6">
        <v>2285.7862483935314</v>
      </c>
      <c r="P31" s="6">
        <v>2039.8187593124158</v>
      </c>
      <c r="Q31" s="6">
        <v>7.1947193997817296</v>
      </c>
      <c r="R31" s="6">
        <v>234.05538432690611</v>
      </c>
      <c r="S31" s="6">
        <v>49.188967368727532</v>
      </c>
      <c r="T31" s="6">
        <v>0</v>
      </c>
      <c r="U31" s="6">
        <v>0.81665675116298353</v>
      </c>
      <c r="V31" s="6">
        <v>0</v>
      </c>
      <c r="W31" s="6">
        <v>0</v>
      </c>
      <c r="X31" s="6">
        <v>54.269537669415477</v>
      </c>
      <c r="Y31" s="6">
        <v>0</v>
      </c>
      <c r="AA31" s="6">
        <v>12.957107958981204</v>
      </c>
      <c r="AB31" s="6">
        <v>415.86377172047202</v>
      </c>
      <c r="AC31" s="6">
        <v>122.77056773576115</v>
      </c>
      <c r="AD31" s="6">
        <v>42.177702215809603</v>
      </c>
      <c r="AE31" s="6">
        <v>0</v>
      </c>
      <c r="AF31" s="6">
        <v>0</v>
      </c>
      <c r="AH31" s="6">
        <v>1004.430304605531</v>
      </c>
      <c r="AI31" s="6">
        <v>372.17074811256845</v>
      </c>
      <c r="AJ31" s="6">
        <v>132.48065465505363</v>
      </c>
      <c r="AK31" s="6">
        <v>0</v>
      </c>
      <c r="AL31" s="6">
        <v>1.1638071383785815</v>
      </c>
      <c r="AM31" s="6">
        <v>0</v>
      </c>
      <c r="AN31" s="6">
        <v>195.96224200626921</v>
      </c>
      <c r="AO31" s="6">
        <v>0</v>
      </c>
      <c r="AP31" s="6">
        <v>15.997743321166435</v>
      </c>
      <c r="AQ31" s="6">
        <v>67.145490261465284</v>
      </c>
      <c r="AR31" s="6">
        <v>0</v>
      </c>
      <c r="AS31" s="6">
        <v>848.10555663062109</v>
      </c>
      <c r="AT31" s="6">
        <v>0</v>
      </c>
      <c r="AU31" s="6">
        <v>84.113361036124189</v>
      </c>
      <c r="AW31" s="6">
        <v>0</v>
      </c>
      <c r="AX31" s="6">
        <v>0</v>
      </c>
      <c r="AY31" s="6">
        <v>0</v>
      </c>
      <c r="AZ31" s="6">
        <v>47.989787822271602</v>
      </c>
      <c r="BA31" s="6">
        <v>0</v>
      </c>
      <c r="BB31" s="6">
        <v>4489.3561020612296</v>
      </c>
      <c r="BC31" s="6">
        <v>0</v>
      </c>
      <c r="BD31" s="6">
        <v>0</v>
      </c>
      <c r="BE31" s="6">
        <v>12.813179378484508</v>
      </c>
    </row>
    <row r="32" spans="1:57" ht="13.5" customHeight="1" x14ac:dyDescent="0.2">
      <c r="A32" s="2">
        <f>A31+1</f>
        <v>14</v>
      </c>
      <c r="C32" s="3" t="s">
        <v>22</v>
      </c>
      <c r="E32" s="6">
        <v>1452.0154432174704</v>
      </c>
      <c r="G32" s="6">
        <v>0</v>
      </c>
      <c r="I32" s="26">
        <v>0</v>
      </c>
      <c r="K32" s="6">
        <v>1452.0154432174704</v>
      </c>
      <c r="M32" s="26" t="s">
        <v>155</v>
      </c>
      <c r="O32" s="6">
        <v>68.005858379304257</v>
      </c>
      <c r="P32" s="6">
        <v>60.68792554979342</v>
      </c>
      <c r="Q32" s="6">
        <v>0.2140546032789642</v>
      </c>
      <c r="R32" s="6">
        <v>6.9635283398156282</v>
      </c>
      <c r="S32" s="6">
        <v>1.4634517777210763</v>
      </c>
      <c r="T32" s="6">
        <v>0</v>
      </c>
      <c r="U32" s="6">
        <v>2.429686651721032E-2</v>
      </c>
      <c r="V32" s="6">
        <v>0</v>
      </c>
      <c r="W32" s="6">
        <v>0</v>
      </c>
      <c r="X32" s="6">
        <v>1.6146070069545657</v>
      </c>
      <c r="Y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H32" s="6">
        <v>108.07560986391714</v>
      </c>
      <c r="AI32" s="6">
        <v>40.04516828230576</v>
      </c>
      <c r="AJ32" s="6">
        <v>14.254774553660031</v>
      </c>
      <c r="AK32" s="6">
        <v>0</v>
      </c>
      <c r="AL32" s="6">
        <v>0.12522438407873662</v>
      </c>
      <c r="AM32" s="6">
        <v>0</v>
      </c>
      <c r="AN32" s="6">
        <v>21.085324405306125</v>
      </c>
      <c r="AO32" s="6">
        <v>0</v>
      </c>
      <c r="AP32" s="6">
        <v>1.7213398062103322</v>
      </c>
      <c r="AQ32" s="6">
        <v>7.2247818254244365</v>
      </c>
      <c r="AR32" s="6">
        <v>0</v>
      </c>
      <c r="AS32" s="6">
        <v>91.255236766107586</v>
      </c>
      <c r="AT32" s="6">
        <v>0</v>
      </c>
      <c r="AU32" s="6">
        <v>9.0505062919752426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1020.2037545151001</v>
      </c>
      <c r="BC32" s="6">
        <v>0</v>
      </c>
      <c r="BD32" s="6">
        <v>0</v>
      </c>
      <c r="BE32" s="6">
        <v>0</v>
      </c>
    </row>
    <row r="33" spans="1:57" ht="13.5" customHeight="1" x14ac:dyDescent="0.2">
      <c r="A33" s="2">
        <f t="shared" ref="A33:A38" si="14">A32+1</f>
        <v>15</v>
      </c>
      <c r="C33" s="3" t="s">
        <v>23</v>
      </c>
      <c r="E33" s="6">
        <v>47264.710948384934</v>
      </c>
      <c r="G33" s="6">
        <v>0</v>
      </c>
      <c r="I33" s="26">
        <v>0</v>
      </c>
      <c r="K33" s="6">
        <v>47264.710948384934</v>
      </c>
      <c r="M33" s="26" t="s">
        <v>156</v>
      </c>
      <c r="O33" s="6">
        <v>9298.2957395562789</v>
      </c>
      <c r="P33" s="6">
        <v>8297.7304166177601</v>
      </c>
      <c r="Q33" s="6">
        <v>29.267228634921679</v>
      </c>
      <c r="R33" s="6">
        <v>952.10835415455404</v>
      </c>
      <c r="S33" s="6">
        <v>200.09463528764238</v>
      </c>
      <c r="T33" s="6">
        <v>0</v>
      </c>
      <c r="U33" s="6">
        <v>3.3220586550275311</v>
      </c>
      <c r="V33" s="6">
        <v>0</v>
      </c>
      <c r="W33" s="6">
        <v>0</v>
      </c>
      <c r="X33" s="6">
        <v>220.76176687731041</v>
      </c>
      <c r="Y33" s="6">
        <v>0</v>
      </c>
      <c r="AA33" s="6">
        <v>88.760584278409453</v>
      </c>
      <c r="AB33" s="6">
        <v>2848.8078879165673</v>
      </c>
      <c r="AC33" s="6">
        <v>841.02003000328705</v>
      </c>
      <c r="AD33" s="6">
        <v>288.93156590557487</v>
      </c>
      <c r="AE33" s="6">
        <v>0</v>
      </c>
      <c r="AF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W33" s="6">
        <v>0</v>
      </c>
      <c r="AX33" s="6">
        <v>0</v>
      </c>
      <c r="AY33" s="6">
        <v>0</v>
      </c>
      <c r="AZ33" s="6">
        <v>328.74632361180591</v>
      </c>
      <c r="BA33" s="6">
        <v>0</v>
      </c>
      <c r="BB33" s="6">
        <v>23955.624941164206</v>
      </c>
      <c r="BC33" s="6">
        <v>0</v>
      </c>
      <c r="BD33" s="6">
        <v>0</v>
      </c>
      <c r="BE33" s="6">
        <v>0</v>
      </c>
    </row>
    <row r="34" spans="1:57" ht="13.5" customHeight="1" x14ac:dyDescent="0.2">
      <c r="A34" s="2">
        <f t="shared" si="14"/>
        <v>16</v>
      </c>
      <c r="C34" s="3" t="s">
        <v>24</v>
      </c>
      <c r="E34" s="6">
        <v>243137.02190119354</v>
      </c>
      <c r="G34" s="6">
        <v>0</v>
      </c>
      <c r="I34" s="26">
        <v>0</v>
      </c>
      <c r="K34" s="6">
        <v>243137.02190119354</v>
      </c>
      <c r="M34" s="26" t="s">
        <v>157</v>
      </c>
      <c r="O34" s="6">
        <v>54315.988257047706</v>
      </c>
      <c r="P34" s="6">
        <v>48471.186601628324</v>
      </c>
      <c r="Q34" s="6">
        <v>170.96449622354098</v>
      </c>
      <c r="R34" s="6">
        <v>5561.7403051286092</v>
      </c>
      <c r="S34" s="6">
        <v>1168.8526763400703</v>
      </c>
      <c r="T34" s="6">
        <v>0</v>
      </c>
      <c r="U34" s="6">
        <v>19.405803380513888</v>
      </c>
      <c r="V34" s="6">
        <v>0</v>
      </c>
      <c r="W34" s="6">
        <v>0</v>
      </c>
      <c r="X34" s="6">
        <v>1289.5797115058542</v>
      </c>
      <c r="Y34" s="6">
        <v>0</v>
      </c>
      <c r="AA34" s="6">
        <v>374.68702278154706</v>
      </c>
      <c r="AB34" s="6">
        <v>9872.3263349569206</v>
      </c>
      <c r="AC34" s="6">
        <v>2914.4907333501724</v>
      </c>
      <c r="AD34" s="6">
        <v>1068.2004525419502</v>
      </c>
      <c r="AE34" s="6">
        <v>0</v>
      </c>
      <c r="AF34" s="6">
        <v>0</v>
      </c>
      <c r="AH34" s="6">
        <v>17656.163609544798</v>
      </c>
      <c r="AI34" s="6">
        <v>6542.1240171988429</v>
      </c>
      <c r="AJ34" s="6">
        <v>2328.7828960993584</v>
      </c>
      <c r="AK34" s="6">
        <v>0</v>
      </c>
      <c r="AL34" s="6">
        <v>20.457735246487132</v>
      </c>
      <c r="AM34" s="6">
        <v>0</v>
      </c>
      <c r="AN34" s="6">
        <v>3444.680422615008</v>
      </c>
      <c r="AO34" s="6">
        <v>0</v>
      </c>
      <c r="AP34" s="6">
        <v>281.21291459136825</v>
      </c>
      <c r="AQ34" s="6">
        <v>1180.3026613828829</v>
      </c>
      <c r="AR34" s="6">
        <v>0</v>
      </c>
      <c r="AS34" s="6">
        <v>14908.242411020388</v>
      </c>
      <c r="AT34" s="6">
        <v>0</v>
      </c>
      <c r="AU34" s="6">
        <v>1478.5687542410112</v>
      </c>
      <c r="AW34" s="6">
        <v>0</v>
      </c>
      <c r="AX34" s="6">
        <v>0</v>
      </c>
      <c r="AY34" s="6">
        <v>0</v>
      </c>
      <c r="AZ34" s="6">
        <v>1144.7754237072766</v>
      </c>
      <c r="BA34" s="6">
        <v>0</v>
      </c>
      <c r="BB34" s="6">
        <v>69086.177573734516</v>
      </c>
      <c r="BC34" s="6">
        <v>0</v>
      </c>
      <c r="BD34" s="6">
        <v>0</v>
      </c>
      <c r="BE34" s="6">
        <v>212.79810970794205</v>
      </c>
    </row>
    <row r="35" spans="1:57" ht="13.5" customHeight="1" x14ac:dyDescent="0.2">
      <c r="A35" s="2">
        <f t="shared" si="14"/>
        <v>17</v>
      </c>
      <c r="C35" s="3" t="s">
        <v>25</v>
      </c>
      <c r="E35" s="6">
        <v>36183.519639537146</v>
      </c>
      <c r="G35" s="6">
        <v>0</v>
      </c>
      <c r="I35" s="26">
        <v>0</v>
      </c>
      <c r="K35" s="6">
        <v>36183.519639537146</v>
      </c>
      <c r="M35" s="26" t="s">
        <v>158</v>
      </c>
      <c r="O35" s="6">
        <v>7082.4649943648928</v>
      </c>
      <c r="P35" s="6">
        <v>6320.3394314899033</v>
      </c>
      <c r="Q35" s="6">
        <v>22.292700522214016</v>
      </c>
      <c r="R35" s="6">
        <v>725.21613401208026</v>
      </c>
      <c r="S35" s="6">
        <v>152.4110750700392</v>
      </c>
      <c r="T35" s="6">
        <v>0</v>
      </c>
      <c r="U35" s="6">
        <v>2.5303953318419836</v>
      </c>
      <c r="V35" s="6">
        <v>0</v>
      </c>
      <c r="W35" s="6">
        <v>0</v>
      </c>
      <c r="X35" s="6">
        <v>168.15312502388824</v>
      </c>
      <c r="Y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W35" s="6">
        <v>0</v>
      </c>
      <c r="AX35" s="6">
        <v>21710.111783722288</v>
      </c>
      <c r="AY35" s="6">
        <v>0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</row>
    <row r="36" spans="1:57" ht="13.5" customHeight="1" x14ac:dyDescent="0.2">
      <c r="A36" s="2">
        <f t="shared" si="14"/>
        <v>18</v>
      </c>
      <c r="C36" s="3" t="s">
        <v>26</v>
      </c>
      <c r="E36" s="6">
        <v>83346.589718586911</v>
      </c>
      <c r="G36" s="6">
        <v>0</v>
      </c>
      <c r="I36" s="26">
        <v>0</v>
      </c>
      <c r="K36" s="6">
        <v>83346.589718586911</v>
      </c>
      <c r="M36" s="26" t="s">
        <v>159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H36" s="6">
        <v>30760.128652199259</v>
      </c>
      <c r="AI36" s="6">
        <v>11397.525582448272</v>
      </c>
      <c r="AJ36" s="6">
        <v>4057.1475815013864</v>
      </c>
      <c r="AK36" s="6">
        <v>0</v>
      </c>
      <c r="AL36" s="6">
        <v>35.640957006899832</v>
      </c>
      <c r="AM36" s="6">
        <v>0</v>
      </c>
      <c r="AN36" s="6">
        <v>6001.236469516467</v>
      </c>
      <c r="AO36" s="6">
        <v>0</v>
      </c>
      <c r="AP36" s="6">
        <v>489.92213839784546</v>
      </c>
      <c r="AQ36" s="6">
        <v>2056.2939104757588</v>
      </c>
      <c r="AR36" s="6">
        <v>0</v>
      </c>
      <c r="AS36" s="6">
        <v>25972.768755566791</v>
      </c>
      <c r="AT36" s="6">
        <v>0</v>
      </c>
      <c r="AU36" s="6">
        <v>2575.9256714742269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</row>
    <row r="37" spans="1:57" ht="13.5" customHeight="1" x14ac:dyDescent="0.2">
      <c r="A37" s="2">
        <f t="shared" si="14"/>
        <v>19</v>
      </c>
      <c r="C37" s="3" t="s">
        <v>27</v>
      </c>
      <c r="E37" s="6">
        <v>-3.0041065539990086E-2</v>
      </c>
      <c r="G37" s="6">
        <v>0</v>
      </c>
      <c r="I37" s="26" t="s">
        <v>160</v>
      </c>
      <c r="K37" s="6">
        <v>-3.0041065539990086E-2</v>
      </c>
      <c r="M37" s="26" t="s">
        <v>161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W37" s="6">
        <v>0</v>
      </c>
      <c r="AX37" s="6">
        <v>0</v>
      </c>
      <c r="AY37" s="6">
        <v>0</v>
      </c>
      <c r="AZ37" s="6">
        <v>0</v>
      </c>
      <c r="BA37" s="6">
        <v>0</v>
      </c>
      <c r="BB37" s="6">
        <v>0</v>
      </c>
      <c r="BC37" s="6">
        <v>0</v>
      </c>
      <c r="BD37" s="6">
        <v>0</v>
      </c>
      <c r="BE37" s="6">
        <v>0</v>
      </c>
    </row>
    <row r="38" spans="1:57" ht="13.5" customHeight="1" x14ac:dyDescent="0.2">
      <c r="A38" s="2">
        <f t="shared" si="14"/>
        <v>20</v>
      </c>
      <c r="C38" s="3" t="s">
        <v>28</v>
      </c>
      <c r="E38" s="13">
        <f>SUM(E31:E37)</f>
        <v>423907.49890177767</v>
      </c>
      <c r="G38" s="13">
        <f>SUM(G31:G37)</f>
        <v>0</v>
      </c>
      <c r="I38" s="15"/>
      <c r="K38" s="13">
        <f>SUM(K31:K37)</f>
        <v>423907.49890177767</v>
      </c>
      <c r="M38" s="15"/>
      <c r="O38" s="13">
        <f t="shared" ref="O38:P38" si="15">SUM(O31:O37)</f>
        <v>73050.54109774172</v>
      </c>
      <c r="P38" s="13">
        <f t="shared" si="15"/>
        <v>65189.763134598194</v>
      </c>
      <c r="Q38" s="13">
        <f t="shared" ref="Q38:W38" si="16">SUM(Q31:Q37)</f>
        <v>229.93319938373736</v>
      </c>
      <c r="R38" s="13">
        <f t="shared" si="16"/>
        <v>7480.0837059619653</v>
      </c>
      <c r="S38" s="13">
        <f t="shared" si="16"/>
        <v>1572.0108058442006</v>
      </c>
      <c r="T38" s="13">
        <f t="shared" si="16"/>
        <v>0</v>
      </c>
      <c r="U38" s="13">
        <f t="shared" si="16"/>
        <v>26.099210985063596</v>
      </c>
      <c r="V38" s="13">
        <f t="shared" si="16"/>
        <v>0</v>
      </c>
      <c r="W38" s="13">
        <f t="shared" si="16"/>
        <v>0</v>
      </c>
      <c r="X38" s="13">
        <f t="shared" ref="X38:Y38" si="17">SUM(X31:X37)</f>
        <v>1734.3787480834228</v>
      </c>
      <c r="Y38" s="13">
        <f t="shared" si="17"/>
        <v>0</v>
      </c>
      <c r="AA38" s="13">
        <f t="shared" ref="AA38:AF38" si="18">SUM(AA31:AA37)</f>
        <v>476.40471501893774</v>
      </c>
      <c r="AB38" s="13">
        <f t="shared" si="18"/>
        <v>13136.997994593959</v>
      </c>
      <c r="AC38" s="13">
        <f t="shared" si="18"/>
        <v>3878.2813310892207</v>
      </c>
      <c r="AD38" s="13">
        <f t="shared" si="18"/>
        <v>1399.3097206633347</v>
      </c>
      <c r="AE38" s="13">
        <f t="shared" si="18"/>
        <v>0</v>
      </c>
      <c r="AF38" s="13">
        <f t="shared" si="18"/>
        <v>0</v>
      </c>
      <c r="AH38" s="13">
        <f t="shared" ref="AH38:AU38" si="19">SUM(AH31:AH37)</f>
        <v>49528.798176213502</v>
      </c>
      <c r="AI38" s="13">
        <f t="shared" si="19"/>
        <v>18351.865516041988</v>
      </c>
      <c r="AJ38" s="13">
        <f t="shared" si="19"/>
        <v>6532.6659068094586</v>
      </c>
      <c r="AK38" s="13">
        <f t="shared" si="19"/>
        <v>0</v>
      </c>
      <c r="AL38" s="13">
        <f t="shared" si="19"/>
        <v>57.387723775844279</v>
      </c>
      <c r="AM38" s="13">
        <f t="shared" si="19"/>
        <v>0</v>
      </c>
      <c r="AN38" s="13">
        <f t="shared" si="19"/>
        <v>9662.9644585430506</v>
      </c>
      <c r="AO38" s="13">
        <f t="shared" si="19"/>
        <v>0</v>
      </c>
      <c r="AP38" s="13">
        <f t="shared" si="19"/>
        <v>788.85413611659055</v>
      </c>
      <c r="AQ38" s="13">
        <f t="shared" si="19"/>
        <v>3310.9668439455313</v>
      </c>
      <c r="AR38" s="13">
        <f t="shared" si="19"/>
        <v>0</v>
      </c>
      <c r="AS38" s="13">
        <f t="shared" si="19"/>
        <v>41820.37195998391</v>
      </c>
      <c r="AT38" s="13">
        <f t="shared" si="19"/>
        <v>0</v>
      </c>
      <c r="AU38" s="13">
        <f t="shared" si="19"/>
        <v>4147.6582930433378</v>
      </c>
      <c r="AW38" s="13">
        <f t="shared" ref="AW38:BE38" si="20">SUM(AW31:AW37)</f>
        <v>0</v>
      </c>
      <c r="AX38" s="13">
        <f t="shared" si="20"/>
        <v>21710.111783722288</v>
      </c>
      <c r="AY38" s="13">
        <f t="shared" si="20"/>
        <v>0</v>
      </c>
      <c r="AZ38" s="13">
        <f t="shared" si="20"/>
        <v>1521.511535141354</v>
      </c>
      <c r="BA38" s="13">
        <f t="shared" si="20"/>
        <v>0</v>
      </c>
      <c r="BB38" s="13">
        <f t="shared" si="20"/>
        <v>98551.362371475057</v>
      </c>
      <c r="BC38" s="13">
        <f t="shared" si="20"/>
        <v>0</v>
      </c>
      <c r="BD38" s="13">
        <f t="shared" si="20"/>
        <v>0</v>
      </c>
      <c r="BE38" s="13">
        <f t="shared" si="20"/>
        <v>225.61128908642655</v>
      </c>
    </row>
    <row r="39" spans="1:57" ht="13.5" customHeight="1" x14ac:dyDescent="0.2">
      <c r="E39" s="7"/>
      <c r="G39" s="7"/>
      <c r="I39" s="15"/>
      <c r="M39" s="15"/>
      <c r="O39" s="6"/>
      <c r="P39" s="6"/>
      <c r="Q39" s="6"/>
      <c r="R39" s="6"/>
      <c r="S39" s="6"/>
      <c r="T39" s="6"/>
      <c r="U39" s="6"/>
      <c r="V39" s="6"/>
      <c r="W39" s="6"/>
      <c r="X39" s="18"/>
      <c r="Y39" s="18"/>
      <c r="AA39" s="6"/>
      <c r="AB39" s="6"/>
      <c r="AC39" s="6"/>
      <c r="AD39" s="6"/>
      <c r="AE39" s="6"/>
      <c r="AF39" s="18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18"/>
      <c r="AW39" s="6"/>
      <c r="AX39" s="6"/>
      <c r="AY39" s="6"/>
      <c r="AZ39" s="6"/>
      <c r="BA39" s="6"/>
      <c r="BB39" s="6"/>
      <c r="BC39" s="6"/>
      <c r="BD39" s="6"/>
      <c r="BE39" s="6"/>
    </row>
    <row r="40" spans="1:57" ht="13.5" customHeight="1" x14ac:dyDescent="0.2">
      <c r="C40" s="10" t="s">
        <v>29</v>
      </c>
      <c r="I40" s="15"/>
      <c r="M40" s="15"/>
      <c r="O40" s="6"/>
      <c r="P40" s="6"/>
      <c r="Q40" s="6"/>
      <c r="R40" s="6"/>
      <c r="S40" s="6"/>
      <c r="T40" s="6"/>
      <c r="U40" s="6"/>
      <c r="V40" s="6"/>
      <c r="W40" s="6"/>
      <c r="X40" s="18"/>
      <c r="Y40" s="18"/>
      <c r="AA40" s="6"/>
      <c r="AB40" s="6"/>
      <c r="AC40" s="6"/>
      <c r="AD40" s="6"/>
      <c r="AE40" s="6"/>
      <c r="AF40" s="18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18"/>
      <c r="AW40" s="6"/>
      <c r="AX40" s="6"/>
      <c r="AY40" s="6"/>
      <c r="AZ40" s="6"/>
      <c r="BA40" s="6"/>
      <c r="BB40" s="6"/>
      <c r="BC40" s="6"/>
      <c r="BD40" s="6"/>
      <c r="BE40" s="6"/>
    </row>
    <row r="41" spans="1:57" ht="13.5" customHeight="1" x14ac:dyDescent="0.2">
      <c r="A41" s="2">
        <f>A38+1</f>
        <v>21</v>
      </c>
      <c r="C41" s="3" t="s">
        <v>30</v>
      </c>
      <c r="E41" s="6">
        <v>254565.74715360824</v>
      </c>
      <c r="G41" s="6">
        <v>0</v>
      </c>
      <c r="I41" s="26">
        <v>0</v>
      </c>
      <c r="K41" s="6">
        <v>254565.74715360824</v>
      </c>
      <c r="M41" s="26" t="s">
        <v>162</v>
      </c>
      <c r="O41" s="6">
        <v>60707.244118346745</v>
      </c>
      <c r="P41" s="6">
        <v>54174.696109836143</v>
      </c>
      <c r="Q41" s="6">
        <v>191.0820658561239</v>
      </c>
      <c r="R41" s="6">
        <v>6216.1793840229157</v>
      </c>
      <c r="S41" s="6">
        <v>1306.3892794356461</v>
      </c>
      <c r="T41" s="6">
        <v>10659.816734106818</v>
      </c>
      <c r="U41" s="6">
        <v>21.660244289518307</v>
      </c>
      <c r="V41" s="6">
        <v>0</v>
      </c>
      <c r="W41" s="6">
        <v>0</v>
      </c>
      <c r="X41" s="6">
        <v>1441.3220281653446</v>
      </c>
      <c r="Y41" s="6">
        <v>0</v>
      </c>
      <c r="AA41" s="6">
        <v>0</v>
      </c>
      <c r="AB41" s="6">
        <v>14693.058927088841</v>
      </c>
      <c r="AC41" s="6">
        <v>4383.5671007028986</v>
      </c>
      <c r="AD41" s="6">
        <v>11516.862514567028</v>
      </c>
      <c r="AE41" s="6">
        <v>0</v>
      </c>
      <c r="AF41" s="6">
        <v>5142.9423249841293</v>
      </c>
      <c r="AH41" s="6">
        <v>30958.79772362551</v>
      </c>
      <c r="AI41" s="6">
        <v>11471.138272746954</v>
      </c>
      <c r="AJ41" s="6">
        <v>4083.3512996902737</v>
      </c>
      <c r="AK41" s="6">
        <v>0</v>
      </c>
      <c r="AL41" s="6">
        <v>35.87114966679944</v>
      </c>
      <c r="AM41" s="6">
        <v>0</v>
      </c>
      <c r="AN41" s="6">
        <v>6039.9963879254219</v>
      </c>
      <c r="AO41" s="6">
        <v>0</v>
      </c>
      <c r="AP41" s="6">
        <v>493.08637666899153</v>
      </c>
      <c r="AQ41" s="6">
        <v>2069.5748042715154</v>
      </c>
      <c r="AR41" s="6">
        <v>0</v>
      </c>
      <c r="AS41" s="6">
        <v>26140.517919082344</v>
      </c>
      <c r="AT41" s="6">
        <v>0</v>
      </c>
      <c r="AU41" s="6">
        <v>2592.5626877559594</v>
      </c>
      <c r="AW41" s="6">
        <v>0</v>
      </c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226.02970077227127</v>
      </c>
    </row>
    <row r="42" spans="1:57" ht="13.5" customHeight="1" x14ac:dyDescent="0.2">
      <c r="A42" s="2">
        <f>A41+1</f>
        <v>22</v>
      </c>
      <c r="C42" s="3" t="s">
        <v>31</v>
      </c>
      <c r="E42" s="6">
        <v>48689.405718101341</v>
      </c>
      <c r="G42" s="6">
        <v>0</v>
      </c>
      <c r="I42" s="26">
        <v>0</v>
      </c>
      <c r="K42" s="6">
        <v>48689.405718101341</v>
      </c>
      <c r="M42" s="26" t="s">
        <v>163</v>
      </c>
      <c r="O42" s="6">
        <v>13711.261343527069</v>
      </c>
      <c r="P42" s="6">
        <v>12235.828315975803</v>
      </c>
      <c r="Q42" s="6">
        <v>39.79932813465274</v>
      </c>
      <c r="R42" s="6">
        <v>852.809635455391</v>
      </c>
      <c r="S42" s="6">
        <v>30.831821398242191</v>
      </c>
      <c r="T42" s="6">
        <v>0</v>
      </c>
      <c r="U42" s="6">
        <v>3.4156015728125317</v>
      </c>
      <c r="V42" s="6">
        <v>0</v>
      </c>
      <c r="W42" s="6">
        <v>0</v>
      </c>
      <c r="X42" s="6">
        <v>0</v>
      </c>
      <c r="Y42" s="6">
        <v>0</v>
      </c>
      <c r="AA42" s="6">
        <v>0</v>
      </c>
      <c r="AB42" s="6">
        <v>5120.0429831616384</v>
      </c>
      <c r="AC42" s="6">
        <v>1527.5275275588215</v>
      </c>
      <c r="AD42" s="6">
        <v>411.89629651286162</v>
      </c>
      <c r="AE42" s="6">
        <v>0</v>
      </c>
      <c r="AF42" s="6">
        <v>69.321736513987958</v>
      </c>
      <c r="AH42" s="6">
        <v>8927.4325553084909</v>
      </c>
      <c r="AI42" s="6">
        <v>3307.874361813997</v>
      </c>
      <c r="AJ42" s="6">
        <v>933.46532539974589</v>
      </c>
      <c r="AK42" s="6">
        <v>0</v>
      </c>
      <c r="AL42" s="6">
        <v>10.343982740884888</v>
      </c>
      <c r="AM42" s="6">
        <v>0</v>
      </c>
      <c r="AN42" s="6">
        <v>906.82271737803535</v>
      </c>
      <c r="AO42" s="6">
        <v>0</v>
      </c>
      <c r="AP42" s="6">
        <v>61.97791618382518</v>
      </c>
      <c r="AQ42" s="6">
        <v>409.93714669715143</v>
      </c>
      <c r="AR42" s="6">
        <v>0</v>
      </c>
      <c r="AS42" s="6">
        <v>128.81712276792544</v>
      </c>
      <c r="AT42" s="6">
        <v>0</v>
      </c>
      <c r="AU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</row>
    <row r="43" spans="1:57" ht="13.5" customHeight="1" x14ac:dyDescent="0.2">
      <c r="A43" s="2">
        <f t="shared" ref="A43" si="21">A42+1</f>
        <v>23</v>
      </c>
      <c r="C43" s="3" t="s">
        <v>32</v>
      </c>
      <c r="E43" s="6">
        <v>495082.85755250487</v>
      </c>
      <c r="G43" s="6">
        <v>0</v>
      </c>
      <c r="I43" s="26">
        <v>0</v>
      </c>
      <c r="K43" s="6">
        <v>495082.85755250487</v>
      </c>
      <c r="M43" s="26" t="s">
        <v>164</v>
      </c>
      <c r="O43" s="6">
        <v>140114.13233677208</v>
      </c>
      <c r="P43" s="6">
        <v>125036.81645044356</v>
      </c>
      <c r="Q43" s="6">
        <v>294.1271223258675</v>
      </c>
      <c r="R43" s="6">
        <v>7209.5732740566255</v>
      </c>
      <c r="S43" s="6">
        <v>283.94815220805918</v>
      </c>
      <c r="T43" s="6">
        <v>0</v>
      </c>
      <c r="U43" s="6">
        <v>21.456438789484004</v>
      </c>
      <c r="V43" s="6">
        <v>44.382847749898026</v>
      </c>
      <c r="W43" s="6">
        <v>220.56282613526523</v>
      </c>
      <c r="X43" s="6">
        <v>0</v>
      </c>
      <c r="Y43" s="6">
        <v>0</v>
      </c>
      <c r="AA43" s="6">
        <v>0</v>
      </c>
      <c r="AB43" s="6">
        <v>51864.274433894199</v>
      </c>
      <c r="AC43" s="6">
        <v>15473.328476964765</v>
      </c>
      <c r="AD43" s="6">
        <v>561.46570967140838</v>
      </c>
      <c r="AE43" s="6">
        <v>4630.0789657772721</v>
      </c>
      <c r="AF43" s="6">
        <v>0</v>
      </c>
      <c r="AH43" s="6">
        <v>95535.25406789004</v>
      </c>
      <c r="AI43" s="6">
        <v>35398.600395210684</v>
      </c>
      <c r="AJ43" s="6">
        <v>7805.7353055090862</v>
      </c>
      <c r="AK43" s="6">
        <v>2.6555148131071014</v>
      </c>
      <c r="AL43" s="6">
        <v>86.09002255336982</v>
      </c>
      <c r="AM43" s="6">
        <v>49.815573320446809</v>
      </c>
      <c r="AN43" s="6">
        <v>6492.4653726055058</v>
      </c>
      <c r="AO43" s="6">
        <v>93.868035909443819</v>
      </c>
      <c r="AP43" s="6">
        <v>0</v>
      </c>
      <c r="AQ43" s="6">
        <v>2482.8341693331122</v>
      </c>
      <c r="AR43" s="6">
        <v>17.828191694063513</v>
      </c>
      <c r="AS43" s="6">
        <v>810.27264405078768</v>
      </c>
      <c r="AT43" s="6">
        <v>553.29122482671835</v>
      </c>
      <c r="AU43" s="6">
        <v>0</v>
      </c>
      <c r="AW43" s="6">
        <v>0</v>
      </c>
      <c r="AX43" s="6">
        <v>0</v>
      </c>
      <c r="AY43" s="6">
        <v>0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</row>
    <row r="44" spans="1:57" ht="13.5" customHeight="1" x14ac:dyDescent="0.2">
      <c r="C44" s="3" t="s">
        <v>33</v>
      </c>
      <c r="E44" s="6"/>
      <c r="G44" s="6"/>
      <c r="I44" s="26"/>
      <c r="K44" s="6"/>
      <c r="M44" s="2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AA44" s="6"/>
      <c r="AB44" s="6"/>
      <c r="AC44" s="6"/>
      <c r="AD44" s="6"/>
      <c r="AE44" s="6"/>
      <c r="AF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W44" s="6"/>
      <c r="AX44" s="6"/>
      <c r="AY44" s="6"/>
      <c r="AZ44" s="6"/>
      <c r="BA44" s="6"/>
      <c r="BB44" s="6"/>
      <c r="BC44" s="6"/>
      <c r="BD44" s="6"/>
      <c r="BE44" s="6"/>
    </row>
    <row r="45" spans="1:57" ht="13.5" customHeight="1" x14ac:dyDescent="0.2">
      <c r="A45" s="2">
        <f>A43+1</f>
        <v>24</v>
      </c>
      <c r="C45" s="9" t="s">
        <v>34</v>
      </c>
      <c r="E45" s="6">
        <v>144347.57149315689</v>
      </c>
      <c r="G45" s="6">
        <v>0</v>
      </c>
      <c r="I45" s="26">
        <v>0</v>
      </c>
      <c r="K45" s="6">
        <v>144347.57149315689</v>
      </c>
      <c r="M45" s="26" t="s">
        <v>165</v>
      </c>
      <c r="O45" s="6">
        <v>56460.992602128186</v>
      </c>
      <c r="P45" s="6">
        <v>23192.688405700639</v>
      </c>
      <c r="Q45" s="6">
        <v>184.73747524735785</v>
      </c>
      <c r="R45" s="6">
        <v>1664.9070491573084</v>
      </c>
      <c r="S45" s="6">
        <v>714.84768900906136</v>
      </c>
      <c r="T45" s="6">
        <v>139.25157143873886</v>
      </c>
      <c r="U45" s="6">
        <v>661.02361534366514</v>
      </c>
      <c r="V45" s="6">
        <v>233.43877489657123</v>
      </c>
      <c r="W45" s="6">
        <v>262.02972680496077</v>
      </c>
      <c r="X45" s="6">
        <v>33.690327951982923</v>
      </c>
      <c r="Y45" s="6">
        <v>0</v>
      </c>
      <c r="AA45" s="6">
        <v>0</v>
      </c>
      <c r="AB45" s="6">
        <v>9869.4265011394036</v>
      </c>
      <c r="AC45" s="6">
        <v>1252.0740772384988</v>
      </c>
      <c r="AD45" s="6">
        <v>931.12032184095222</v>
      </c>
      <c r="AE45" s="6">
        <v>62.982296081059019</v>
      </c>
      <c r="AF45" s="6">
        <v>717.18715307386037</v>
      </c>
      <c r="AH45" s="6">
        <v>32210.126820670983</v>
      </c>
      <c r="AI45" s="6">
        <v>5198.7408015945794</v>
      </c>
      <c r="AJ45" s="6">
        <v>3793.502527846279</v>
      </c>
      <c r="AK45" s="6">
        <v>1.5208841282015353</v>
      </c>
      <c r="AL45" s="6">
        <v>21.66634643771787</v>
      </c>
      <c r="AM45" s="6">
        <v>270.89598092565888</v>
      </c>
      <c r="AN45" s="6">
        <v>2601.8623555395025</v>
      </c>
      <c r="AO45" s="6">
        <v>277.04717426525491</v>
      </c>
      <c r="AP45" s="6">
        <v>14.128103887367413</v>
      </c>
      <c r="AQ45" s="6">
        <v>627.82817381424843</v>
      </c>
      <c r="AR45" s="6">
        <v>59.849158543427997</v>
      </c>
      <c r="AS45" s="6">
        <v>2777.7372495714562</v>
      </c>
      <c r="AT45" s="6">
        <v>23.369714015561257</v>
      </c>
      <c r="AU45" s="6">
        <v>88.898614864400059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</row>
    <row r="46" spans="1:57" ht="13.5" customHeight="1" x14ac:dyDescent="0.2">
      <c r="A46" s="2">
        <f>A45+1</f>
        <v>25</v>
      </c>
      <c r="C46" s="9" t="s">
        <v>35</v>
      </c>
      <c r="E46" s="6">
        <v>65514.065095391299</v>
      </c>
      <c r="G46" s="6">
        <v>0</v>
      </c>
      <c r="I46" s="26">
        <v>0</v>
      </c>
      <c r="K46" s="6">
        <v>65514.065095391299</v>
      </c>
      <c r="M46" s="26" t="s">
        <v>166</v>
      </c>
      <c r="O46" s="6">
        <v>19963.814963948531</v>
      </c>
      <c r="P46" s="6">
        <v>14340.373131591381</v>
      </c>
      <c r="Q46" s="6">
        <v>158.52527156538437</v>
      </c>
      <c r="R46" s="6">
        <v>1309.6831373587554</v>
      </c>
      <c r="S46" s="6">
        <v>598.10186123298638</v>
      </c>
      <c r="T46" s="6">
        <v>58.063897636898247</v>
      </c>
      <c r="U46" s="6">
        <v>577.14455230295243</v>
      </c>
      <c r="V46" s="6">
        <v>150.24247053075612</v>
      </c>
      <c r="W46" s="6">
        <v>186.35000174217586</v>
      </c>
      <c r="X46" s="6">
        <v>14.047897150073155</v>
      </c>
      <c r="Y46" s="6">
        <v>0</v>
      </c>
      <c r="AA46" s="6">
        <v>0</v>
      </c>
      <c r="AB46" s="6">
        <v>3519.3144612363485</v>
      </c>
      <c r="AC46" s="6">
        <v>690.39764969798773</v>
      </c>
      <c r="AD46" s="6">
        <v>687.40462140832994</v>
      </c>
      <c r="AE46" s="6">
        <v>26.484739127100429</v>
      </c>
      <c r="AF46" s="6">
        <v>312.93125818436357</v>
      </c>
      <c r="AH46" s="6">
        <v>11856.785946648652</v>
      </c>
      <c r="AI46" s="6">
        <v>3353.9571639571786</v>
      </c>
      <c r="AJ46" s="6">
        <v>3234.2284389223505</v>
      </c>
      <c r="AK46" s="6">
        <v>1.2966609785093983</v>
      </c>
      <c r="AL46" s="6">
        <v>14.844808047998349</v>
      </c>
      <c r="AM46" s="6">
        <v>185.60576649946734</v>
      </c>
      <c r="AN46" s="6">
        <v>2217.2461721300201</v>
      </c>
      <c r="AO46" s="6">
        <v>236.09311435373849</v>
      </c>
      <c r="AP46" s="6">
        <v>6.1329507597945137</v>
      </c>
      <c r="AQ46" s="6">
        <v>467.68809710496026</v>
      </c>
      <c r="AR46" s="6">
        <v>44.583438972572075</v>
      </c>
      <c r="AS46" s="6">
        <v>1253.5854160649471</v>
      </c>
      <c r="AT46" s="6">
        <v>10.546689638134746</v>
      </c>
      <c r="AU46" s="6">
        <v>38.590516598961329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</row>
    <row r="47" spans="1:57" ht="13.5" customHeight="1" x14ac:dyDescent="0.2">
      <c r="A47" s="2">
        <f>A46+1</f>
        <v>26</v>
      </c>
      <c r="C47" s="3" t="s">
        <v>36</v>
      </c>
      <c r="E47" s="6">
        <v>353984.27213262208</v>
      </c>
      <c r="G47" s="6">
        <v>0</v>
      </c>
      <c r="I47" s="26">
        <v>0</v>
      </c>
      <c r="K47" s="6">
        <v>353984.27213262208</v>
      </c>
      <c r="M47" s="26" t="s">
        <v>167</v>
      </c>
      <c r="O47" s="6">
        <v>189955.41202087165</v>
      </c>
      <c r="P47" s="6">
        <v>15210.675355479509</v>
      </c>
      <c r="Q47" s="6">
        <v>1.2320409870048403</v>
      </c>
      <c r="R47" s="6">
        <v>36.6092178995724</v>
      </c>
      <c r="S47" s="6">
        <v>1.9360644081504634</v>
      </c>
      <c r="T47" s="6">
        <v>0.35201171057281155</v>
      </c>
      <c r="U47" s="6">
        <v>3.6081200333713186</v>
      </c>
      <c r="V47" s="6">
        <v>0.44001463821601439</v>
      </c>
      <c r="W47" s="6">
        <v>0.96803220407523172</v>
      </c>
      <c r="X47" s="6">
        <v>8.8002927643202888E-2</v>
      </c>
      <c r="Y47" s="6">
        <v>0</v>
      </c>
      <c r="AA47" s="6">
        <v>0</v>
      </c>
      <c r="AB47" s="6">
        <v>48597.769901004402</v>
      </c>
      <c r="AC47" s="6">
        <v>290.13698759685366</v>
      </c>
      <c r="AD47" s="6">
        <v>8.1617482899296405</v>
      </c>
      <c r="AE47" s="6">
        <v>0.52656440580191233</v>
      </c>
      <c r="AF47" s="6">
        <v>1.579693217405737</v>
      </c>
      <c r="AH47" s="6">
        <v>99175.28980890158</v>
      </c>
      <c r="AI47" s="6">
        <v>665.27073976731276</v>
      </c>
      <c r="AJ47" s="6">
        <v>18.550739428385842</v>
      </c>
      <c r="AK47" s="6">
        <v>0</v>
      </c>
      <c r="AL47" s="6">
        <v>0.57713411554978178</v>
      </c>
      <c r="AM47" s="6">
        <v>2.4734319237847791</v>
      </c>
      <c r="AN47" s="6">
        <v>4.6995206551910806</v>
      </c>
      <c r="AO47" s="6">
        <v>0.32979092317130387</v>
      </c>
      <c r="AP47" s="6">
        <v>0.32979092317130387</v>
      </c>
      <c r="AQ47" s="6">
        <v>3.7925956164699945</v>
      </c>
      <c r="AR47" s="6">
        <v>0</v>
      </c>
      <c r="AS47" s="6">
        <v>3.3803569625058647</v>
      </c>
      <c r="AT47" s="6">
        <v>0</v>
      </c>
      <c r="AU47" s="6">
        <v>8.2447730792825968E-2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</row>
    <row r="48" spans="1:57" ht="13.5" customHeight="1" x14ac:dyDescent="0.2">
      <c r="A48" s="2">
        <f>A47+1</f>
        <v>27</v>
      </c>
      <c r="C48" s="3" t="s">
        <v>37</v>
      </c>
      <c r="E48" s="6">
        <v>568556.3749220242</v>
      </c>
      <c r="G48" s="6">
        <v>0</v>
      </c>
      <c r="I48" s="26">
        <v>0</v>
      </c>
      <c r="K48" s="6">
        <v>568556.3749220242</v>
      </c>
      <c r="M48" s="26" t="s">
        <v>167</v>
      </c>
      <c r="O48" s="6">
        <v>337103.20284349372</v>
      </c>
      <c r="P48" s="6">
        <v>26993.5314039978</v>
      </c>
      <c r="Q48" s="6">
        <v>2.1864339548701905</v>
      </c>
      <c r="R48" s="6">
        <v>64.968323230428524</v>
      </c>
      <c r="S48" s="6">
        <v>3.4358247862245852</v>
      </c>
      <c r="T48" s="6">
        <v>0.62469541567719733</v>
      </c>
      <c r="U48" s="6">
        <v>6.4031280106912725</v>
      </c>
      <c r="V48" s="6">
        <v>0.78086926959649661</v>
      </c>
      <c r="W48" s="6">
        <v>1.7179123931122926</v>
      </c>
      <c r="X48" s="6">
        <v>0.15617385391929933</v>
      </c>
      <c r="Y48" s="6">
        <v>0</v>
      </c>
      <c r="AA48" s="6">
        <v>0</v>
      </c>
      <c r="AB48" s="6">
        <v>89248.10811512341</v>
      </c>
      <c r="AC48" s="6">
        <v>532.82645047267999</v>
      </c>
      <c r="AD48" s="6">
        <v>14.988765848142542</v>
      </c>
      <c r="AE48" s="6">
        <v>0.96701715149306722</v>
      </c>
      <c r="AF48" s="6">
        <v>2.9010514544792017</v>
      </c>
      <c r="AH48" s="6">
        <v>113777.10230655875</v>
      </c>
      <c r="AI48" s="6">
        <v>763.22012434665669</v>
      </c>
      <c r="AJ48" s="6">
        <v>21.282008672449837</v>
      </c>
      <c r="AK48" s="6">
        <v>0</v>
      </c>
      <c r="AL48" s="6">
        <v>0.66210693647621721</v>
      </c>
      <c r="AM48" s="6">
        <v>2.8376011563266452</v>
      </c>
      <c r="AN48" s="6">
        <v>5.3914421970206261</v>
      </c>
      <c r="AO48" s="6">
        <v>0.3783468208435527</v>
      </c>
      <c r="AP48" s="6">
        <v>0.3783468208435527</v>
      </c>
      <c r="AQ48" s="6">
        <v>4.3509884397008562</v>
      </c>
      <c r="AR48" s="6">
        <v>0</v>
      </c>
      <c r="AS48" s="6">
        <v>3.8780549136464151</v>
      </c>
      <c r="AT48" s="6">
        <v>0</v>
      </c>
      <c r="AU48" s="6">
        <v>9.4586705210888175E-2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</row>
    <row r="49" spans="1:57" ht="13.5" customHeight="1" x14ac:dyDescent="0.2">
      <c r="A49" s="2">
        <f t="shared" ref="A49:A50" si="22">A48+1</f>
        <v>28</v>
      </c>
      <c r="C49" s="3" t="s">
        <v>38</v>
      </c>
      <c r="E49" s="6">
        <v>301520.34139874135</v>
      </c>
      <c r="G49" s="6">
        <v>0</v>
      </c>
      <c r="I49" s="26">
        <v>0</v>
      </c>
      <c r="K49" s="6">
        <v>301520.34139874135</v>
      </c>
      <c r="M49" s="26" t="s">
        <v>168</v>
      </c>
      <c r="O49" s="6">
        <v>115546.83940225429</v>
      </c>
      <c r="P49" s="6">
        <v>41433.302716493723</v>
      </c>
      <c r="Q49" s="6">
        <v>74.646440153096506</v>
      </c>
      <c r="R49" s="6">
        <v>910.01940638610063</v>
      </c>
      <c r="S49" s="6">
        <v>154.31040552540907</v>
      </c>
      <c r="T49" s="6">
        <v>39.841793696416119</v>
      </c>
      <c r="U49" s="6">
        <v>258.92851564425757</v>
      </c>
      <c r="V49" s="6">
        <v>22.926834840632804</v>
      </c>
      <c r="W49" s="6">
        <v>102.10326634129478</v>
      </c>
      <c r="X49" s="6">
        <v>0</v>
      </c>
      <c r="Y49" s="6">
        <v>0</v>
      </c>
      <c r="AA49" s="6">
        <v>0</v>
      </c>
      <c r="AB49" s="6">
        <v>31469.1758065225</v>
      </c>
      <c r="AC49" s="6">
        <v>1973.2810478034951</v>
      </c>
      <c r="AD49" s="6">
        <v>363.25399570246464</v>
      </c>
      <c r="AE49" s="6">
        <v>14.302815820688638</v>
      </c>
      <c r="AF49" s="6">
        <v>231.82088071206365</v>
      </c>
      <c r="AH49" s="6">
        <v>96971.245429833158</v>
      </c>
      <c r="AI49" s="6">
        <v>8432.4340496488094</v>
      </c>
      <c r="AJ49" s="6">
        <v>1133.7700920460406</v>
      </c>
      <c r="AK49" s="6">
        <v>0</v>
      </c>
      <c r="AL49" s="6">
        <v>45.980924792620812</v>
      </c>
      <c r="AM49" s="6">
        <v>197.0611062540892</v>
      </c>
      <c r="AN49" s="6">
        <v>698.17758159418258</v>
      </c>
      <c r="AO49" s="6">
        <v>48.994918006609296</v>
      </c>
      <c r="AP49" s="6">
        <v>27.029967165868989</v>
      </c>
      <c r="AQ49" s="6">
        <v>455.4600432517247</v>
      </c>
      <c r="AR49" s="6">
        <v>0</v>
      </c>
      <c r="AS49" s="6">
        <v>889.22603927415605</v>
      </c>
      <c r="AT49" s="6">
        <v>0</v>
      </c>
      <c r="AU49" s="6">
        <v>26.207918977633131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</row>
    <row r="50" spans="1:57" ht="13.5" customHeight="1" x14ac:dyDescent="0.2">
      <c r="A50" s="2">
        <f t="shared" si="22"/>
        <v>29</v>
      </c>
      <c r="C50" s="3" t="s">
        <v>39</v>
      </c>
      <c r="E50" s="6">
        <v>50296.095511941916</v>
      </c>
      <c r="G50" s="6">
        <v>0</v>
      </c>
      <c r="I50" s="26">
        <v>0</v>
      </c>
      <c r="K50" s="6">
        <v>50296.095511941916</v>
      </c>
      <c r="M50" s="26" t="s">
        <v>169</v>
      </c>
      <c r="O50" s="6">
        <v>0</v>
      </c>
      <c r="P50" s="6">
        <v>28956.658013462722</v>
      </c>
      <c r="Q50" s="6">
        <v>77.344092542697382</v>
      </c>
      <c r="R50" s="6">
        <v>3122.2935765060147</v>
      </c>
      <c r="S50" s="6">
        <v>393.17147721842537</v>
      </c>
      <c r="T50" s="6">
        <v>1035.017393222402</v>
      </c>
      <c r="U50" s="6">
        <v>452.60180718611957</v>
      </c>
      <c r="V50" s="6">
        <v>303.26401000463045</v>
      </c>
      <c r="W50" s="6">
        <v>119.19931427416788</v>
      </c>
      <c r="X50" s="6">
        <v>0</v>
      </c>
      <c r="Y50" s="6">
        <v>0</v>
      </c>
      <c r="AA50" s="6">
        <v>0</v>
      </c>
      <c r="AB50" s="6">
        <v>2181.1760733962401</v>
      </c>
      <c r="AC50" s="6">
        <v>3107.3238212790543</v>
      </c>
      <c r="AD50" s="6">
        <v>967.38050380915217</v>
      </c>
      <c r="AE50" s="6">
        <v>12.731130168005118</v>
      </c>
      <c r="AF50" s="6">
        <v>356.64504621781538</v>
      </c>
      <c r="AH50" s="6">
        <v>2958.9176954766276</v>
      </c>
      <c r="AI50" s="6">
        <v>3773.35034497467</v>
      </c>
      <c r="AJ50" s="6">
        <v>242.81043095774893</v>
      </c>
      <c r="AK50" s="6">
        <v>0</v>
      </c>
      <c r="AL50" s="6">
        <v>12.17577256635969</v>
      </c>
      <c r="AM50" s="6">
        <v>52.181882427255807</v>
      </c>
      <c r="AN50" s="6">
        <v>593.41361528614527</v>
      </c>
      <c r="AO50" s="6">
        <v>41.643060721834743</v>
      </c>
      <c r="AP50" s="6">
        <v>23.531012513563123</v>
      </c>
      <c r="AQ50" s="6">
        <v>165.33770056310547</v>
      </c>
      <c r="AR50" s="6">
        <v>0</v>
      </c>
      <c r="AS50" s="6">
        <v>1241.003582163225</v>
      </c>
      <c r="AT50" s="6">
        <v>0</v>
      </c>
      <c r="AU50" s="6">
        <v>106.92415500393476</v>
      </c>
      <c r="AW50" s="6">
        <v>0</v>
      </c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</row>
    <row r="51" spans="1:57" ht="13.5" customHeight="1" x14ac:dyDescent="0.2">
      <c r="C51" s="3" t="s">
        <v>40</v>
      </c>
      <c r="E51" s="6"/>
      <c r="G51" s="6"/>
      <c r="I51" s="26"/>
      <c r="K51" s="6"/>
      <c r="M51" s="2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AA51" s="6"/>
      <c r="AB51" s="6"/>
      <c r="AC51" s="6"/>
      <c r="AD51" s="6"/>
      <c r="AE51" s="6"/>
      <c r="AF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W51" s="6"/>
      <c r="AX51" s="6"/>
      <c r="AY51" s="6"/>
      <c r="AZ51" s="6"/>
      <c r="BA51" s="6"/>
      <c r="BB51" s="6"/>
      <c r="BC51" s="6"/>
      <c r="BD51" s="6"/>
      <c r="BE51" s="6"/>
    </row>
    <row r="52" spans="1:57" ht="13.5" customHeight="1" x14ac:dyDescent="0.2">
      <c r="A52" s="2">
        <f>A50+1</f>
        <v>30</v>
      </c>
      <c r="C52" s="9" t="s">
        <v>41</v>
      </c>
      <c r="E52" s="6">
        <v>12515.406601071101</v>
      </c>
      <c r="G52" s="6">
        <v>0</v>
      </c>
      <c r="I52" s="26">
        <v>0</v>
      </c>
      <c r="K52" s="6">
        <v>12515.406601071101</v>
      </c>
      <c r="M52" s="26" t="s">
        <v>170</v>
      </c>
      <c r="O52" s="6">
        <v>6287.4408745438677</v>
      </c>
      <c r="P52" s="6">
        <v>503.46668695573032</v>
      </c>
      <c r="Q52" s="6">
        <v>17.942206650381966</v>
      </c>
      <c r="R52" s="6">
        <v>533.13985475420702</v>
      </c>
      <c r="S52" s="6">
        <v>28.194896164885954</v>
      </c>
      <c r="T52" s="6">
        <v>5.1263447572519913</v>
      </c>
      <c r="U52" s="6">
        <v>52.545033761832912</v>
      </c>
      <c r="V52" s="6">
        <v>6.4079309465649885</v>
      </c>
      <c r="W52" s="6">
        <v>14.097448082442977</v>
      </c>
      <c r="X52" s="6">
        <v>1.2815861893129978</v>
      </c>
      <c r="Y52" s="6">
        <v>0</v>
      </c>
      <c r="AA52" s="6">
        <v>0</v>
      </c>
      <c r="AB52" s="6">
        <v>1080.4096521815775</v>
      </c>
      <c r="AC52" s="6">
        <v>6.4502301750280262</v>
      </c>
      <c r="AD52" s="6">
        <v>79.833242295925331</v>
      </c>
      <c r="AE52" s="6">
        <v>5.150531761027441</v>
      </c>
      <c r="AF52" s="6">
        <v>15.451595283082323</v>
      </c>
      <c r="AH52" s="6">
        <v>3347.8334032192893</v>
      </c>
      <c r="AI52" s="6">
        <v>22.457364219141521</v>
      </c>
      <c r="AJ52" s="6">
        <v>275.51804049192589</v>
      </c>
      <c r="AK52" s="6">
        <v>0</v>
      </c>
      <c r="AL52" s="6">
        <v>8.5716723708599147</v>
      </c>
      <c r="AM52" s="6">
        <v>36.735738732256785</v>
      </c>
      <c r="AN52" s="6">
        <v>69.797903591287891</v>
      </c>
      <c r="AO52" s="6">
        <v>4.8980984976342379</v>
      </c>
      <c r="AP52" s="6">
        <v>4.8980984976342379</v>
      </c>
      <c r="AQ52" s="6">
        <v>56.328132722793733</v>
      </c>
      <c r="AR52" s="6">
        <v>0</v>
      </c>
      <c r="AS52" s="6">
        <v>50.205509600750936</v>
      </c>
      <c r="AT52" s="6">
        <v>0</v>
      </c>
      <c r="AU52" s="6">
        <v>1.2245246244085595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</row>
    <row r="53" spans="1:57" ht="13.5" customHeight="1" x14ac:dyDescent="0.2">
      <c r="A53" s="2">
        <f>A52+1</f>
        <v>31</v>
      </c>
      <c r="C53" s="9" t="s">
        <v>42</v>
      </c>
      <c r="E53" s="6">
        <v>140076.85309363267</v>
      </c>
      <c r="G53" s="6">
        <v>11615.535133857922</v>
      </c>
      <c r="I53" s="26" t="s">
        <v>171</v>
      </c>
      <c r="K53" s="6">
        <v>128461.31795977475</v>
      </c>
      <c r="M53" s="26" t="s">
        <v>167</v>
      </c>
      <c r="O53" s="6">
        <v>74530.561456956639</v>
      </c>
      <c r="P53" s="6">
        <v>5968.0330363991861</v>
      </c>
      <c r="Q53" s="6">
        <v>37.209809141188536</v>
      </c>
      <c r="R53" s="6">
        <v>1105.6629001953165</v>
      </c>
      <c r="S53" s="6">
        <v>58.472557221867689</v>
      </c>
      <c r="T53" s="6">
        <v>10.63137404033958</v>
      </c>
      <c r="U53" s="6">
        <v>108.97158391348071</v>
      </c>
      <c r="V53" s="6">
        <v>13.289217550424478</v>
      </c>
      <c r="W53" s="6">
        <v>29.236278610933844</v>
      </c>
      <c r="X53" s="6">
        <v>2.6578435100848949</v>
      </c>
      <c r="Y53" s="6">
        <v>0</v>
      </c>
      <c r="AA53" s="6">
        <v>0</v>
      </c>
      <c r="AB53" s="6">
        <v>12918.936788568866</v>
      </c>
      <c r="AC53" s="6">
        <v>77.128259391838355</v>
      </c>
      <c r="AD53" s="6">
        <v>164.81518985626769</v>
      </c>
      <c r="AE53" s="6">
        <v>10.633238055243076</v>
      </c>
      <c r="AF53" s="6">
        <v>31.899714165729229</v>
      </c>
      <c r="AH53" s="6">
        <v>43591.568127195489</v>
      </c>
      <c r="AI53" s="6">
        <v>292.41351178782855</v>
      </c>
      <c r="AJ53" s="6">
        <v>598.39964263638547</v>
      </c>
      <c r="AK53" s="6">
        <v>0</v>
      </c>
      <c r="AL53" s="6">
        <v>18.616877770909767</v>
      </c>
      <c r="AM53" s="6">
        <v>79.786619018184709</v>
      </c>
      <c r="AN53" s="6">
        <v>151.59457613455095</v>
      </c>
      <c r="AO53" s="6">
        <v>10.638215869091296</v>
      </c>
      <c r="AP53" s="6">
        <v>10.638215869091296</v>
      </c>
      <c r="AQ53" s="6">
        <v>122.33948249454988</v>
      </c>
      <c r="AR53" s="6">
        <v>0</v>
      </c>
      <c r="AS53" s="6">
        <v>109.04171265818577</v>
      </c>
      <c r="AT53" s="6">
        <v>0</v>
      </c>
      <c r="AU53" s="6">
        <v>2.6595539672728239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21.017310653740001</v>
      </c>
      <c r="BC53" s="6">
        <v>0</v>
      </c>
      <c r="BD53" s="6">
        <v>0</v>
      </c>
      <c r="BE53" s="6">
        <v>0</v>
      </c>
    </row>
    <row r="54" spans="1:57" ht="13.5" customHeight="1" x14ac:dyDescent="0.2">
      <c r="A54" s="2">
        <f>A53+1</f>
        <v>32</v>
      </c>
      <c r="C54" s="9" t="s">
        <v>43</v>
      </c>
      <c r="E54" s="6">
        <v>11920.785328228056</v>
      </c>
      <c r="G54" s="6">
        <v>0</v>
      </c>
      <c r="I54" s="26">
        <v>0</v>
      </c>
      <c r="K54" s="6">
        <v>11920.785328228056</v>
      </c>
      <c r="M54" s="26" t="s">
        <v>172</v>
      </c>
      <c r="O54" s="6">
        <v>0</v>
      </c>
      <c r="P54" s="6">
        <v>0</v>
      </c>
      <c r="Q54" s="6">
        <v>172.18742433017937</v>
      </c>
      <c r="R54" s="6">
        <v>5116.426322953901</v>
      </c>
      <c r="S54" s="6">
        <v>270.58023823313897</v>
      </c>
      <c r="T54" s="6">
        <v>49.196406951479823</v>
      </c>
      <c r="U54" s="6">
        <v>504.2631712526682</v>
      </c>
      <c r="V54" s="6">
        <v>61.495508689349776</v>
      </c>
      <c r="W54" s="6">
        <v>135.29011911656949</v>
      </c>
      <c r="X54" s="6">
        <v>12.299101737869956</v>
      </c>
      <c r="Y54" s="6">
        <v>0</v>
      </c>
      <c r="AA54" s="6">
        <v>0</v>
      </c>
      <c r="AB54" s="6">
        <v>0</v>
      </c>
      <c r="AC54" s="6">
        <v>0</v>
      </c>
      <c r="AD54" s="6">
        <v>872.66951135333898</v>
      </c>
      <c r="AE54" s="6">
        <v>56.301258796989607</v>
      </c>
      <c r="AF54" s="6">
        <v>168.90377639096883</v>
      </c>
      <c r="AH54" s="6">
        <v>0</v>
      </c>
      <c r="AI54" s="6">
        <v>0</v>
      </c>
      <c r="AJ54" s="6">
        <v>2440.394722638217</v>
      </c>
      <c r="AK54" s="6">
        <v>0</v>
      </c>
      <c r="AL54" s="6">
        <v>75.923391370966741</v>
      </c>
      <c r="AM54" s="6">
        <v>325.38596301842892</v>
      </c>
      <c r="AN54" s="6">
        <v>618.23332973501499</v>
      </c>
      <c r="AO54" s="6">
        <v>43.384795069123854</v>
      </c>
      <c r="AP54" s="6">
        <v>43.384795069123854</v>
      </c>
      <c r="AQ54" s="6">
        <v>498.9251432949244</v>
      </c>
      <c r="AR54" s="6">
        <v>0</v>
      </c>
      <c r="AS54" s="6">
        <v>444.69414945851952</v>
      </c>
      <c r="AT54" s="6">
        <v>0</v>
      </c>
      <c r="AU54" s="6">
        <v>10.846198767280963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</row>
    <row r="55" spans="1:57" ht="13.5" customHeight="1" x14ac:dyDescent="0.2">
      <c r="A55" s="2">
        <f>A54+1</f>
        <v>33</v>
      </c>
      <c r="C55" s="3" t="s">
        <v>44</v>
      </c>
      <c r="E55" s="6">
        <v>0</v>
      </c>
      <c r="G55" s="6">
        <v>0</v>
      </c>
      <c r="I55" s="6">
        <v>0</v>
      </c>
      <c r="K55" s="6">
        <v>0</v>
      </c>
      <c r="M55" s="26" t="s">
        <v>173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</row>
    <row r="56" spans="1:57" ht="13.5" customHeight="1" x14ac:dyDescent="0.2">
      <c r="A56" s="2">
        <f>A55+1</f>
        <v>34</v>
      </c>
      <c r="C56" s="3" t="s">
        <v>94</v>
      </c>
      <c r="E56" s="13">
        <f>SUM(E41:E55)</f>
        <v>2447069.7760010231</v>
      </c>
      <c r="G56" s="13">
        <f>SUM(G41:G55)</f>
        <v>11615.535133857922</v>
      </c>
      <c r="K56" s="13">
        <f>SUM(K41:K55)</f>
        <v>2435454.2408671654</v>
      </c>
      <c r="O56" s="13">
        <f t="shared" ref="O56:P56" si="23">SUM(O41:O55)</f>
        <v>1014380.9019628428</v>
      </c>
      <c r="P56" s="13">
        <f t="shared" si="23"/>
        <v>348046.06962633616</v>
      </c>
      <c r="Q56" s="13">
        <f t="shared" ref="Q56:W56" si="24">SUM(Q41:Q55)</f>
        <v>1251.0197108888051</v>
      </c>
      <c r="R56" s="13">
        <f t="shared" si="24"/>
        <v>28142.272081976531</v>
      </c>
      <c r="S56" s="13">
        <f t="shared" si="24"/>
        <v>3844.2202668420969</v>
      </c>
      <c r="T56" s="13">
        <f t="shared" si="24"/>
        <v>11997.922222976598</v>
      </c>
      <c r="U56" s="13">
        <f t="shared" si="24"/>
        <v>2672.0218121008538</v>
      </c>
      <c r="V56" s="13">
        <f t="shared" si="24"/>
        <v>836.66847911664047</v>
      </c>
      <c r="W56" s="13">
        <f t="shared" si="24"/>
        <v>1071.5549257049984</v>
      </c>
      <c r="X56" s="13">
        <f t="shared" ref="X56:Y56" si="25">SUM(X41:X55)</f>
        <v>1505.5429614862308</v>
      </c>
      <c r="Y56" s="13">
        <f t="shared" si="25"/>
        <v>0</v>
      </c>
      <c r="AA56" s="13">
        <f t="shared" ref="AA56:AF56" si="26">SUM(AA41:AA55)</f>
        <v>0</v>
      </c>
      <c r="AB56" s="13">
        <f t="shared" si="26"/>
        <v>270561.69364331744</v>
      </c>
      <c r="AC56" s="13">
        <f t="shared" si="26"/>
        <v>29314.041628881921</v>
      </c>
      <c r="AD56" s="13">
        <f t="shared" si="26"/>
        <v>16579.8524211558</v>
      </c>
      <c r="AE56" s="13">
        <f t="shared" si="26"/>
        <v>4820.1585571446794</v>
      </c>
      <c r="AF56" s="13">
        <f t="shared" si="26"/>
        <v>7051.5842301978855</v>
      </c>
      <c r="AH56" s="13">
        <f t="shared" ref="AH56:AU56" si="27">SUM(AH41:AH55)</f>
        <v>539310.35388532863</v>
      </c>
      <c r="AI56" s="13">
        <f t="shared" si="27"/>
        <v>72679.457130067807</v>
      </c>
      <c r="AJ56" s="13">
        <f t="shared" si="27"/>
        <v>24581.008574238891</v>
      </c>
      <c r="AK56" s="13">
        <f t="shared" si="27"/>
        <v>5.4730599198180352</v>
      </c>
      <c r="AL56" s="13">
        <f t="shared" si="27"/>
        <v>331.32418937051324</v>
      </c>
      <c r="AM56" s="13">
        <f t="shared" si="27"/>
        <v>1202.7796632759</v>
      </c>
      <c r="AN56" s="13">
        <f t="shared" si="27"/>
        <v>20399.70097477188</v>
      </c>
      <c r="AO56" s="13">
        <f t="shared" si="27"/>
        <v>757.27555043674556</v>
      </c>
      <c r="AP56" s="13">
        <f t="shared" si="27"/>
        <v>685.51557435927509</v>
      </c>
      <c r="AQ56" s="13">
        <f t="shared" si="27"/>
        <v>7364.3964776042576</v>
      </c>
      <c r="AR56" s="13">
        <f t="shared" si="27"/>
        <v>122.26078921006359</v>
      </c>
      <c r="AS56" s="13">
        <f t="shared" si="27"/>
        <v>33852.359756568454</v>
      </c>
      <c r="AT56" s="13">
        <f t="shared" si="27"/>
        <v>587.20762848041431</v>
      </c>
      <c r="AU56" s="13">
        <f t="shared" si="27"/>
        <v>2868.0912049958547</v>
      </c>
      <c r="AW56" s="13">
        <f t="shared" ref="AW56:BE56" si="28">SUM(AW41:AW55)</f>
        <v>0</v>
      </c>
      <c r="AX56" s="13">
        <f t="shared" si="28"/>
        <v>0</v>
      </c>
      <c r="AY56" s="13">
        <f t="shared" si="28"/>
        <v>0</v>
      </c>
      <c r="AZ56" s="13">
        <f t="shared" si="28"/>
        <v>0</v>
      </c>
      <c r="BA56" s="13">
        <f t="shared" si="28"/>
        <v>0</v>
      </c>
      <c r="BB56" s="13">
        <f t="shared" si="28"/>
        <v>21.017310653740001</v>
      </c>
      <c r="BC56" s="13">
        <f t="shared" si="28"/>
        <v>0</v>
      </c>
      <c r="BD56" s="13">
        <f t="shared" si="28"/>
        <v>0</v>
      </c>
      <c r="BE56" s="13">
        <f t="shared" si="28"/>
        <v>226.02970077227127</v>
      </c>
    </row>
    <row r="57" spans="1:57" ht="13.5" customHeight="1" x14ac:dyDescent="0.2">
      <c r="E57" s="7"/>
      <c r="G57" s="7"/>
      <c r="X57" s="20"/>
      <c r="Y57" s="20"/>
      <c r="AF57" s="20"/>
      <c r="AU57" s="20"/>
    </row>
    <row r="58" spans="1:57" ht="13.5" customHeight="1" thickBot="1" x14ac:dyDescent="0.25">
      <c r="A58" s="2">
        <f>A56+1</f>
        <v>35</v>
      </c>
      <c r="C58" s="3" t="s">
        <v>45</v>
      </c>
      <c r="E58" s="14">
        <f>E21+E28+E38+E56</f>
        <v>3078629.3900624868</v>
      </c>
      <c r="G58" s="14">
        <f>G21+G28+G38+G56</f>
        <v>43363.741592299557</v>
      </c>
      <c r="K58" s="14">
        <f>K21+K28+K38+K56</f>
        <v>3035265.6484701876</v>
      </c>
      <c r="O58" s="14">
        <f t="shared" ref="O58:P58" si="29">O21+O28+O38+O56</f>
        <v>1151895.2935825598</v>
      </c>
      <c r="P58" s="14">
        <f t="shared" si="29"/>
        <v>466102.38437643636</v>
      </c>
      <c r="Q58" s="14">
        <f t="shared" ref="Q58:W58" si="30">Q21+Q28+Q38+Q56</f>
        <v>1648.5558236507682</v>
      </c>
      <c r="R58" s="14">
        <f t="shared" si="30"/>
        <v>39253.085389261178</v>
      </c>
      <c r="S58" s="14">
        <f t="shared" si="30"/>
        <v>5586.904646263315</v>
      </c>
      <c r="T58" s="14">
        <f t="shared" si="30"/>
        <v>12010.665121947372</v>
      </c>
      <c r="U58" s="14">
        <f t="shared" si="30"/>
        <v>2684.8760467784014</v>
      </c>
      <c r="V58" s="14">
        <f t="shared" si="30"/>
        <v>873.5905565996278</v>
      </c>
      <c r="W58" s="14">
        <f t="shared" si="30"/>
        <v>1152.9327097879341</v>
      </c>
      <c r="X58" s="14">
        <f t="shared" ref="X58:Y58" si="31">X21+X28+X38+X56</f>
        <v>4708.9816969630974</v>
      </c>
      <c r="Y58" s="14">
        <f t="shared" si="31"/>
        <v>0</v>
      </c>
      <c r="AA58" s="14"/>
      <c r="AB58" s="14">
        <f t="shared" ref="AB58:AF58" si="32">AB21+AB28+AB38+AB56</f>
        <v>292080.06082894356</v>
      </c>
      <c r="AC58" s="14">
        <f t="shared" si="32"/>
        <v>35173.120302433636</v>
      </c>
      <c r="AD58" s="14">
        <f>AD21+AD28+AD38+AD56</f>
        <v>18512.283643580511</v>
      </c>
      <c r="AE58" s="14">
        <f t="shared" si="32"/>
        <v>4823.4227015328343</v>
      </c>
      <c r="AF58" s="14">
        <f t="shared" si="32"/>
        <v>7068.2104879130175</v>
      </c>
      <c r="AH58" s="14">
        <f t="shared" ref="AH58:AU58" si="33">AH21+AH28+AH38+AH56</f>
        <v>629760.24039534631</v>
      </c>
      <c r="AI58" s="14">
        <f t="shared" si="33"/>
        <v>104273.41642923688</v>
      </c>
      <c r="AJ58" s="14">
        <f t="shared" si="33"/>
        <v>34481.798068022574</v>
      </c>
      <c r="AK58" s="14">
        <f t="shared" si="33"/>
        <v>7.5736634519834496</v>
      </c>
      <c r="AL58" s="14">
        <f t="shared" si="33"/>
        <v>415.40471970506746</v>
      </c>
      <c r="AM58" s="14">
        <f t="shared" si="33"/>
        <v>1205.8224407916534</v>
      </c>
      <c r="AN58" s="14">
        <f t="shared" si="33"/>
        <v>35294.849287899575</v>
      </c>
      <c r="AO58" s="14">
        <f t="shared" si="33"/>
        <v>899.97932256487252</v>
      </c>
      <c r="AP58" s="14">
        <f t="shared" si="33"/>
        <v>1862.5959896920704</v>
      </c>
      <c r="AQ58" s="14">
        <f t="shared" si="33"/>
        <v>11783.192043515561</v>
      </c>
      <c r="AR58" s="14">
        <f t="shared" si="33"/>
        <v>122.8405808174947</v>
      </c>
      <c r="AS58" s="14">
        <f t="shared" si="33"/>
        <v>82669.018288721447</v>
      </c>
      <c r="AT58" s="14">
        <f t="shared" si="33"/>
        <v>587.85270808892608</v>
      </c>
      <c r="AU58" s="14">
        <f t="shared" si="33"/>
        <v>8945.3823018422681</v>
      </c>
      <c r="AW58" s="14">
        <f t="shared" ref="AW58:BE58" si="34">AW21+AW28+AW38+AW56</f>
        <v>4.7793769695378749</v>
      </c>
      <c r="AX58" s="14">
        <f t="shared" si="34"/>
        <v>21750.209129646708</v>
      </c>
      <c r="AY58" s="14">
        <f t="shared" si="34"/>
        <v>0</v>
      </c>
      <c r="AZ58" s="14">
        <f t="shared" si="34"/>
        <v>1625.2029168984373</v>
      </c>
      <c r="BA58" s="14">
        <f t="shared" si="34"/>
        <v>17.948211292265384</v>
      </c>
      <c r="BB58" s="14">
        <f t="shared" si="34"/>
        <v>98888.101390469921</v>
      </c>
      <c r="BC58" s="14">
        <f t="shared" si="34"/>
        <v>1.8831028904473164</v>
      </c>
      <c r="BD58" s="14">
        <f t="shared" si="34"/>
        <v>4.2798922401737585</v>
      </c>
      <c r="BE58" s="14">
        <f t="shared" si="34"/>
        <v>452.68192879786244</v>
      </c>
    </row>
    <row r="59" spans="1:57" ht="13.5" customHeight="1" thickTop="1" x14ac:dyDescent="0.2">
      <c r="E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19"/>
      <c r="AB59" s="7"/>
      <c r="AC59" s="7"/>
      <c r="AD59" s="7"/>
      <c r="AE59" s="7"/>
      <c r="AF59" s="7"/>
      <c r="AG59" s="19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19"/>
      <c r="AW59" s="7"/>
      <c r="AX59" s="7"/>
      <c r="AY59" s="7"/>
      <c r="AZ59" s="7"/>
      <c r="BA59" s="7"/>
      <c r="BB59" s="7"/>
      <c r="BC59" s="7"/>
      <c r="BD59" s="7"/>
      <c r="BE59" s="7"/>
    </row>
    <row r="60" spans="1:57" ht="13.5" customHeight="1" x14ac:dyDescent="0.2"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18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18"/>
      <c r="AW60" s="6"/>
      <c r="AX60" s="6"/>
      <c r="AY60" s="6"/>
      <c r="AZ60" s="6"/>
      <c r="BA60" s="6"/>
      <c r="BB60" s="6"/>
      <c r="BC60" s="6"/>
    </row>
    <row r="61" spans="1:57" ht="13.5" customHeight="1" x14ac:dyDescent="0.2">
      <c r="E61" s="7"/>
      <c r="G61" s="7"/>
      <c r="I61" s="7"/>
      <c r="O61" s="6"/>
    </row>
    <row r="62" spans="1:57" ht="13.5" customHeight="1" x14ac:dyDescent="0.2">
      <c r="E62" s="7"/>
      <c r="G62" s="7"/>
      <c r="I62" s="7"/>
      <c r="O62" s="6"/>
    </row>
    <row r="63" spans="1:57" ht="13.5" customHeight="1" x14ac:dyDescent="0.2">
      <c r="E63" s="7"/>
      <c r="G63" s="7"/>
      <c r="I63" s="7"/>
      <c r="O63" s="7"/>
    </row>
    <row r="64" spans="1:57" ht="13.5" customHeight="1" x14ac:dyDescent="0.2">
      <c r="E64" s="7"/>
      <c r="G64" s="7"/>
      <c r="I64" s="7"/>
    </row>
    <row r="65" spans="5:15" ht="13.5" customHeight="1" x14ac:dyDescent="0.2">
      <c r="E65" s="7"/>
      <c r="G65" s="7"/>
      <c r="I65" s="7"/>
      <c r="O65" s="7"/>
    </row>
    <row r="66" spans="5:15" ht="13.5" customHeight="1" x14ac:dyDescent="0.2">
      <c r="G66" s="7"/>
    </row>
  </sheetData>
  <mergeCells count="7">
    <mergeCell ref="AH10:AU10"/>
    <mergeCell ref="AW10:BE10"/>
    <mergeCell ref="A6:P6"/>
    <mergeCell ref="A7:P7"/>
    <mergeCell ref="O10:P10"/>
    <mergeCell ref="Q10:Y10"/>
    <mergeCell ref="AA10:AF10"/>
  </mergeCells>
  <phoneticPr fontId="5" type="noConversion"/>
  <pageMargins left="0.4" right="0.4" top="0.75" bottom="0.75" header="0.3" footer="0.3"/>
  <pageSetup scale="61" orientation="landscape" r:id="rId1"/>
  <headerFooter>
    <oddHeader>&amp;R&amp;"Arial,Regular"&amp;10Filed: 2023-05-18
EB-2022-0200
Exhibit I.7.0-STAFF-237
Attachment 4.9
Page &amp;P of &amp;N</oddHeader>
  </headerFooter>
  <colBreaks count="3" manualBreakCount="3">
    <brk id="16" max="58" man="1"/>
    <brk id="33" max="58" man="1"/>
    <brk id="47" max="5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C6U45NHNYSXQ-1954422155-5794</_dlc_DocId>
    <_dlc_DocIdUrl xmlns="bc9be6ef-036f-4d38-ab45-2a4da0c93cb0">
      <Url>https://enbridge.sharepoint.com/teams/EB-2022-02002024Rebasing/_layouts/15/DocIdRedir.aspx?ID=C6U45NHNYSXQ-1954422155-5794</Url>
      <Description>C6U45NHNYSXQ-1954422155-5794</Description>
    </_dlc_DocIdUrl>
  </documentManagement>
</p:properties>
</file>

<file path=customXml/itemProps1.xml><?xml version="1.0" encoding="utf-8"?>
<ds:datastoreItem xmlns:ds="http://schemas.openxmlformats.org/officeDocument/2006/customXml" ds:itemID="{4539F367-1E74-4D15-85E0-6ED0F933CAAA}"/>
</file>

<file path=customXml/itemProps2.xml><?xml version="1.0" encoding="utf-8"?>
<ds:datastoreItem xmlns:ds="http://schemas.openxmlformats.org/officeDocument/2006/customXml" ds:itemID="{6F02EF86-55C3-44A9-B963-2F5227EC3621}"/>
</file>

<file path=customXml/itemProps3.xml><?xml version="1.0" encoding="utf-8"?>
<ds:datastoreItem xmlns:ds="http://schemas.openxmlformats.org/officeDocument/2006/customXml" ds:itemID="{840370BA-0FA2-4E2A-8AB4-5A53D9DD1ACA}"/>
</file>

<file path=customXml/itemProps4.xml><?xml version="1.0" encoding="utf-8"?>
<ds:datastoreItem xmlns:ds="http://schemas.openxmlformats.org/officeDocument/2006/customXml" ds:itemID="{489B560F-66F3-404D-B5D2-2D3800759C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Goodreau</dc:creator>
  <cp:lastModifiedBy>Kent Kerrigan</cp:lastModifiedBy>
  <cp:lastPrinted>2023-05-18T15:26:12Z</cp:lastPrinted>
  <dcterms:created xsi:type="dcterms:W3CDTF">2022-10-19T16:45:24Z</dcterms:created>
  <dcterms:modified xsi:type="dcterms:W3CDTF">2023-05-18T15:53:23Z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2022-10-19T16:45:24Z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fa02adec-9c0f-4637-8510-2d2d055d23d5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f0e40797-550b-43fa-9fa7-a385891a4747</vt:lpwstr>
  </property>
</Properties>
</file>