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ahopkins/Library/CloudStorage/Box-Box/SEE/Projects/23-003 IGUA EnbrdgeGas/Synapse work/Testimony development/"/>
    </mc:Choice>
  </mc:AlternateContent>
  <xr:revisionPtr revIDLastSave="0" documentId="13_ncr:1_{EF26B99B-0D07-9840-91D1-56B9A6F404B6}" xr6:coauthVersionLast="47" xr6:coauthVersionMax="47" xr10:uidLastSave="{00000000-0000-0000-0000-000000000000}"/>
  <bookViews>
    <workbookView xWindow="1320" yWindow="500" windowWidth="37080" windowHeight="21100" xr2:uid="{E689C0A5-878F-4707-A50F-174A8481AAFA}"/>
  </bookViews>
  <sheets>
    <sheet name="RO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29" i="1"/>
  <c r="D30" i="1"/>
  <c r="D20" i="1"/>
  <c r="D19" i="1"/>
  <c r="D18" i="1"/>
  <c r="D17" i="1"/>
  <c r="D16" i="1"/>
  <c r="D15" i="1"/>
  <c r="D14" i="1"/>
  <c r="D13" i="1"/>
  <c r="D12" i="1"/>
  <c r="D9" i="1"/>
  <c r="D10" i="1"/>
  <c r="D31" i="1"/>
  <c r="D21" i="1"/>
  <c r="D11" i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<sst xmlns="http://schemas.openxmlformats.org/spreadsheetml/2006/main" count="17" uniqueCount="14">
  <si>
    <t>Achieved ROE</t>
  </si>
  <si>
    <t>Allowed ROE</t>
  </si>
  <si>
    <t>EGD/EDI</t>
  </si>
  <si>
    <t>DATA FOR CHARTS</t>
  </si>
  <si>
    <t>EGD/EGI:</t>
  </si>
  <si>
    <t>UGI/EGI:</t>
  </si>
  <si>
    <t>Distribution (2007–2018) and Enbridge Gas Inc. (2019–2022)</t>
  </si>
  <si>
    <t xml:space="preserve">Figure 1. </t>
  </si>
  <si>
    <t>Achieved and allowed return on equity for Enbridge Gas</t>
  </si>
  <si>
    <t xml:space="preserve">Figure 2. </t>
  </si>
  <si>
    <t>(2007–2018) and Enbridge Gas Inc. (2019–2022)</t>
  </si>
  <si>
    <t>Achieved and allowed return on equity for Union Gas</t>
  </si>
  <si>
    <t>Rolling 4-year Std Dev (B)</t>
  </si>
  <si>
    <t>UGI/EGI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</si>
</sst>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ROE!$B$25</c:f>
              <c:strCache>
                <c:ptCount val="1"/>
                <c:pt idx="0">
                  <c:v>Achieved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ROE!$A$26:$A$41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ROE!$B$26:$B$41</c:f>
              <c:numCache>
                <c:formatCode>0.00%</c:formatCode>
                <c:ptCount val="16"/>
                <c:pt idx="0">
                  <c:v>9.8699999999999996E-2</c:v>
                </c:pt>
                <c:pt idx="1">
                  <c:v>0.10210000000000001</c:v>
                </c:pt>
                <c:pt idx="2">
                  <c:v>0.11199999999999999</c:v>
                </c:pt>
                <c:pt idx="3">
                  <c:v>0.1108</c:v>
                </c:pt>
                <c:pt idx="4">
                  <c:v>0.1038</c:v>
                </c:pt>
                <c:pt idx="5">
                  <c:v>9.5700000000000007E-2</c:v>
                </c:pt>
                <c:pt idx="6">
                  <c:v>0.1041</c:v>
                </c:pt>
                <c:pt idx="7">
                  <c:v>0.1046</c:v>
                </c:pt>
                <c:pt idx="8">
                  <c:v>9.8199999999999996E-2</c:v>
                </c:pt>
                <c:pt idx="9">
                  <c:v>9.4200000000000006E-2</c:v>
                </c:pt>
                <c:pt idx="10">
                  <c:v>0.1027</c:v>
                </c:pt>
                <c:pt idx="11">
                  <c:v>0.1076</c:v>
                </c:pt>
                <c:pt idx="12">
                  <c:v>0.1047</c:v>
                </c:pt>
                <c:pt idx="13">
                  <c:v>8.72E-2</c:v>
                </c:pt>
                <c:pt idx="14">
                  <c:v>9.1700000000000004E-2</c:v>
                </c:pt>
                <c:pt idx="15">
                  <c:v>9.3600000000000003E-2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755-849F-AAB296DDED99}"/>
            </c:ext>
          </c:extLst>
        </c:ser>
        <c:ser>
          <c:idx val="1"/>
          <c:order val="1"/>
          <c:tx>
            <c:strRef>
              <c:f>ROE!$C$25</c:f>
              <c:strCache>
                <c:ptCount val="1"/>
                <c:pt idx="0">
                  <c:v>Allowed ROE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ROE!$A$26:$A$41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ROE!$C$26:$C$41</c:f>
              <c:numCache>
                <c:formatCode>0.00%</c:formatCode>
                <c:ptCount val="16"/>
                <c:pt idx="0">
                  <c:v>8.3900000000000002E-2</c:v>
                </c:pt>
                <c:pt idx="1">
                  <c:v>9.6600000000000005E-2</c:v>
                </c:pt>
                <c:pt idx="2">
                  <c:v>9.3100000000000002E-2</c:v>
                </c:pt>
                <c:pt idx="3">
                  <c:v>9.3700000000000006E-2</c:v>
                </c:pt>
                <c:pt idx="4">
                  <c:v>8.9399999999999993E-2</c:v>
                </c:pt>
                <c:pt idx="5">
                  <c:v>8.5199999999999998E-2</c:v>
                </c:pt>
                <c:pt idx="6">
                  <c:v>8.9300000000000004E-2</c:v>
                </c:pt>
                <c:pt idx="7">
                  <c:v>9.3600000000000003E-2</c:v>
                </c:pt>
                <c:pt idx="8">
                  <c:v>9.2999999999999999E-2</c:v>
                </c:pt>
                <c:pt idx="9">
                  <c:v>9.1899999999999996E-2</c:v>
                </c:pt>
                <c:pt idx="10">
                  <c:v>8.7800000000000003E-2</c:v>
                </c:pt>
                <c:pt idx="11">
                  <c:v>0.09</c:v>
                </c:pt>
                <c:pt idx="12">
                  <c:v>8.9599999999999999E-2</c:v>
                </c:pt>
                <c:pt idx="13">
                  <c:v>8.5199999999999998E-2</c:v>
                </c:pt>
                <c:pt idx="14">
                  <c:v>8.3400000000000002E-2</c:v>
                </c:pt>
                <c:pt idx="15">
                  <c:v>8.6599999999999996E-2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755-849F-AAB296DDE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01792"/>
        <c:axId val="403645120"/>
      </c:lineChart>
      <c:catAx>
        <c:axId val="14910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645120"/>
        <c:crosses val="autoZero"/>
        <c:auto val="1"/>
        <c:lblAlgn val="ctr"/>
        <c:lblOffset val="100"/>
        <c:noMultiLvlLbl val="0"/>
      </c:catAx>
      <c:valAx>
        <c:axId val="403645120"/>
        <c:scaling>
          <c:orientation val="minMax"/>
          <c:max val="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10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ROE!$B$5</c:f>
              <c:strCache>
                <c:ptCount val="1"/>
                <c:pt idx="0">
                  <c:v>Achieved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ROE!$A$6:$A$21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ROE!$B$6:$B$21</c:f>
              <c:numCache>
                <c:formatCode>0.00%</c:formatCode>
                <c:ptCount val="16"/>
                <c:pt idx="0">
                  <c:v>9.9900000000000003E-2</c:v>
                </c:pt>
                <c:pt idx="1">
                  <c:v>0.13350000000000001</c:v>
                </c:pt>
                <c:pt idx="2">
                  <c:v>0.11219999999999999</c:v>
                </c:pt>
                <c:pt idx="3">
                  <c:v>0.1091</c:v>
                </c:pt>
                <c:pt idx="4">
                  <c:v>0.1038</c:v>
                </c:pt>
                <c:pt idx="5">
                  <c:v>0.11070000000000001</c:v>
                </c:pt>
                <c:pt idx="6">
                  <c:v>0.1067</c:v>
                </c:pt>
                <c:pt idx="7">
                  <c:v>0.1072</c:v>
                </c:pt>
                <c:pt idx="8">
                  <c:v>9.8900000000000002E-2</c:v>
                </c:pt>
                <c:pt idx="9">
                  <c:v>9.2399999999999996E-2</c:v>
                </c:pt>
                <c:pt idx="10">
                  <c:v>9.1499999999999998E-2</c:v>
                </c:pt>
                <c:pt idx="11">
                  <c:v>9.64E-2</c:v>
                </c:pt>
                <c:pt idx="12">
                  <c:v>0.1047</c:v>
                </c:pt>
                <c:pt idx="13">
                  <c:v>8.72E-2</c:v>
                </c:pt>
                <c:pt idx="14">
                  <c:v>9.1700000000000004E-2</c:v>
                </c:pt>
                <c:pt idx="15">
                  <c:v>9.3600000000000003E-2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C-4BE6-BE7D-1774CEF1FCAF}"/>
            </c:ext>
          </c:extLst>
        </c:ser>
        <c:ser>
          <c:idx val="1"/>
          <c:order val="1"/>
          <c:tx>
            <c:strRef>
              <c:f>ROE!$C$5</c:f>
              <c:strCache>
                <c:ptCount val="1"/>
                <c:pt idx="0">
                  <c:v>Allowed ROE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ROE!$A$6:$A$21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ROE!$C$6:$C$21</c:f>
              <c:numCache>
                <c:formatCode>0.00%</c:formatCode>
                <c:ptCount val="16"/>
                <c:pt idx="0">
                  <c:v>8.5400000000000004E-2</c:v>
                </c:pt>
                <c:pt idx="1">
                  <c:v>8.5400000000000004E-2</c:v>
                </c:pt>
                <c:pt idx="2">
                  <c:v>8.5400000000000004E-2</c:v>
                </c:pt>
                <c:pt idx="3">
                  <c:v>8.5400000000000004E-2</c:v>
                </c:pt>
                <c:pt idx="4">
                  <c:v>8.5400000000000004E-2</c:v>
                </c:pt>
                <c:pt idx="5">
                  <c:v>8.5400000000000004E-2</c:v>
                </c:pt>
                <c:pt idx="6">
                  <c:v>8.9300000000000004E-2</c:v>
                </c:pt>
                <c:pt idx="7">
                  <c:v>8.9300000000000004E-2</c:v>
                </c:pt>
                <c:pt idx="8">
                  <c:v>8.9300000000000004E-2</c:v>
                </c:pt>
                <c:pt idx="9">
                  <c:v>8.9300000000000004E-2</c:v>
                </c:pt>
                <c:pt idx="10">
                  <c:v>8.9300000000000004E-2</c:v>
                </c:pt>
                <c:pt idx="11">
                  <c:v>8.9300000000000004E-2</c:v>
                </c:pt>
                <c:pt idx="12">
                  <c:v>8.9599999999999999E-2</c:v>
                </c:pt>
                <c:pt idx="13">
                  <c:v>8.5199999999999998E-2</c:v>
                </c:pt>
                <c:pt idx="14">
                  <c:v>8.3400000000000002E-2</c:v>
                </c:pt>
                <c:pt idx="15">
                  <c:v>8.6599999999999996E-2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C-4BE6-BE7D-1774CEF1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396992"/>
        <c:axId val="2023634272"/>
      </c:lineChart>
      <c:catAx>
        <c:axId val="41339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634272"/>
        <c:crosses val="autoZero"/>
        <c:auto val="1"/>
        <c:lblAlgn val="ctr"/>
        <c:lblOffset val="100"/>
        <c:noMultiLvlLbl val="0"/>
      </c:catAx>
      <c:valAx>
        <c:axId val="2023634272"/>
        <c:scaling>
          <c:orientation val="minMax"/>
          <c:max val="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39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24</xdr:row>
      <xdr:rowOff>172849</xdr:rowOff>
    </xdr:from>
    <xdr:to>
      <xdr:col>20</xdr:col>
      <xdr:colOff>266700</xdr:colOff>
      <xdr:row>49</xdr:row>
      <xdr:rowOff>29135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5A92F-E45D-45FE-542B-099DFC6F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5" y="4744849"/>
          <a:ext cx="4295775" cy="4615611"/>
        </a:xfrm>
        <a:prstGeom prst="rect">
          <a:avLst/>
        </a:prstGeom>
      </xdr:spPr>
    </xdr:pic>
    <xdr:clientData/>
  </xdr:twoCellAnchor>
  <xdr:twoCellAnchor editAs="oneCell">
    <xdr:from>
      <xdr:col>6</xdr:col>
      <xdr:colOff>286792</xdr:colOff>
      <xdr:row>25</xdr:row>
      <xdr:rowOff>38099</xdr:rowOff>
    </xdr:from>
    <xdr:to>
      <xdr:col>13</xdr:col>
      <xdr:colOff>142091</xdr:colOff>
      <xdr:row>48</xdr:row>
      <xdr:rowOff>46562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944C4B-B7AE-6B0B-051A-B2C4FDB1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7067" y="4800599"/>
          <a:ext cx="3893899" cy="438996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24</xdr:row>
      <xdr:rowOff>170407</xdr:rowOff>
    </xdr:from>
    <xdr:to>
      <xdr:col>29</xdr:col>
      <xdr:colOff>600076</xdr:colOff>
      <xdr:row>34</xdr:row>
      <xdr:rowOff>74875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30F9BE-85C2-FF35-A345-63E9E705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35125" y="4742407"/>
          <a:ext cx="6219826" cy="1809468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11</xdr:row>
      <xdr:rowOff>85724</xdr:rowOff>
    </xdr:from>
    <xdr:to>
      <xdr:col>11</xdr:col>
      <xdr:colOff>571500</xdr:colOff>
      <xdr:row>23</xdr:row>
      <xdr:rowOff>11111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3BE523-505C-F4C2-189A-E89451407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228600</xdr:colOff>
      <xdr:row>10</xdr:row>
      <xdr:rowOff>180976</xdr:rowOff>
    </xdr:from>
    <xdr:to>
      <xdr:col>19</xdr:col>
      <xdr:colOff>276225</xdr:colOff>
      <xdr:row>22</xdr:row>
      <xdr:rowOff>180975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0C99DA0-5DFA-96EE-0BFB-D8928809F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05A3-7B96-4F68-82A0-333E35FABE19}">
  <dimension ref="A3:N43"/>
  <sheetViews>
    <sheetView tabSelected="1" zoomScale="120" zoomScaleNormal="120" workbookViewId="0">
      <selection activeCell="A5" sqref="A5"/>
    </sheetView>
  </sheetViews>
  <sheetFormatPr baseColWidth="10" defaultColWidth="8.83203125" defaultRowHeight="15" x14ac:dyDescent="0.2"/>
  <cols>
    <col min="1" max="1" width="9.83203125" customWidth="1"/>
    <col min="2" max="2" width="11.33203125" bestFit="1" customWidth="1"/>
    <col min="3" max="3" width="14.1640625" customWidth="1"/>
    <col min="4" max="4" width="14.5" customWidth="1"/>
    <col min="5" max="6" width="4.6640625" customWidth="1"/>
    <col min="12" max="12" width="8.83203125" customWidth="1"/>
    <col min="13" max="13" width="4.6640625" customWidth="1"/>
  </cols>
  <sheetData>
    <row r="3" spans="1:14" x14ac:dyDescent="0.2">
      <c r="A3" s="1" t="s">
        <v>3</v>
      </c>
    </row>
    <row r="4" spans="1:14" x14ac:dyDescent="0.2">
      <c r="A4" t="s">
        <v>13</v>
      </c>
    </row>
    <row r="5" spans="1:14" x14ac:dyDescent="0.2">
      <c r="B5" t="s">
        <v>0</v>
      </c>
      <c r="C5" t="s">
        <v>1</v>
      </c>
      <c r="D5" t="s">
        <v>12</v>
      </c>
    </row>
    <row r="6" spans="1:14" x14ac:dyDescent="0.2">
      <c r="A6">
        <v>2007</v>
      </c>
      <c r="B6" s="2">
        <v>9.9900000000000003E-2</v>
      </c>
      <c r="C6" s="2">
        <v>8.5400000000000004E-2</v>
      </c>
    </row>
    <row r="7" spans="1:14" x14ac:dyDescent="0.2">
      <c r="A7">
        <v>2008</v>
      </c>
      <c r="B7" s="2">
        <v>0.13350000000000001</v>
      </c>
      <c r="C7" s="2">
        <v>8.5400000000000004E-2</v>
      </c>
      <c r="G7" s="6" t="s">
        <v>7</v>
      </c>
      <c r="N7" s="6" t="s">
        <v>9</v>
      </c>
    </row>
    <row r="8" spans="1:14" x14ac:dyDescent="0.2">
      <c r="A8">
        <v>2009</v>
      </c>
      <c r="B8" s="2">
        <v>0.11219999999999999</v>
      </c>
      <c r="C8" s="2">
        <v>8.5400000000000004E-2</v>
      </c>
      <c r="G8" s="6" t="s">
        <v>8</v>
      </c>
      <c r="N8" s="6" t="s">
        <v>11</v>
      </c>
    </row>
    <row r="9" spans="1:14" x14ac:dyDescent="0.2">
      <c r="A9">
        <v>2010</v>
      </c>
      <c r="B9" s="2">
        <v>0.1091</v>
      </c>
      <c r="C9" s="2">
        <v>8.5400000000000004E-2</v>
      </c>
      <c r="D9" s="2">
        <f t="shared" ref="D9:D10" si="0">+_xlfn.STDEV.P(B6:B9)</f>
        <v>1.2307391072034714E-2</v>
      </c>
      <c r="G9" s="6" t="s">
        <v>6</v>
      </c>
      <c r="N9" s="6" t="s">
        <v>10</v>
      </c>
    </row>
    <row r="10" spans="1:14" x14ac:dyDescent="0.2">
      <c r="A10">
        <v>2011</v>
      </c>
      <c r="B10" s="2">
        <v>0.1038</v>
      </c>
      <c r="C10" s="2">
        <v>8.5400000000000004E-2</v>
      </c>
      <c r="D10" s="2">
        <f t="shared" si="0"/>
        <v>1.1289929140610229E-2</v>
      </c>
      <c r="G10" s="6" t="s">
        <v>4</v>
      </c>
      <c r="N10" t="s">
        <v>5</v>
      </c>
    </row>
    <row r="11" spans="1:14" x14ac:dyDescent="0.2">
      <c r="A11">
        <v>2012</v>
      </c>
      <c r="B11" s="2">
        <v>0.11070000000000001</v>
      </c>
      <c r="C11" s="2">
        <v>8.5400000000000004E-2</v>
      </c>
      <c r="D11" s="2">
        <f>+_xlfn.STDEV.P(B8:B11)</f>
        <v>3.1689903754981629E-3</v>
      </c>
    </row>
    <row r="12" spans="1:14" x14ac:dyDescent="0.2">
      <c r="A12">
        <v>2013</v>
      </c>
      <c r="B12" s="2">
        <v>0.1067</v>
      </c>
      <c r="C12" s="2">
        <v>8.9300000000000004E-2</v>
      </c>
      <c r="D12" s="2">
        <f t="shared" ref="D12:D20" si="1">_xlfn.STDEV.P(B9:B12)</f>
        <v>2.6032431695867378E-3</v>
      </c>
      <c r="G12" s="5"/>
      <c r="H12" s="5"/>
      <c r="I12" s="5"/>
      <c r="J12" s="5"/>
      <c r="K12" s="5"/>
      <c r="L12" s="5"/>
      <c r="M12" s="5"/>
    </row>
    <row r="13" spans="1:14" x14ac:dyDescent="0.2">
      <c r="A13">
        <v>2014</v>
      </c>
      <c r="B13" s="2">
        <v>0.1072</v>
      </c>
      <c r="C13" s="2">
        <v>8.9300000000000004E-2</v>
      </c>
      <c r="D13" s="2">
        <f t="shared" si="1"/>
        <v>2.4505101509685705E-3</v>
      </c>
      <c r="G13" s="5"/>
    </row>
    <row r="14" spans="1:14" x14ac:dyDescent="0.2">
      <c r="A14">
        <v>2015</v>
      </c>
      <c r="B14" s="2">
        <v>9.8900000000000002E-2</v>
      </c>
      <c r="C14" s="2">
        <v>8.9300000000000004E-2</v>
      </c>
      <c r="D14" s="2">
        <f t="shared" si="1"/>
        <v>4.3118296580454121E-3</v>
      </c>
      <c r="G14" s="5"/>
    </row>
    <row r="15" spans="1:14" x14ac:dyDescent="0.2">
      <c r="A15">
        <v>2016</v>
      </c>
      <c r="B15" s="2">
        <v>9.2399999999999996E-2</v>
      </c>
      <c r="C15" s="2">
        <v>8.9300000000000004E-2</v>
      </c>
      <c r="D15" s="2">
        <f t="shared" si="1"/>
        <v>6.1020488362516431E-3</v>
      </c>
      <c r="G15" s="5"/>
    </row>
    <row r="16" spans="1:14" x14ac:dyDescent="0.2">
      <c r="A16">
        <v>2017</v>
      </c>
      <c r="B16" s="2">
        <v>9.1499999999999998E-2</v>
      </c>
      <c r="C16" s="2">
        <v>8.9300000000000004E-2</v>
      </c>
      <c r="D16" s="2">
        <f t="shared" si="1"/>
        <v>6.2860957676446538E-3</v>
      </c>
      <c r="G16" s="5"/>
    </row>
    <row r="17" spans="1:7" x14ac:dyDescent="0.2">
      <c r="A17">
        <v>2018</v>
      </c>
      <c r="B17" s="2">
        <v>9.64E-2</v>
      </c>
      <c r="C17" s="2">
        <v>8.9300000000000004E-2</v>
      </c>
      <c r="D17" s="2">
        <f t="shared" si="1"/>
        <v>3.0008332176247338E-3</v>
      </c>
      <c r="G17" s="5"/>
    </row>
    <row r="18" spans="1:7" x14ac:dyDescent="0.2">
      <c r="A18" s="3">
        <v>2019</v>
      </c>
      <c r="B18" s="4">
        <v>0.1047</v>
      </c>
      <c r="C18" s="4">
        <v>8.9599999999999999E-2</v>
      </c>
      <c r="D18" s="2">
        <f t="shared" si="1"/>
        <v>5.2156015952141152E-3</v>
      </c>
      <c r="G18" s="5"/>
    </row>
    <row r="19" spans="1:7" x14ac:dyDescent="0.2">
      <c r="A19" s="3">
        <v>2020</v>
      </c>
      <c r="B19" s="4">
        <v>8.72E-2</v>
      </c>
      <c r="C19" s="4">
        <v>8.5199999999999998E-2</v>
      </c>
      <c r="D19" s="2">
        <f t="shared" si="1"/>
        <v>6.5024995194155923E-3</v>
      </c>
      <c r="G19" s="5"/>
    </row>
    <row r="20" spans="1:7" x14ac:dyDescent="0.2">
      <c r="A20" s="3">
        <v>2021</v>
      </c>
      <c r="B20" s="4">
        <v>9.1700000000000004E-2</v>
      </c>
      <c r="C20" s="4">
        <v>8.3400000000000002E-2</v>
      </c>
      <c r="D20" s="2">
        <f t="shared" si="1"/>
        <v>6.4764959661841835E-3</v>
      </c>
      <c r="G20" s="5"/>
    </row>
    <row r="21" spans="1:7" x14ac:dyDescent="0.2">
      <c r="A21" s="3">
        <v>2022</v>
      </c>
      <c r="B21" s="4">
        <v>9.3600000000000003E-2</v>
      </c>
      <c r="C21" s="4">
        <v>8.6599999999999996E-2</v>
      </c>
      <c r="D21" s="2">
        <f>_xlfn.STDEV.P(B18:B21)</f>
        <v>6.4385557386730762E-3</v>
      </c>
      <c r="G21" s="5"/>
    </row>
    <row r="22" spans="1:7" x14ac:dyDescent="0.2">
      <c r="B22" s="2"/>
      <c r="C22" s="2"/>
      <c r="D22" s="2"/>
      <c r="G22" s="5"/>
    </row>
    <row r="23" spans="1:7" x14ac:dyDescent="0.2">
      <c r="B23" s="2"/>
      <c r="C23" s="2"/>
      <c r="D23" s="2"/>
      <c r="G23" s="5"/>
    </row>
    <row r="24" spans="1:7" x14ac:dyDescent="0.2">
      <c r="A24" t="s">
        <v>2</v>
      </c>
      <c r="B24" s="2"/>
      <c r="C24" s="2"/>
    </row>
    <row r="25" spans="1:7" x14ac:dyDescent="0.2">
      <c r="B25" t="s">
        <v>0</v>
      </c>
      <c r="C25" t="s">
        <v>1</v>
      </c>
      <c r="D25" t="s">
        <v>12</v>
      </c>
    </row>
    <row r="26" spans="1:7" x14ac:dyDescent="0.2">
      <c r="A26">
        <v>2007</v>
      </c>
      <c r="B26" s="2">
        <v>9.8699999999999996E-2</v>
      </c>
      <c r="C26" s="2">
        <v>8.3900000000000002E-2</v>
      </c>
    </row>
    <row r="27" spans="1:7" x14ac:dyDescent="0.2">
      <c r="A27">
        <f>+A26+1</f>
        <v>2008</v>
      </c>
      <c r="B27" s="2">
        <v>0.10210000000000001</v>
      </c>
      <c r="C27" s="2">
        <v>9.6600000000000005E-2</v>
      </c>
    </row>
    <row r="28" spans="1:7" x14ac:dyDescent="0.2">
      <c r="A28">
        <f t="shared" ref="A28:A35" si="2">+A27+1</f>
        <v>2009</v>
      </c>
      <c r="B28" s="2">
        <v>0.11199999999999999</v>
      </c>
      <c r="C28" s="2">
        <v>9.3100000000000002E-2</v>
      </c>
      <c r="D28" s="2"/>
    </row>
    <row r="29" spans="1:7" x14ac:dyDescent="0.2">
      <c r="A29">
        <f t="shared" si="2"/>
        <v>2010</v>
      </c>
      <c r="B29" s="2">
        <v>0.1108</v>
      </c>
      <c r="C29" s="2">
        <v>9.3700000000000006E-2</v>
      </c>
      <c r="D29" s="2">
        <f>+_xlfn.STDEV.P(B26:B29)</f>
        <v>5.6457948953181026E-3</v>
      </c>
    </row>
    <row r="30" spans="1:7" x14ac:dyDescent="0.2">
      <c r="A30">
        <f t="shared" si="2"/>
        <v>2011</v>
      </c>
      <c r="B30" s="2">
        <v>0.1038</v>
      </c>
      <c r="C30" s="2">
        <v>8.9399999999999993E-2</v>
      </c>
      <c r="D30" s="2">
        <f>+_xlfn.STDEV.P(B27:B30)</f>
        <v>4.2885749381350365E-3</v>
      </c>
    </row>
    <row r="31" spans="1:7" x14ac:dyDescent="0.2">
      <c r="A31">
        <f t="shared" si="2"/>
        <v>2012</v>
      </c>
      <c r="B31" s="2">
        <v>9.5700000000000007E-2</v>
      </c>
      <c r="C31" s="2">
        <v>8.5199999999999998E-2</v>
      </c>
      <c r="D31" s="2">
        <f>+_xlfn.STDEV.P(B28:B31)</f>
        <v>6.5047578740488037E-3</v>
      </c>
    </row>
    <row r="32" spans="1:7" x14ac:dyDescent="0.2">
      <c r="A32">
        <f t="shared" si="2"/>
        <v>2013</v>
      </c>
      <c r="B32" s="2">
        <v>0.1041</v>
      </c>
      <c r="C32" s="2">
        <v>8.9300000000000004E-2</v>
      </c>
      <c r="D32" s="2">
        <f t="shared" ref="D32:D41" si="3">+_xlfn.STDEV.P(B29:B32)</f>
        <v>5.3511680967803614E-3</v>
      </c>
    </row>
    <row r="33" spans="1:4" x14ac:dyDescent="0.2">
      <c r="A33">
        <f t="shared" si="2"/>
        <v>2014</v>
      </c>
      <c r="B33" s="2">
        <v>0.1046</v>
      </c>
      <c r="C33" s="2">
        <v>9.3600000000000003E-2</v>
      </c>
      <c r="D33" s="2">
        <f t="shared" si="3"/>
        <v>3.6772952016393755E-3</v>
      </c>
    </row>
    <row r="34" spans="1:4" x14ac:dyDescent="0.2">
      <c r="A34">
        <f t="shared" si="2"/>
        <v>2015</v>
      </c>
      <c r="B34" s="2">
        <v>9.8199999999999996E-2</v>
      </c>
      <c r="C34" s="2">
        <v>9.2999999999999999E-2</v>
      </c>
      <c r="D34" s="2">
        <f t="shared" si="3"/>
        <v>3.8082148048659207E-3</v>
      </c>
    </row>
    <row r="35" spans="1:4" x14ac:dyDescent="0.2">
      <c r="A35">
        <f t="shared" si="2"/>
        <v>2016</v>
      </c>
      <c r="B35" s="2">
        <v>9.4200000000000006E-2</v>
      </c>
      <c r="C35" s="2">
        <v>9.1899999999999996E-2</v>
      </c>
      <c r="D35" s="2">
        <f t="shared" si="3"/>
        <v>4.3170447067409409E-3</v>
      </c>
    </row>
    <row r="36" spans="1:4" x14ac:dyDescent="0.2">
      <c r="A36">
        <f>+A35+1</f>
        <v>2017</v>
      </c>
      <c r="B36" s="2">
        <v>0.1027</v>
      </c>
      <c r="C36" s="2">
        <v>8.7800000000000003E-2</v>
      </c>
      <c r="D36" s="2">
        <f t="shared" si="3"/>
        <v>4.0406527937945844E-3</v>
      </c>
    </row>
    <row r="37" spans="1:4" x14ac:dyDescent="0.2">
      <c r="A37">
        <f>+A36+1</f>
        <v>2018</v>
      </c>
      <c r="B37" s="2">
        <v>0.1076</v>
      </c>
      <c r="C37" s="2">
        <v>0.09</v>
      </c>
      <c r="D37" s="2">
        <f t="shared" si="3"/>
        <v>5.0026867781223306E-3</v>
      </c>
    </row>
    <row r="38" spans="1:4" x14ac:dyDescent="0.2">
      <c r="A38" s="3">
        <v>2019</v>
      </c>
      <c r="B38" s="4">
        <v>0.1047</v>
      </c>
      <c r="C38" s="4">
        <v>8.9599999999999999E-2</v>
      </c>
      <c r="D38" s="2">
        <f t="shared" si="3"/>
        <v>4.9904909578116644E-3</v>
      </c>
    </row>
    <row r="39" spans="1:4" x14ac:dyDescent="0.2">
      <c r="A39" s="3">
        <v>2020</v>
      </c>
      <c r="B39" s="4">
        <v>8.72E-2</v>
      </c>
      <c r="C39" s="4">
        <v>8.5199999999999998E-2</v>
      </c>
      <c r="D39" s="2">
        <f t="shared" si="3"/>
        <v>7.902056694304339E-3</v>
      </c>
    </row>
    <row r="40" spans="1:4" x14ac:dyDescent="0.2">
      <c r="A40" s="3">
        <v>2021</v>
      </c>
      <c r="B40" s="4">
        <v>9.1700000000000004E-2</v>
      </c>
      <c r="C40" s="4">
        <v>8.3400000000000002E-2</v>
      </c>
      <c r="D40" s="2">
        <f t="shared" si="3"/>
        <v>8.5618339156982026E-3</v>
      </c>
    </row>
    <row r="41" spans="1:4" x14ac:dyDescent="0.2">
      <c r="A41" s="3">
        <v>2022</v>
      </c>
      <c r="B41" s="4">
        <v>9.3600000000000003E-2</v>
      </c>
      <c r="C41" s="4">
        <v>8.6599999999999996E-2</v>
      </c>
      <c r="D41" s="2">
        <f t="shared" si="3"/>
        <v>6.4385557386730762E-3</v>
      </c>
    </row>
    <row r="42" spans="1:4" x14ac:dyDescent="0.2">
      <c r="D42" s="2"/>
    </row>
    <row r="43" spans="1:4" x14ac:dyDescent="0.2">
      <c r="D43" s="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W 9 4 V k i y 5 f i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6 i J Y 5 X D F N O Z s h z A 1 + B T X u f 7 Q / k 6 6 F x Q 6 + F h n B X c D J H T t 4 f x A N Q S w M E F A A C A A g A S W 9 4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l v e F Y o i k e 4 D g A A A B E A A A A T A B w A R m 9 y b X V s Y X M v U 2 V j d G l v b j E u b S C i G A A o o B Q A A A A A A A A A A A A A A A A A A A A A A A A A A A A r T k 0 u y c z P U w i G 0 I b W A F B L A Q I t A B Q A A g A I A E l v e F Z I s u X 4 p A A A A P Y A A A A S A A A A A A A A A A A A A A A A A A A A A A B D b 2 5 m a W c v U G F j a 2 F n Z S 5 4 b W x Q S w E C L Q A U A A I A C A B J b 3 h W D 8 r p q 6 Q A A A D p A A A A E w A A A A A A A A A A A A A A A A D w A A A A W 0 N v b n R l b n R f V H l w Z X N d L n h t b F B L A Q I t A B Q A A g A I A E l v e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h S x V N U o S X S r C 9 y E k v + E a q A A A A A A I A A A A A A A N m A A D A A A A A E A A A A J M q u P T Y T B w / L v h p u s y y F j I A A A A A B I A A A K A A A A A Q A A A A e a 9 d 5 z T p Q 7 d K n f E b + P f r F V A A A A D 4 B y t N d i O c 0 P O K P f l j I F J l 5 v 7 D i i y R S 6 O Z u G e k V B w q u W n C q G Z w m 1 p 2 h 7 R f o p 0 p I 9 c O d G 3 f a L 0 M 8 k K H V i B g I e s R / L 3 s j i Q + / b a x d k h K R G I A q h Q A A A D y u + G 6 T d 4 Z q X k n K u H H v Z 2 z / + U 8 X w = = < / D a t a M a s h u p > 
</file>

<file path=customXml/itemProps1.xml><?xml version="1.0" encoding="utf-8"?>
<ds:datastoreItem xmlns:ds="http://schemas.openxmlformats.org/officeDocument/2006/customXml" ds:itemID="{F57C1C4F-6270-415C-8A56-4E6E7B52FC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DeLeon</dc:creator>
  <cp:lastModifiedBy>Microsoft Office User</cp:lastModifiedBy>
  <dcterms:created xsi:type="dcterms:W3CDTF">2023-03-14T20:16:28Z</dcterms:created>
  <dcterms:modified xsi:type="dcterms:W3CDTF">2023-05-19T13:52:36Z</dcterms:modified>
</cp:coreProperties>
</file>