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my.sharepoint.com/personal/ahale_spectraenergy_com/Documents/Documents/Upload to SP/"/>
    </mc:Choice>
  </mc:AlternateContent>
  <xr:revisionPtr revIDLastSave="1" documentId="8_{EB4BE7D3-A7C5-4626-9992-11F378696A40}" xr6:coauthVersionLast="47" xr6:coauthVersionMax="47" xr10:uidLastSave="{8E8A76F1-8CFE-4424-93F8-EF5530011305}"/>
  <bookViews>
    <workbookView xWindow="-120" yWindow="-120" windowWidth="29040" windowHeight="15840" xr2:uid="{71E75AE6-5FB1-4A6C-84E4-A4CBFAD922B1}"/>
  </bookViews>
  <sheets>
    <sheet name="Region Key" sheetId="7" r:id="rId1"/>
    <sheet name="Financial Parameters" sheetId="29" r:id="rId2"/>
    <sheet name="Season Definitions" sheetId="13" r:id="rId3"/>
    <sheet name="Unit Conversion" sheetId="27" r:id="rId4"/>
    <sheet name="Emissions Limits" sheetId="17" r:id="rId5"/>
    <sheet name="Carbon Costs" sheetId="19" r:id="rId6"/>
    <sheet name="Carbon Offsets" sheetId="28" r:id="rId7"/>
    <sheet name="Annual Fuel Limits" sheetId="25" r:id="rId8"/>
    <sheet name="Supply Technology Costs" sheetId="20" r:id="rId9"/>
    <sheet name="Fuel Import Costs" sheetId="1" r:id="rId10"/>
    <sheet name="Hourly Peak Demand" sheetId="37" r:id="rId11"/>
    <sheet name="Supply Tech Characteristics" sheetId="2" r:id="rId12"/>
    <sheet name="Hourly Demand" sheetId="9" r:id="rId13"/>
    <sheet name="Emissions Rates" sheetId="21" r:id="rId14"/>
    <sheet name="Supply Tech Efficiency by Szn" sheetId="6" r:id="rId15"/>
    <sheet name="Existing ON Supply" sheetId="3" r:id="rId16"/>
    <sheet name="Existing Infrastructure" sheetId="8" r:id="rId17"/>
    <sheet name="Planned ON Retirements" sheetId="4" r:id="rId18"/>
    <sheet name="Planned ON New Supply" sheetId="16" r:id="rId19"/>
    <sheet name="Planned ON New Infrastructure" sheetId="32" r:id="rId20"/>
    <sheet name="Planned ON Infra Retirements" sheetId="31" r:id="rId21"/>
    <sheet name="Maximum ON New Supply" sheetId="22" r:id="rId22"/>
    <sheet name="Maximum ON New Infrastructure" sheetId="34" r:id="rId23"/>
    <sheet name="Infrastructure Characteristics" sheetId="5" r:id="rId24"/>
    <sheet name="Infrastructure Costs" sheetId="23" r:id="rId25"/>
    <sheet name="Import Limit" sheetId="36" r:id="rId26"/>
  </sheets>
  <externalReferences>
    <externalReference r:id="rId27"/>
  </externalReferences>
  <definedNames>
    <definedName name="_xlnm._FilterDatabase" localSheetId="15" hidden="1">'Existing ON Supply'!$A$3:$B$21</definedName>
    <definedName name="_xlnm._FilterDatabase" localSheetId="12" hidden="1">'Hourly Demand'!$J$4:$Q$964</definedName>
    <definedName name="_xlnm._FilterDatabase" localSheetId="10" hidden="1">'Hourly Peak Demand'!$H$4:$M$19</definedName>
    <definedName name="_xlnm._FilterDatabase" localSheetId="14" hidden="1">'Supply Tech Efficiency by Szn'!$A$3:$E$483</definedName>
    <definedName name="_xlnm._FilterDatabase" localSheetId="8" hidden="1">'Supply Technology Costs'!$A$3:$H$60</definedName>
    <definedName name="_xlnm.Print_Area" localSheetId="5">'Carbon Costs'!$A$1:$L$18</definedName>
    <definedName name="_xlnm.Print_Area" localSheetId="4">'Emissions Limits'!$A$1:$AC$6</definedName>
    <definedName name="_xlnm.Print_Area" localSheetId="13">'Emissions Rates'!$A$1:$AH$9</definedName>
    <definedName name="_xlnm.Print_Area" localSheetId="16">'Existing Infrastructure'!$A$1:$AD$29</definedName>
    <definedName name="_xlnm.Print_Area" localSheetId="15">'Existing ON Supply'!$A$1:$N$21</definedName>
    <definedName name="_xlnm.Print_Area" localSheetId="1">'Financial Parameters'!$A$1:$U$7</definedName>
    <definedName name="_xlnm.Print_Area" localSheetId="9">'Fuel Import Costs'!$A$1:$Z$5</definedName>
    <definedName name="_xlnm.Print_Area" localSheetId="23">'Infrastructure Characteristics'!$A$1:$AT$49</definedName>
    <definedName name="_xlnm.Print_Area" localSheetId="24">'Infrastructure Costs'!$A$1:$AL$80</definedName>
    <definedName name="_xlnm.Print_Area" localSheetId="21">'Maximum ON New Supply'!$A$1:$Y$26</definedName>
    <definedName name="_xlnm.Print_Area" localSheetId="20">'Planned ON Infra Retirements'!$A$1:$T$7</definedName>
    <definedName name="_xlnm.Print_Area" localSheetId="19">'Planned ON New Infrastructure'!$A$1:$K$27</definedName>
    <definedName name="_xlnm.Print_Area" localSheetId="18">'Planned ON New Supply'!$A$1:$V$21</definedName>
    <definedName name="_xlnm.Print_Area" localSheetId="17">'Planned ON Retirements'!$A$1:$L$22</definedName>
    <definedName name="_xlnm.Print_Area" localSheetId="0">'Region Key'!$A$1:$C$7</definedName>
    <definedName name="_xlnm.Print_Area" localSheetId="2">'Season Definitions'!$A$1:$D$6</definedName>
    <definedName name="_xlnm.Print_Area" localSheetId="14">'Supply Tech Efficiency by Szn'!$A$1:$AF$483</definedName>
    <definedName name="_xlnm.Print_Area" localSheetId="3">'Unit Conversion'!$A$1:$Z$6</definedName>
    <definedName name="USD_2021_to_2020_dollars">'[1]Cost Conversions'!$B$5</definedName>
    <definedName name="USD_to_CAD">'[1]Cost Conversions'!$B$4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E20" i="25"/>
  <c r="F20" i="25"/>
  <c r="G20" i="25"/>
  <c r="E21" i="25"/>
  <c r="F21" i="25"/>
  <c r="G21" i="25"/>
  <c r="E6" i="25"/>
  <c r="F6" i="25"/>
  <c r="G6" i="25"/>
  <c r="F7" i="25"/>
  <c r="G7" i="25"/>
  <c r="C2" i="21"/>
  <c r="B4" i="21"/>
  <c r="C9" i="21" l="1"/>
  <c r="C5" i="21"/>
  <c r="C6" i="21"/>
  <c r="C7" i="21"/>
  <c r="C4" i="21"/>
  <c r="F35" i="5" l="1"/>
  <c r="F34" i="5"/>
  <c r="F24" i="5"/>
  <c r="F23" i="5"/>
</calcChain>
</file>

<file path=xl/sharedStrings.xml><?xml version="1.0" encoding="utf-8"?>
<sst xmlns="http://schemas.openxmlformats.org/spreadsheetml/2006/main" count="9116" uniqueCount="244">
  <si>
    <t>Region</t>
  </si>
  <si>
    <t>Region Key</t>
  </si>
  <si>
    <t>ON</t>
  </si>
  <si>
    <t>Ontario</t>
  </si>
  <si>
    <t>QC</t>
  </si>
  <si>
    <t>Quebec</t>
  </si>
  <si>
    <t>WC</t>
  </si>
  <si>
    <t>Western Canada</t>
  </si>
  <si>
    <t>NY</t>
  </si>
  <si>
    <t>New York State</t>
  </si>
  <si>
    <t>MI</t>
  </si>
  <si>
    <t>Michigan</t>
  </si>
  <si>
    <t>PJ</t>
  </si>
  <si>
    <t>Pennsylvania (PJM)</t>
  </si>
  <si>
    <t>The discount rate is the rate at which all future cash flows are discounted back to present value.
The analysis assumes a 4% real discount rate consistent with the OEB’s guidance to gas and electric utilities on the evaluation of demand-side management programs, as per the Conservation First 
Framework.</t>
  </si>
  <si>
    <t>Parameter</t>
  </si>
  <si>
    <t>Value</t>
  </si>
  <si>
    <t>Discount Rate</t>
  </si>
  <si>
    <t>Present Value Year</t>
  </si>
  <si>
    <t>Source:</t>
  </si>
  <si>
    <t>Ontario Energy Board (OEB) (2014, December 22), link: https://www.oeb.ca/oeb/_Documents/EB-2014-0134/Filing_Guidelines_to_the_DSM_Framework_20141222.pdf</t>
  </si>
  <si>
    <t>Season</t>
  </si>
  <si>
    <t>Representative Number of Days</t>
  </si>
  <si>
    <t>Winter</t>
  </si>
  <si>
    <t>Winter Peak</t>
  </si>
  <si>
    <t>Spring</t>
  </si>
  <si>
    <t>Summer</t>
  </si>
  <si>
    <t>Fall</t>
  </si>
  <si>
    <t>Reference unit conversions used in supplementary data processing,  post-modeling.</t>
  </si>
  <si>
    <t>Conversion Factor</t>
  </si>
  <si>
    <t>Units</t>
  </si>
  <si>
    <t>Notes</t>
  </si>
  <si>
    <t>m3/GJ</t>
  </si>
  <si>
    <t>MJ/MWh</t>
  </si>
  <si>
    <t>MJ/GJ</t>
  </si>
  <si>
    <t>Maximum annual greenhouse gas emissions for both scenarios (tCO2e)</t>
  </si>
  <si>
    <t>Year</t>
  </si>
  <si>
    <t>Emissions Limit</t>
  </si>
  <si>
    <t>Source: Office of the Auditor General of Ontario Annual Report (2019) Chapter 3 - Climate Change: Ontario's Plan to Reduce Greenhouse Gas Emissions. Available: https://www.auditor.on.ca/en/content/annualreports/arreports/en19/v2_300en19.pdf</t>
  </si>
  <si>
    <t>Assume emissions are limited to half of the 2030 target</t>
  </si>
  <si>
    <t>Assume net zero</t>
  </si>
  <si>
    <t>From Appendix A of the P2NZ Report: The forecasts of carbon prices from 2020 to 2050 are based on a forecast done in a previous Enbridge Gas analysis that forecasted the carbon prices to 2038 using the Greenhouse Gas Pollution Pricing Act scheduled to 2022 and the recently announced update to the Pan-Canadian approach to carbon pollution pricing from 2023 through 2030. For the Diversified scenario, the carbon price increases with inflation after 2030. For the Electrification scenario, the Parliamentary Budget Officer estimates required to meet Canada’s 2030 climate targets are used. The prices were adjusted for the calendar year, from the ECCC calendar year. Carbon prices from 2038 to 2050 are extrapolated by escalating prices annually at inflation (2%). This is done for both scenarios. Below the prices are presented for both scenarios in nominal and real 2020 dollars.</t>
  </si>
  <si>
    <t>Cost of carbon emissions (i.e. carbon tax) in real 2020 dollars per tCO2e</t>
  </si>
  <si>
    <t>Diversified Scenario</t>
  </si>
  <si>
    <t>Electrification Scenario</t>
  </si>
  <si>
    <t>Cost of carbon emissions (i.e. carbon tax) in nominal dollars per tCO2e</t>
  </si>
  <si>
    <t>Sources:</t>
  </si>
  <si>
    <t>Government of Canada (2022). Greenhouse Gas Pollution Pricing Act.</t>
  </si>
  <si>
    <t>Greenhouse Gas Pollution Pricing Act (justice.gc.ca)</t>
  </si>
  <si>
    <t>Government of Canada (2022). Update to the Pan-Canadian Approach to Carbon Pollution Pricing 2023-2030.</t>
  </si>
  <si>
    <t>Update to the Pan-Canadian Approach to Carbon Pollution Pricing 2023-2030 - Canada.ca</t>
  </si>
  <si>
    <t>Parliamentary Budget Office (2021). Carbon Pricing for the Paris Target.</t>
  </si>
  <si>
    <t>RP-2021-019-S_en.pdf (pbo-dpb.gc.ca)</t>
  </si>
  <si>
    <r>
      <t xml:space="preserve">In both scenarios, offsets are available if necessary to meet emissions reduction targets.
This is done to allow flexibility when the model searches for a solution, but it should be noted that </t>
    </r>
    <r>
      <rPr>
        <i/>
        <u/>
        <sz val="11"/>
        <color theme="1"/>
        <rFont val="Calibri"/>
        <family val="2"/>
        <scheme val="minor"/>
      </rPr>
      <t>the model does not utilize offsets in either scenario.</t>
    </r>
    <r>
      <rPr>
        <i/>
        <sz val="11"/>
        <color theme="1"/>
        <rFont val="Calibri"/>
        <family val="2"/>
        <scheme val="minor"/>
      </rPr>
      <t xml:space="preserve">
Carbon offset prices are set 20% higher than carbon emission costs.
</t>
    </r>
  </si>
  <si>
    <t>Price of carbon offsets used in the model in real 2020$/tCO2e.</t>
  </si>
  <si>
    <t>Offset</t>
  </si>
  <si>
    <t>Offset A</t>
  </si>
  <si>
    <t xml:space="preserve">Electrification Scenario </t>
  </si>
  <si>
    <t>Fuel</t>
  </si>
  <si>
    <t>SubRegion</t>
  </si>
  <si>
    <t xml:space="preserve">Notes </t>
  </si>
  <si>
    <t>AD Feedstock</t>
  </si>
  <si>
    <t>Total</t>
  </si>
  <si>
    <t>Based on the demand forecast for RNG and the Enbridge ETSA report.</t>
  </si>
  <si>
    <t>CH4 + CCS Fuel</t>
  </si>
  <si>
    <t>Methane Imports from NY</t>
  </si>
  <si>
    <t>Set to approximately 20% of ON's natural gas demand based on the demand forecast (roughly 20% of ON demand is met by NY).</t>
  </si>
  <si>
    <t>Set to approximately 105% of AD feedstock supply capacity to ensure sufficient supply after accounting for line losses.</t>
  </si>
  <si>
    <t xml:space="preserve">Diversified Scenario </t>
  </si>
  <si>
    <t>Fixed, variable O&amp;M, and CAPEX costs for each supply technology.</t>
  </si>
  <si>
    <t>SupplyTechnology</t>
  </si>
  <si>
    <t>SupplyTechCostType</t>
  </si>
  <si>
    <t>CostUnits</t>
  </si>
  <si>
    <t>Wind Onshore</t>
  </si>
  <si>
    <t>Fixed O&amp;M</t>
  </si>
  <si>
    <t>$/MW-yr</t>
  </si>
  <si>
    <t>$/MWh</t>
  </si>
  <si>
    <t>CAPEX</t>
  </si>
  <si>
    <t>$/MW</t>
  </si>
  <si>
    <t>Wind Offshore</t>
  </si>
  <si>
    <t>Solar PV</t>
  </si>
  <si>
    <t>Hydro</t>
  </si>
  <si>
    <t>Nuclear</t>
  </si>
  <si>
    <t>Nuclear SMR</t>
  </si>
  <si>
    <t>Fossil Fuel Thermal (Coal, Peat, Oil)</t>
  </si>
  <si>
    <t>O/CCGT - CH4 Existing</t>
  </si>
  <si>
    <t>O/CCGT - H2 New</t>
  </si>
  <si>
    <t>O/CCGT - CH4 New</t>
  </si>
  <si>
    <t>Biomass</t>
  </si>
  <si>
    <t>CH4 Salt Cavern Storage</t>
  </si>
  <si>
    <t>H2 Salt Cavern Storage</t>
  </si>
  <si>
    <t>Battery Storage</t>
  </si>
  <si>
    <t>Electrolyser</t>
  </si>
  <si>
    <t>Anaerobic Digestion</t>
  </si>
  <si>
    <t>CH4 + CCS</t>
  </si>
  <si>
    <t>SMR CCS</t>
  </si>
  <si>
    <t>Biomass + CCS</t>
  </si>
  <si>
    <t>Unit (real 2020$ CAD)</t>
  </si>
  <si>
    <t>Gas for Climate (2019). Link: https://gasforclimate2050.eu/sdm_downloads/2019-gas-for-climate-study/</t>
  </si>
  <si>
    <t>Methane Imports</t>
  </si>
  <si>
    <t>cents/m3</t>
  </si>
  <si>
    <t>Source: Enbridge ETSA Report</t>
  </si>
  <si>
    <t>Hydrogen Imports from Quebec</t>
  </si>
  <si>
    <t>$/kg</t>
  </si>
  <si>
    <t>Assumes 100% green hydrogen produced from hydro. Source of hydrogen costs: European Hydrogen Backbone 2020. Link: https://ehb.eu/files/downloads/2020_European-Hydrogen-Backbone_Report.pdf</t>
  </si>
  <si>
    <t>Hydrogen Imports from Western Canada</t>
  </si>
  <si>
    <t>Assumes 50% green hydrogen in 2030 through 2040 and 75% green hydrogen by 2050. Remainder is assumed to be blue hydrogen. Source of hydrogen costs: European Hydrogen Backbone.</t>
  </si>
  <si>
    <t>EnergyCarrier</t>
  </si>
  <si>
    <t>Timestep</t>
  </si>
  <si>
    <t>Electricity</t>
  </si>
  <si>
    <t>Hydrogen</t>
  </si>
  <si>
    <t>Methane</t>
  </si>
  <si>
    <t>Critical parameters of supply technologies that affects/limits model appliance of each technology and the timepoint of adoption.</t>
  </si>
  <si>
    <t>InputFuel</t>
  </si>
  <si>
    <t>OutputFuel</t>
  </si>
  <si>
    <t>Lifetime</t>
  </si>
  <si>
    <t>Ramp Up Rate</t>
  </si>
  <si>
    <t>Ramp Down Rate</t>
  </si>
  <si>
    <t>Minimum Utilization</t>
  </si>
  <si>
    <t>TechEfficiency</t>
  </si>
  <si>
    <t>Source / Note</t>
  </si>
  <si>
    <t>Wind</t>
  </si>
  <si>
    <t>Varies by season and hour, see "Supply Tech Efficiencies by Szn" tab</t>
  </si>
  <si>
    <t>Solar</t>
  </si>
  <si>
    <t>Water</t>
  </si>
  <si>
    <t>Hydro Pumped Storage</t>
  </si>
  <si>
    <t>U.S. Energy Information Administration - EIA - Independent Statistics and Analysis</t>
  </si>
  <si>
    <t>Uranium</t>
  </si>
  <si>
    <t>Nuclear power plant - Energy Education</t>
  </si>
  <si>
    <t>O/CCGT - CH4</t>
  </si>
  <si>
    <t>Our Energy Sources, Natural Gas — The National Academies (nas.edu)</t>
  </si>
  <si>
    <t>O/CCGT - H2</t>
  </si>
  <si>
    <t>Biomass for Heat and Power Technology Brief (irena.org)</t>
  </si>
  <si>
    <t>Fact Sheet | Energy Storage (2019) | White Papers | EESI</t>
  </si>
  <si>
    <t>Electrolyser 2030</t>
  </si>
  <si>
    <t>Electrolyser 2040</t>
  </si>
  <si>
    <t>Electrolyser 2050</t>
  </si>
  <si>
    <t>N/A</t>
  </si>
  <si>
    <t>Feedstock price is included in the unit energy cost (and therefore the efficiency value is not specified).</t>
  </si>
  <si>
    <t>Assumed to have the same efficiency and minimum utilization as conventional nuclear. Ramp up and down rates are assumed to be higher at 40%.</t>
  </si>
  <si>
    <t>Emissions Source</t>
  </si>
  <si>
    <t>Emissions Rate (tCO2e/MWh)</t>
  </si>
  <si>
    <t>Emissions Rate - Alternative Unit</t>
  </si>
  <si>
    <t>Alternative Unit</t>
  </si>
  <si>
    <t>tCO2e/m3</t>
  </si>
  <si>
    <t>This includes the combustion emissions based on a 95% capture rate, as well as upstream emissions from methane transmission.</t>
  </si>
  <si>
    <t>gCO2/MJ of H2</t>
  </si>
  <si>
    <t>Source: Guidehouse Internal Analysis</t>
  </si>
  <si>
    <t>Hour</t>
  </si>
  <si>
    <t>Efficiency</t>
  </si>
  <si>
    <t xml:space="preserve">Wind Onshore </t>
  </si>
  <si>
    <t>Existing Capacity in Ontario (MW)</t>
  </si>
  <si>
    <t>Existing Generation Capacity (MW)</t>
  </si>
  <si>
    <t>Source</t>
  </si>
  <si>
    <t>Canadian Wind Energy Association</t>
  </si>
  <si>
    <t>Transmission-Connected Generation (ieso.ca)</t>
  </si>
  <si>
    <t>Guidehouse Internal Source (Confidential &amp; Proprietary)</t>
  </si>
  <si>
    <t xml:space="preserve">Hydro Pumped Storage </t>
  </si>
  <si>
    <t>Guidehouse Internal Markets Modeling Team (confidential forecast)</t>
  </si>
  <si>
    <t>Based on 281 bcf storage volume. Source: https://www.enbridge.com/about-us/natural-gas-transmission-and-midstream/natural-gas-storage</t>
  </si>
  <si>
    <t>Existing Transmission Infrastructure (MW)</t>
  </si>
  <si>
    <t>InfraTechnology</t>
  </si>
  <si>
    <t>Region1</t>
  </si>
  <si>
    <t>Region2</t>
  </si>
  <si>
    <t>Capacity (MW)</t>
  </si>
  <si>
    <t>Electricity Transmission Line</t>
  </si>
  <si>
    <t>Source: IESO, Fall 2021 Reliability Outlook, link: https://www.ieso.ca/en/Sector-Participants/Planning-and-Forecasting/Reliability-Outlook</t>
  </si>
  <si>
    <t>New Dedicated H2 Transmission Pipeline</t>
  </si>
  <si>
    <t>Repurposed Dedicated H2 Transmission Pipeline</t>
  </si>
  <si>
    <t>Methane Transmission Pipeline</t>
  </si>
  <si>
    <t>Based on a capacity of approximately 1.21 bcf/day. Source: CER, link: https://www.cer-rec.gc.ca/en/data-analysis/facilities-we-regulate/pipeline-profiles/index.html</t>
  </si>
  <si>
    <t>Based on the Northern Ontario Line and the Vector Pipeline with a combined capacity of approximately 5.3 bcf/day. Source: CER, link: https://www.cer-rec.gc.ca/en/data-analysis/facilities-we-regulate/pipeline-profiles/index.html</t>
  </si>
  <si>
    <t>Based on the Niagara and Chippawa interconnection pipelines with a combined utilization of approximately 1 bcf/day. Source: CER.</t>
  </si>
  <si>
    <t>Planned Capacity Retirements in Ontario (MW)</t>
  </si>
  <si>
    <t>Planned New Capacity in Ontario (MW)</t>
  </si>
  <si>
    <t>SupplyCapacityUnit</t>
  </si>
  <si>
    <t>FuelCapacityUnit</t>
  </si>
  <si>
    <t>Ontario Power Generation Media Release (2021), link: https://www.opg.com/media_releases/opg-advances-clean-energy-generation-project/</t>
  </si>
  <si>
    <t xml:space="preserve">Planned New Infrastructure To or From Ontario (MW).
</t>
  </si>
  <si>
    <t>SubRegion To</t>
  </si>
  <si>
    <t xml:space="preserve">SubRegion From </t>
  </si>
  <si>
    <t xml:space="preserve">Source: Lake Erie Connector Project (2022), link: https://www.itclakeerieconnector.com/ </t>
  </si>
  <si>
    <t>H2 Pipeline - New</t>
  </si>
  <si>
    <t>H2 Pipeline - Repurposed</t>
  </si>
  <si>
    <t>CH4 Pipeline</t>
  </si>
  <si>
    <t>Planned Infrastructure Retirements in Ontario (MW).</t>
  </si>
  <si>
    <t>Maximum new supply allowed to be built in each simulation year (MW)</t>
  </si>
  <si>
    <t>Maximum total supply (MW)</t>
  </si>
  <si>
    <t>No total maximum assumed, constrained instead by maximum annual new supply</t>
  </si>
  <si>
    <t>Limited to 36 GW total (maximum available at Dawn gas storage site)</t>
  </si>
  <si>
    <t>Maximum not constrained</t>
  </si>
  <si>
    <t>Maximum not constrained by capacity, but instead constrained by energy output (see Annual Fuel Limits tab)</t>
  </si>
  <si>
    <t>Maximum new transmission infrastructure allowed to be built in each simulation year (MW)</t>
  </si>
  <si>
    <t>SubRegion1</t>
  </si>
  <si>
    <t>SubRegion2</t>
  </si>
  <si>
    <t>Not limited</t>
  </si>
  <si>
    <t>Critical parameters of transmission infrastructures that affects/limits model's choice to of energy resource to dispatch and the timepoint of dispatch.</t>
  </si>
  <si>
    <t>Losses</t>
  </si>
  <si>
    <t>Length (km)</t>
  </si>
  <si>
    <t>Lifetime (years)</t>
  </si>
  <si>
    <t>A 6% loss factor is assumed for all intra-regional electricity transmission. Note that the length is 1 because losses are not calculated in terms of length.</t>
  </si>
  <si>
    <t>A 0.011% loss factor is assumed for all inter-regional electricity transmissions based on the standard 1.1%/100-km.</t>
  </si>
  <si>
    <t>Source: Enbridge. Link: https://www.rds.oeb.ca/CMWebDrawer/Record/728474/File/document</t>
  </si>
  <si>
    <t>Applying high-level assumption of 3% based on: "In the PHMSA database, which lists more than 1,400 gas companies, 72 companies reported lost and unaccounted for rates of 10 percent or higher. Two-hundred-and-seventy-five companies had a rate between 3 and 9.9 percent."
Source: https://www.scientificamerican.com/article/how-much-natural-gas-leaks/</t>
  </si>
  <si>
    <t>Assuming  0.005%/km losses based on comparison with electricity losses. For electricity, interconnection losses are 0.011%/km, where losses in intra-region are 6%. If gas losses are 3% (equivalent to ~50% of electricity losses), assume also 50% x 0.011%/km = 0.005%/km for gas.</t>
  </si>
  <si>
    <t>Intra-regional (within Ontario) infrastructure costs</t>
  </si>
  <si>
    <t>Cost Type</t>
  </si>
  <si>
    <t>This is the levelized avoided cost de-annualized to be an overnight capital cost. Includes transmission and distribution</t>
  </si>
  <si>
    <t>Variable O&amp;M</t>
  </si>
  <si>
    <t>$/MW-km</t>
  </si>
  <si>
    <t>No CAPEX is assumed because there are no new methane pipelines built i.e. no CAPEX is incurred</t>
  </si>
  <si>
    <t>Inter-regional infrastructure costs</t>
  </si>
  <si>
    <t>$/MWh-km</t>
  </si>
  <si>
    <t>Source: European Hydrogen Backbone 2020. Link: https://ehb.eu/files/downloads/2020_European-Hydrogen-Backbone_Report.pdf</t>
  </si>
  <si>
    <t>The allowable fraction of imported energy relative to the energy produced within the system.</t>
  </si>
  <si>
    <t>SubRegion_To</t>
  </si>
  <si>
    <t>Based on a 11 million m3 peak demand in 2020 from Enbridge ETSA Report and rounded up to 120 GW.</t>
  </si>
  <si>
    <t>Hourly electricity demand for all regions (MW) and hourly gas (methane and hydrogen) demands for Ontario (MW). Note that electricity demands for all regions except Ontario do not vary by scenario, and are sourced from the respective TSOs. Note that gas demand was not modelled for other regions.</t>
  </si>
  <si>
    <t>The minimum annual amount of fuel moving from the upstream node to the generation node (MWh)</t>
  </si>
  <si>
    <t>The maximum annual amount of fuel moving from the upstream node to the generation node (MWh)</t>
  </si>
  <si>
    <t>Efficiency chosen to match cost of electrolyzer. Source: European Hydrogen Backbone 2020. Link: https://gasforclimate2050.eu/wp-content/uploads/2021/06/EHB_Analysing-the-future-demand-supply-and-transport-of-hydrogen_June-2021_v3.pdf</t>
  </si>
  <si>
    <t>Source: Enbridge. Average 2021 value (accessed June 2022), link: https://www.enbridgegas.com/-/media/Extranet-Pages/About-Enbridge-Gas/learn-about-natural-gas/gas-composition-and-high-heating-value-data.ashx</t>
  </si>
  <si>
    <t>Upstream emissions from methane transmission</t>
  </si>
  <si>
    <t>Source for combustion emissions: 116lbs CO2/million BTU. Link: https://www.eia.gov/tools/faqs/faq.php?id=73&amp;t=11.</t>
  </si>
  <si>
    <t>This is the combustion emissions adjusted for the efficiency of the natural gas turbine. Source for combustion emissions: 116lbs CO2/million BTU. Link: https://www.eia.gov/tools/faqs/faq.php?id=73&amp;t=11. This source is confirmed to be consistent with the NIR 2021 Part 3 Table A13-7 CO2 emission factors for electricity production in Ontario (unweighted to be representative of Ontario's only emitting resource - natural gas turbines).</t>
  </si>
  <si>
    <t>Upstream emissions from methane production &amp; processing</t>
  </si>
  <si>
    <t>Source: Senobari Vayghan, E. (2016). Greenhouse Gas Emissions from Natural Gas Development in Western Canada (https://prism.ucalgary.ca/bitstream/handle/11023/3140/ucalgary_2016_senobarivayghan_elnaz.pdf?sequence=3)</t>
  </si>
  <si>
    <t>This is the sum of GTM Canada Scope 1 &amp; 2 emissions in 2018, sourced from Enbridge (https://www.enbridge.com/~/media/Enb/Documents/Reports/Resilient_Energy_Infrastructure_report_FINAL.pdf)</t>
  </si>
  <si>
    <t>Note: Only applies to wind, solar, and hydro generation. All other supply technologies assumed to have efficiencies that do not vary through time (see Supply Tech Characteristics tab). Note that wind is limited to zero during the "Winter Peak" day to ensure system adequecy and reliability during a peak event.</t>
  </si>
  <si>
    <t>No infrastructure retirements are planned prior to the lifetime of the infrastructure. Infrastructure lifetimes are accounted for separately.</t>
  </si>
  <si>
    <t>Source: The Role of Gas and Gas Infrastructure in Swedish Decarbonization Pathways 2020-2045 (2021). https://energiforsk.se/media/29966/the-role-of-gas-and-gas-infrastructure-in-swedish-decarbonisation-pathways-energiforskrapport-2021-788.pdf</t>
  </si>
  <si>
    <t>Assumed to be 18% of the new hydrogen pipeline cost.</t>
  </si>
  <si>
    <t>Note that the assumptions for wind, solar, hydro, nuclear (all types), and O/CCGT H2 come from the IESO Pathways to Decarbonization Report (2022). Link: https://www.ieso.ca/-/media/Files/IESO/Document-Library/gas-phase-out/Pathways-to-Decarbonization-Appendix-A.ashx</t>
  </si>
  <si>
    <t>Limited to 4 GW (not including existing capacity). Source: IESO Pathways to Decarbonization Report (2022)</t>
  </si>
  <si>
    <t>Limited to 15.8 GW (not including existing capacity). Source: IESO Pathways to Decarbonization Report (2022)</t>
  </si>
  <si>
    <t>No infrastructure retirements are planned prior to the lifetime of the infrastructure. Infrastructure lifetimes are accounted for separatley.</t>
  </si>
  <si>
    <t>Fossil methane for power generation</t>
  </si>
  <si>
    <t>Fossil methane for end users</t>
  </si>
  <si>
    <t>Maximum hourly electricity and gas (methane and hydrogen) demands for Ontario (MW) by season and year.</t>
  </si>
  <si>
    <t>This includes the CO2 emissions associated with the SMR + CCS process, process heat, and CCS process (based on a 90% capture rate) as well as upstream emissions from methane transmission. 
Source for on-site emissions: IEA G20 Hydrogen Report: Assumptions. EB-2022-0200, JT9.11 Attachment 3
Source for upstream emissions: EB-2022-0200 ED_Exhibit_Earthshift Global - Methodology for Low Carbon Fuel Pathways_20230425.pdf.</t>
  </si>
  <si>
    <t>Filed: 2023-05-26</t>
  </si>
  <si>
    <t>EB-2022-0200</t>
  </si>
  <si>
    <t>Exhibit JT9.16</t>
  </si>
  <si>
    <t>Attachment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</si>
</sst>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0.000"/>
    <numFmt numFmtId="167" formatCode="0.000%"/>
    <numFmt numFmtId="168" formatCode="0.0%"/>
    <numFmt numFmtId="169" formatCode="_(* #,##0.0_);_(* \(#,##0.0\);_(* &quot;-&quot;??_);_(@_)"/>
    <numFmt numFmtId="170" formatCode="_-* #,##0_-;\-* #,##0_-;_-* &quot;-&quot;??_-;_-@_-"/>
    <numFmt numFmtId="171"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sz val="8"/>
      <name val="Arial"/>
      <family val="2"/>
    </font>
    <font>
      <i/>
      <sz val="11"/>
      <color rgb="FF000000"/>
      <name val="Calibri"/>
      <family val="2"/>
      <scheme val="minor"/>
    </font>
    <font>
      <i/>
      <u/>
      <sz val="11"/>
      <color theme="10"/>
      <name val="Calibri"/>
      <family val="2"/>
      <scheme val="minor"/>
    </font>
    <font>
      <sz val="11"/>
      <color theme="1"/>
      <name val="Calibri"/>
      <family val="2"/>
    </font>
    <font>
      <sz val="9"/>
      <color theme="1"/>
      <name val="Segoe UI"/>
      <family val="2"/>
    </font>
    <font>
      <i/>
      <u/>
      <sz val="11"/>
      <color theme="1"/>
      <name val="Calibri"/>
      <family val="2"/>
      <scheme val="minor"/>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style="thin">
        <color indexed="64"/>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9" fillId="0" borderId="1" applyNumberFormat="0" applyFill="0"/>
  </cellStyleXfs>
  <cellXfs count="75">
    <xf numFmtId="0" fontId="0" fillId="0" borderId="0" xfId="0"/>
    <xf numFmtId="0" fontId="3" fillId="0" borderId="0" xfId="0" applyFont="1"/>
    <xf numFmtId="0" fontId="2" fillId="0" borderId="0" xfId="0" applyFont="1"/>
    <xf numFmtId="0" fontId="4" fillId="0" borderId="0" xfId="0" applyFont="1"/>
    <xf numFmtId="9" fontId="0" fillId="0" borderId="0" xfId="2" applyFont="1"/>
    <xf numFmtId="9" fontId="3" fillId="0" borderId="0" xfId="2" applyFont="1"/>
    <xf numFmtId="166" fontId="0" fillId="0" borderId="0" xfId="0" applyNumberFormat="1"/>
    <xf numFmtId="0" fontId="5" fillId="0" borderId="0" xfId="0" applyFont="1"/>
    <xf numFmtId="165" fontId="0" fillId="0" borderId="0" xfId="1" applyNumberFormat="1" applyFont="1"/>
    <xf numFmtId="165" fontId="0" fillId="0" borderId="0" xfId="1" applyNumberFormat="1" applyFont="1" applyFill="1"/>
    <xf numFmtId="0" fontId="6" fillId="0" borderId="0" xfId="0" applyFont="1"/>
    <xf numFmtId="165" fontId="2" fillId="0" borderId="0" xfId="1" applyNumberFormat="1" applyFont="1"/>
    <xf numFmtId="0" fontId="2" fillId="0" borderId="0" xfId="0" applyFont="1" applyAlignment="1">
      <alignment horizontal="center"/>
    </xf>
    <xf numFmtId="9" fontId="0" fillId="0" borderId="0" xfId="0" applyNumberFormat="1"/>
    <xf numFmtId="167" fontId="0" fillId="0" borderId="0" xfId="0" applyNumberFormat="1"/>
    <xf numFmtId="168" fontId="0" fillId="0" borderId="0" xfId="0" applyNumberFormat="1"/>
    <xf numFmtId="1" fontId="0" fillId="0" borderId="0" xfId="0" applyNumberFormat="1"/>
    <xf numFmtId="0" fontId="7" fillId="0" borderId="0" xfId="3"/>
    <xf numFmtId="169" fontId="0" fillId="0" borderId="0" xfId="1" applyNumberFormat="1" applyFont="1" applyFill="1"/>
    <xf numFmtId="0" fontId="8" fillId="0" borderId="0" xfId="0" applyFont="1"/>
    <xf numFmtId="9" fontId="3" fillId="0" borderId="0" xfId="2" applyFont="1" applyFill="1"/>
    <xf numFmtId="9" fontId="3" fillId="0" borderId="0" xfId="2" applyFont="1" applyFill="1" applyAlignment="1">
      <alignment horizontal="right"/>
    </xf>
    <xf numFmtId="170" fontId="0" fillId="0" borderId="0" xfId="1" applyNumberFormat="1" applyFont="1" applyFill="1"/>
    <xf numFmtId="0" fontId="10" fillId="0" borderId="0" xfId="0" applyFont="1" applyAlignment="1">
      <alignment vertical="center" readingOrder="1"/>
    </xf>
    <xf numFmtId="0" fontId="11" fillId="0" borderId="0" xfId="3" applyFont="1"/>
    <xf numFmtId="170" fontId="0" fillId="0" borderId="0" xfId="1" applyNumberFormat="1" applyFont="1"/>
    <xf numFmtId="1" fontId="0" fillId="0" borderId="0" xfId="1" applyNumberFormat="1" applyFont="1"/>
    <xf numFmtId="0" fontId="0" fillId="0" borderId="0" xfId="0" applyAlignment="1">
      <alignment horizontal="left" wrapText="1"/>
    </xf>
    <xf numFmtId="9" fontId="3" fillId="0" borderId="0" xfId="0" applyNumberFormat="1" applyFont="1"/>
    <xf numFmtId="164" fontId="3" fillId="0" borderId="0" xfId="1" applyFont="1" applyFill="1"/>
    <xf numFmtId="2" fontId="3" fillId="0" borderId="0" xfId="1" applyNumberFormat="1" applyFont="1" applyFill="1"/>
    <xf numFmtId="164" fontId="3" fillId="0" borderId="0" xfId="1" applyFont="1"/>
    <xf numFmtId="11" fontId="3" fillId="0" borderId="0" xfId="1" applyNumberFormat="1" applyFont="1"/>
    <xf numFmtId="2" fontId="3" fillId="0" borderId="0" xfId="1" applyNumberFormat="1" applyFont="1"/>
    <xf numFmtId="166" fontId="3" fillId="0" borderId="0" xfId="1" applyNumberFormat="1" applyFont="1"/>
    <xf numFmtId="11" fontId="3" fillId="0" borderId="0" xfId="1" applyNumberFormat="1" applyFont="1" applyFill="1"/>
    <xf numFmtId="170" fontId="3" fillId="0" borderId="0" xfId="1" applyNumberFormat="1" applyFont="1" applyBorder="1"/>
    <xf numFmtId="170" fontId="3" fillId="0" borderId="0" xfId="1" applyNumberFormat="1" applyFont="1" applyFill="1" applyBorder="1"/>
    <xf numFmtId="170" fontId="4" fillId="0" borderId="0" xfId="1" applyNumberFormat="1" applyFont="1" applyBorder="1"/>
    <xf numFmtId="0" fontId="3" fillId="0" borderId="2" xfId="0" applyFont="1" applyBorder="1"/>
    <xf numFmtId="0" fontId="0" fillId="0" borderId="2" xfId="0" applyBorder="1"/>
    <xf numFmtId="170" fontId="3" fillId="0" borderId="0" xfId="1" applyNumberFormat="1" applyFont="1"/>
    <xf numFmtId="0" fontId="10" fillId="0" borderId="0" xfId="0" applyFont="1"/>
    <xf numFmtId="1" fontId="12" fillId="0" borderId="0" xfId="0" applyNumberFormat="1" applyFont="1"/>
    <xf numFmtId="0" fontId="13" fillId="0" borderId="0" xfId="0" applyFont="1" applyAlignment="1">
      <alignment vertical="center"/>
    </xf>
    <xf numFmtId="0" fontId="5" fillId="0" borderId="0" xfId="0" applyFont="1" applyAlignment="1">
      <alignment horizontal="left"/>
    </xf>
    <xf numFmtId="0" fontId="5" fillId="0" borderId="0" xfId="2" applyNumberFormat="1" applyFont="1"/>
    <xf numFmtId="0" fontId="5" fillId="0" borderId="0" xfId="0" applyFont="1" applyAlignment="1">
      <alignment vertical="center"/>
    </xf>
    <xf numFmtId="9" fontId="0" fillId="0" borderId="0" xfId="1" applyNumberFormat="1" applyFont="1"/>
    <xf numFmtId="0" fontId="2" fillId="0" borderId="0" xfId="1" applyNumberFormat="1" applyFont="1" applyBorder="1" applyAlignment="1">
      <alignment horizontal="center"/>
    </xf>
    <xf numFmtId="0" fontId="5" fillId="2" borderId="0" xfId="0" applyFont="1" applyFill="1"/>
    <xf numFmtId="0" fontId="0" fillId="2" borderId="0" xfId="0" applyFill="1"/>
    <xf numFmtId="0" fontId="2" fillId="0" borderId="3" xfId="0" applyFont="1" applyBorder="1"/>
    <xf numFmtId="0" fontId="0" fillId="0" borderId="3" xfId="0" applyBorder="1"/>
    <xf numFmtId="1" fontId="3" fillId="0" borderId="0" xfId="1" applyNumberFormat="1" applyFont="1" applyBorder="1"/>
    <xf numFmtId="1" fontId="3" fillId="0" borderId="0" xfId="1" applyNumberFormat="1" applyFont="1"/>
    <xf numFmtId="2" fontId="0" fillId="0" borderId="0" xfId="0" applyNumberFormat="1"/>
    <xf numFmtId="2" fontId="15" fillId="0" borderId="0" xfId="0" applyNumberFormat="1" applyFont="1"/>
    <xf numFmtId="0" fontId="0" fillId="0" borderId="0" xfId="0" applyFont="1"/>
    <xf numFmtId="166" fontId="3" fillId="0" borderId="0" xfId="1" applyNumberFormat="1" applyFont="1" applyFill="1"/>
    <xf numFmtId="171" fontId="3" fillId="0" borderId="0" xfId="1" applyNumberFormat="1" applyFont="1" applyFill="1"/>
    <xf numFmtId="43" fontId="0" fillId="0" borderId="0" xfId="1" applyNumberFormat="1" applyFont="1" applyFill="1"/>
    <xf numFmtId="165" fontId="3" fillId="0" borderId="0" xfId="0" applyNumberFormat="1" applyFont="1"/>
    <xf numFmtId="165" fontId="3" fillId="0" borderId="2" xfId="1" applyNumberFormat="1" applyFont="1" applyBorder="1" applyAlignment="1">
      <alignment horizontal="center"/>
    </xf>
    <xf numFmtId="165" fontId="3" fillId="0" borderId="0" xfId="1" applyNumberFormat="1" applyFont="1" applyBorder="1" applyAlignment="1">
      <alignment horizontal="center"/>
    </xf>
    <xf numFmtId="165" fontId="3" fillId="0" borderId="0" xfId="1" applyNumberFormat="1" applyFont="1" applyAlignment="1">
      <alignment horizontal="center"/>
    </xf>
    <xf numFmtId="0" fontId="3" fillId="0" borderId="3" xfId="0" applyFont="1" applyBorder="1"/>
    <xf numFmtId="170" fontId="3" fillId="0" borderId="3" xfId="1" applyNumberFormat="1" applyFont="1" applyBorder="1" applyAlignment="1">
      <alignment horizontal="center"/>
    </xf>
    <xf numFmtId="0" fontId="2" fillId="0" borderId="0" xfId="0" applyFont="1" applyAlignment="1"/>
    <xf numFmtId="0" fontId="5" fillId="0" borderId="0" xfId="0" applyFont="1" applyAlignment="1"/>
    <xf numFmtId="0" fontId="0" fillId="0" borderId="0" xfId="0" applyAlignment="1"/>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vertical="top"/>
    </xf>
  </cellXfs>
  <cellStyles count="5">
    <cellStyle name="Comma" xfId="1" builtinId="3"/>
    <cellStyle name="GH_Table0_Cell" xfId="4" xr:uid="{3A17E8D3-21EC-4D7A-8C39-DDCC42D90F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sites/engf0juqctjfa1lh/Shared%20Documents/04_Modelling/06%20Updated%20Analysis%20(from%20Regulatory%20Proceeding)/02%20PRE%20MODEL%20-%20%20Input%20Workbooks/For%20LCP%20Model/LCP_Inputs_ON_Diverse_2023_03_28.xlsx?B74C7A8C" TargetMode="External"/><Relationship Id="rId1" Type="http://schemas.openxmlformats.org/officeDocument/2006/relationships/externalLinkPath" Target="file:///\\B74C7A8C\LCP_Inputs_ON_Diverse_2023_03_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putParams"/>
      <sheetName val="Indexes"/>
      <sheetName val="Global-&gt;"/>
      <sheetName val="FinancialParameters"/>
      <sheetName val="Season"/>
      <sheetName val="UnitConversion"/>
      <sheetName val="Emissions -&gt;"/>
      <sheetName val="CarbonOffsetPrice"/>
      <sheetName val="CarbonOffsetAvailability"/>
      <sheetName val="EmissionsTarget"/>
      <sheetName val="EmissionsCost"/>
      <sheetName val="Demand-&gt;"/>
      <sheetName val="DemandForecast"/>
      <sheetName val="Supply -&gt;"/>
      <sheetName val="FuelTypeCosts"/>
      <sheetName val="fuel cost lookup"/>
      <sheetName val="Elec import_exports"/>
      <sheetName val="Checks &amp; Calibration"/>
      <sheetName val="MaxAnnualFuel"/>
      <sheetName val="MinAnnualFuel"/>
      <sheetName val="SupplyTechUnitCosts"/>
      <sheetName val="SupplyTechCharacteristics"/>
      <sheetName val="SupplyTechEfficiencies"/>
      <sheetName val="SupplyTechExisting"/>
      <sheetName val="SupplyTechPlannedNEW"/>
      <sheetName val="SupplyTechPlannedRET"/>
      <sheetName val="SupplyTechMaxNew"/>
      <sheetName val="SupplyTechMaxTotal"/>
      <sheetName val="SupplyTechShapes"/>
      <sheetName val="InfrastructureCharacteristics"/>
      <sheetName val="InfraTechCost"/>
      <sheetName val="Cost Conversions"/>
      <sheetName val="InfraTechExisting"/>
      <sheetName val="InfraTechPlannedNEW"/>
      <sheetName val="InfraTechPlannedRET"/>
      <sheetName val="InfraLimitOnExistingOneWay"/>
      <sheetName val="InfraTechMaxNew"/>
      <sheetName val="2020 Calibration"/>
      <sheetName val="ImportLi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0">
          <cell r="G10">
            <v>376.25</v>
          </cell>
        </row>
      </sheetData>
      <sheetData sheetId="32">
        <row r="3">
          <cell r="B3">
            <v>1.5</v>
          </cell>
        </row>
        <row r="4">
          <cell r="B4">
            <v>1.3</v>
          </cell>
        </row>
        <row r="5">
          <cell r="B5">
            <v>0.92999999999999994</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needtoknow.nas.edu/energy/energy-sources/fossil-fuels/natural-gas/" TargetMode="External"/><Relationship Id="rId7" Type="http://schemas.openxmlformats.org/officeDocument/2006/relationships/hyperlink" Target="https://energyeducation.ca/encyclopedia/Nuclear_power_plant" TargetMode="External"/><Relationship Id="rId2" Type="http://schemas.openxmlformats.org/officeDocument/2006/relationships/hyperlink" Target="http://needtoknow.nas.edu/energy/energy-sources/fossil-fuels/natural-gas/" TargetMode="External"/><Relationship Id="rId1" Type="http://schemas.openxmlformats.org/officeDocument/2006/relationships/hyperlink" Target="https://www.eia.gov/todayinenergy/detail.php?id=46756" TargetMode="External"/><Relationship Id="rId6" Type="http://schemas.openxmlformats.org/officeDocument/2006/relationships/hyperlink" Target="https://www.irena.org/-/media/Files/IRENA/Agency/Publication/2015/IRENA-ETSAP_Tech_Brief_E05_Biomass-for-Heat-and-Power.pdf" TargetMode="External"/><Relationship Id="rId5" Type="http://schemas.openxmlformats.org/officeDocument/2006/relationships/hyperlink" Target="https://www.eesi.org/papers/view/energy-storage-2019" TargetMode="External"/><Relationship Id="rId4" Type="http://schemas.openxmlformats.org/officeDocument/2006/relationships/hyperlink" Target="https://www.irena.org/-/media/Files/IRENA/Agency/Publication/2015/IRENA-ETSAP_Tech_Brief_E05_Biomass-for-Heat-and-Power.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ieso.ca/en/Power-Data/Supply-Overview/Transmission-Connected-Generation" TargetMode="External"/><Relationship Id="rId1" Type="http://schemas.openxmlformats.org/officeDocument/2006/relationships/hyperlink" Target="https://www.ieso.ca/en/Power-Data/Supply-Overview/Transmission-Connected-Generatio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bo-dpb.gc.ca/web/default/files/Documents/Reports/RP-2021-019-S/RP-2021-019-S_en.pdf" TargetMode="External"/><Relationship Id="rId2" Type="http://schemas.openxmlformats.org/officeDocument/2006/relationships/hyperlink" Target="https://laws-lois.justice.gc.ca/eng/acts/G-11.55/" TargetMode="External"/><Relationship Id="rId1" Type="http://schemas.openxmlformats.org/officeDocument/2006/relationships/hyperlink" Target="https://www.canada.ca/en/environment-climate-change/services/climate-change/pricing-pollution-how-it-will-work/carbon-pollution-pricing-federal-benchmark-information/federal-benchmark-2023-2030.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1816-14BF-429E-9A5F-A6EAB3A6A55A}">
  <dimension ref="A1:Q51"/>
  <sheetViews>
    <sheetView tabSelected="1" view="pageLayout" zoomScaleNormal="100" workbookViewId="0">
      <selection activeCell="L16" sqref="L16"/>
    </sheetView>
  </sheetViews>
  <sheetFormatPr defaultRowHeight="15" x14ac:dyDescent="0.25"/>
  <cols>
    <col min="1" max="1" width="13.5703125" bestFit="1" customWidth="1"/>
    <col min="2" max="2" width="17.5703125" bestFit="1" customWidth="1"/>
  </cols>
  <sheetData>
    <row r="1" spans="1:2" x14ac:dyDescent="0.25">
      <c r="A1" s="2" t="s">
        <v>0</v>
      </c>
      <c r="B1" s="2" t="s">
        <v>1</v>
      </c>
    </row>
    <row r="2" spans="1:2" x14ac:dyDescent="0.25">
      <c r="A2" t="s">
        <v>2</v>
      </c>
      <c r="B2" t="s">
        <v>3</v>
      </c>
    </row>
    <row r="3" spans="1:2" x14ac:dyDescent="0.25">
      <c r="A3" t="s">
        <v>4</v>
      </c>
      <c r="B3" t="s">
        <v>5</v>
      </c>
    </row>
    <row r="4" spans="1:2" x14ac:dyDescent="0.25">
      <c r="A4" t="s">
        <v>6</v>
      </c>
      <c r="B4" t="s">
        <v>7</v>
      </c>
    </row>
    <row r="5" spans="1:2" x14ac:dyDescent="0.25">
      <c r="A5" t="s">
        <v>8</v>
      </c>
      <c r="B5" t="s">
        <v>9</v>
      </c>
    </row>
    <row r="6" spans="1:2" x14ac:dyDescent="0.25">
      <c r="A6" t="s">
        <v>10</v>
      </c>
      <c r="B6" t="s">
        <v>11</v>
      </c>
    </row>
    <row r="7" spans="1:2" x14ac:dyDescent="0.25">
      <c r="A7" t="s">
        <v>12</v>
      </c>
      <c r="B7" t="s">
        <v>13</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&amp;R&amp;"Arial,Regular"&amp;10Filed: 2023-05-26
EB-2022-0200
Exhibit JT9.16
Attachment 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5267-53F3-4A63-95DA-629AE2A258F3}">
  <dimension ref="A1:Q51"/>
  <sheetViews>
    <sheetView view="pageLayout" zoomScaleNormal="100" workbookViewId="0">
      <selection activeCell="L16" sqref="L16"/>
    </sheetView>
  </sheetViews>
  <sheetFormatPr defaultRowHeight="15" x14ac:dyDescent="0.25"/>
  <cols>
    <col min="1" max="1" width="35.5703125" customWidth="1"/>
    <col min="2" max="2" width="19.140625" bestFit="1" customWidth="1"/>
    <col min="7" max="7" width="33" customWidth="1"/>
  </cols>
  <sheetData>
    <row r="1" spans="1:7" x14ac:dyDescent="0.25">
      <c r="A1" s="2" t="s">
        <v>58</v>
      </c>
      <c r="B1" s="2" t="s">
        <v>97</v>
      </c>
      <c r="C1" s="12">
        <v>2020</v>
      </c>
      <c r="D1" s="12">
        <v>2030</v>
      </c>
      <c r="E1" s="12">
        <v>2040</v>
      </c>
      <c r="F1" s="12">
        <v>2050</v>
      </c>
      <c r="G1" s="2" t="s">
        <v>31</v>
      </c>
    </row>
    <row r="2" spans="1:7" x14ac:dyDescent="0.25">
      <c r="A2" t="s">
        <v>88</v>
      </c>
      <c r="B2" t="s">
        <v>76</v>
      </c>
      <c r="C2" s="9">
        <v>51</v>
      </c>
      <c r="D2" s="9">
        <v>51</v>
      </c>
      <c r="E2" s="9">
        <v>51</v>
      </c>
      <c r="F2" s="9">
        <v>51</v>
      </c>
      <c r="G2" s="7" t="s">
        <v>98</v>
      </c>
    </row>
    <row r="3" spans="1:7" x14ac:dyDescent="0.25">
      <c r="A3" t="s">
        <v>99</v>
      </c>
      <c r="B3" t="s">
        <v>100</v>
      </c>
      <c r="C3" s="61">
        <v>8.5500000000000007</v>
      </c>
      <c r="D3" s="61">
        <v>13.51</v>
      </c>
      <c r="E3" s="61">
        <v>15.9</v>
      </c>
      <c r="F3" s="61">
        <v>15.9</v>
      </c>
      <c r="G3" s="7" t="s">
        <v>101</v>
      </c>
    </row>
    <row r="4" spans="1:7" x14ac:dyDescent="0.25">
      <c r="A4" t="s">
        <v>102</v>
      </c>
      <c r="B4" t="s">
        <v>103</v>
      </c>
      <c r="C4" s="18">
        <v>0</v>
      </c>
      <c r="D4" s="18">
        <v>2.0131307012859385</v>
      </c>
      <c r="E4" s="18">
        <v>1.6237599594838248</v>
      </c>
      <c r="F4" s="18">
        <v>1.5230454386391026</v>
      </c>
      <c r="G4" s="7" t="s">
        <v>104</v>
      </c>
    </row>
    <row r="5" spans="1:7" x14ac:dyDescent="0.25">
      <c r="A5" t="s">
        <v>105</v>
      </c>
      <c r="B5" t="s">
        <v>103</v>
      </c>
      <c r="C5" s="18">
        <v>0</v>
      </c>
      <c r="D5" s="18">
        <v>2.3766081755015884</v>
      </c>
      <c r="E5" s="18">
        <v>2.12555547464398</v>
      </c>
      <c r="F5" s="18">
        <v>1.7995693164828162</v>
      </c>
      <c r="G5" s="7" t="s">
        <v>106</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E86A-FFC1-4688-831A-36302CA9FF78}">
  <dimension ref="A1:Q51"/>
  <sheetViews>
    <sheetView view="pageLayout" topLeftCell="A5" zoomScaleNormal="100" workbookViewId="0">
      <selection activeCell="L16" sqref="L16"/>
    </sheetView>
  </sheetViews>
  <sheetFormatPr defaultRowHeight="15" x14ac:dyDescent="0.25"/>
  <cols>
    <col min="1" max="1" width="17.42578125" customWidth="1"/>
    <col min="2" max="2" width="9.85546875" bestFit="1" customWidth="1"/>
    <col min="9" max="9" width="14.85546875" customWidth="1"/>
    <col min="10" max="10" width="9.85546875" bestFit="1" customWidth="1"/>
    <col min="11" max="13" width="9.5703125" bestFit="1" customWidth="1"/>
  </cols>
  <sheetData>
    <row r="1" spans="1:15" ht="47.25" customHeight="1" x14ac:dyDescent="0.25">
      <c r="A1" s="73" t="s">
        <v>238</v>
      </c>
      <c r="B1" s="73"/>
      <c r="C1" s="73"/>
      <c r="D1" s="73"/>
      <c r="E1" s="73"/>
      <c r="F1" s="73"/>
      <c r="G1" s="73"/>
      <c r="H1" s="73"/>
      <c r="I1" s="73"/>
      <c r="J1" s="73"/>
      <c r="K1" s="73"/>
      <c r="L1" s="73"/>
      <c r="M1" s="73"/>
      <c r="N1" s="73"/>
      <c r="O1" s="73"/>
    </row>
    <row r="3" spans="1:15" ht="21" x14ac:dyDescent="0.35">
      <c r="A3" s="19" t="s">
        <v>44</v>
      </c>
      <c r="H3" s="19" t="s">
        <v>43</v>
      </c>
    </row>
    <row r="4" spans="1:15" x14ac:dyDescent="0.25">
      <c r="A4" s="2" t="s">
        <v>107</v>
      </c>
      <c r="B4" s="2" t="s">
        <v>21</v>
      </c>
      <c r="C4" s="12">
        <v>2020</v>
      </c>
      <c r="D4" s="12">
        <v>2030</v>
      </c>
      <c r="E4" s="12">
        <v>2040</v>
      </c>
      <c r="F4" s="12">
        <v>2050</v>
      </c>
      <c r="H4" s="2" t="s">
        <v>107</v>
      </c>
      <c r="I4" s="2" t="s">
        <v>21</v>
      </c>
      <c r="J4" s="12">
        <v>2020</v>
      </c>
      <c r="K4" s="12">
        <v>2030</v>
      </c>
      <c r="L4" s="12">
        <v>2040</v>
      </c>
      <c r="M4" s="12">
        <v>2050</v>
      </c>
    </row>
    <row r="5" spans="1:15" x14ac:dyDescent="0.25">
      <c r="A5" t="s">
        <v>109</v>
      </c>
      <c r="B5" t="s">
        <v>27</v>
      </c>
      <c r="C5" s="16">
        <v>16725.0879120879</v>
      </c>
      <c r="D5" s="16">
        <v>24953.943867357899</v>
      </c>
      <c r="E5" s="16">
        <v>38696.7841095111</v>
      </c>
      <c r="F5" s="16">
        <v>49600.034254374201</v>
      </c>
      <c r="H5" t="s">
        <v>109</v>
      </c>
      <c r="I5" t="s">
        <v>27</v>
      </c>
      <c r="J5" s="16">
        <v>16725.0879120879</v>
      </c>
      <c r="K5" s="16">
        <v>22738.667203163499</v>
      </c>
      <c r="L5" s="16">
        <v>28531.426201165101</v>
      </c>
      <c r="M5" s="16">
        <v>35310.876775227101</v>
      </c>
    </row>
    <row r="6" spans="1:15" x14ac:dyDescent="0.25">
      <c r="A6" t="s">
        <v>109</v>
      </c>
      <c r="B6" t="s">
        <v>23</v>
      </c>
      <c r="C6" s="16">
        <v>18853.087941628299</v>
      </c>
      <c r="D6" s="16">
        <v>31699.381428086501</v>
      </c>
      <c r="E6" s="16">
        <v>53267.787231078</v>
      </c>
      <c r="F6" s="16">
        <v>66754.112881476307</v>
      </c>
      <c r="H6" t="s">
        <v>109</v>
      </c>
      <c r="I6" t="s">
        <v>23</v>
      </c>
      <c r="J6" s="16">
        <v>18853.087941628299</v>
      </c>
      <c r="K6" s="16">
        <v>28105.510202490001</v>
      </c>
      <c r="L6" s="16">
        <v>36605.236195773701</v>
      </c>
      <c r="M6" s="16">
        <v>44513.641496367003</v>
      </c>
    </row>
    <row r="7" spans="1:15" x14ac:dyDescent="0.25">
      <c r="A7" t="s">
        <v>109</v>
      </c>
      <c r="B7" t="s">
        <v>25</v>
      </c>
      <c r="C7" s="16">
        <v>16320.75</v>
      </c>
      <c r="D7" s="16">
        <v>25733.695459537499</v>
      </c>
      <c r="E7" s="16">
        <v>41611.526061853998</v>
      </c>
      <c r="F7" s="16">
        <v>53220.4631638055</v>
      </c>
      <c r="H7" t="s">
        <v>109</v>
      </c>
      <c r="I7" t="s">
        <v>25</v>
      </c>
      <c r="J7" s="16">
        <v>16320.75</v>
      </c>
      <c r="K7" s="16">
        <v>23172.196893544198</v>
      </c>
      <c r="L7" s="16">
        <v>29658.1034528813</v>
      </c>
      <c r="M7" s="16">
        <v>36777.241839288901</v>
      </c>
    </row>
    <row r="8" spans="1:15" x14ac:dyDescent="0.25">
      <c r="A8" t="s">
        <v>109</v>
      </c>
      <c r="B8" t="s">
        <v>26</v>
      </c>
      <c r="C8" s="16">
        <v>18395.945652173901</v>
      </c>
      <c r="D8" s="16">
        <v>24673.261288602302</v>
      </c>
      <c r="E8" s="16">
        <v>34897.997834958202</v>
      </c>
      <c r="F8" s="16">
        <v>44601.459733374999</v>
      </c>
      <c r="H8" t="s">
        <v>109</v>
      </c>
      <c r="I8" t="s">
        <v>26</v>
      </c>
      <c r="J8" s="16">
        <v>18395.945652173901</v>
      </c>
      <c r="K8" s="16">
        <v>22962.664827730099</v>
      </c>
      <c r="L8" s="16">
        <v>27641.379869291901</v>
      </c>
      <c r="M8" s="16">
        <v>33885.228314986904</v>
      </c>
    </row>
    <row r="9" spans="1:15" x14ac:dyDescent="0.25">
      <c r="A9" t="s">
        <v>109</v>
      </c>
      <c r="B9" t="s">
        <v>24</v>
      </c>
      <c r="C9" s="16">
        <v>21525</v>
      </c>
      <c r="D9" s="16">
        <v>37965.185456950901</v>
      </c>
      <c r="E9" s="16">
        <v>68282.956528786002</v>
      </c>
      <c r="F9" s="16">
        <v>82142.950468566894</v>
      </c>
      <c r="H9" t="s">
        <v>109</v>
      </c>
      <c r="I9" t="s">
        <v>24</v>
      </c>
      <c r="J9" s="16">
        <v>21525</v>
      </c>
      <c r="K9" s="16">
        <v>32420.569605618501</v>
      </c>
      <c r="L9" s="16">
        <v>42564.752530647602</v>
      </c>
      <c r="M9" s="16">
        <v>51056.726722904103</v>
      </c>
    </row>
    <row r="10" spans="1:15" x14ac:dyDescent="0.25">
      <c r="A10" t="s">
        <v>110</v>
      </c>
      <c r="B10" t="s">
        <v>27</v>
      </c>
      <c r="C10" s="16">
        <v>0</v>
      </c>
      <c r="D10" s="16">
        <v>1584.1358142832</v>
      </c>
      <c r="E10" s="16">
        <v>4306.4682461232496</v>
      </c>
      <c r="F10" s="16">
        <v>7242.2737807384101</v>
      </c>
      <c r="H10" t="s">
        <v>110</v>
      </c>
      <c r="I10" t="s">
        <v>27</v>
      </c>
      <c r="J10" s="16">
        <v>0</v>
      </c>
      <c r="K10" s="16">
        <v>4344.4386344196</v>
      </c>
      <c r="L10" s="16">
        <v>13733.4479511191</v>
      </c>
      <c r="M10" s="16">
        <v>24651.505681057301</v>
      </c>
    </row>
    <row r="11" spans="1:15" x14ac:dyDescent="0.25">
      <c r="A11" t="s">
        <v>110</v>
      </c>
      <c r="B11" t="s">
        <v>23</v>
      </c>
      <c r="C11" s="16">
        <v>0</v>
      </c>
      <c r="D11" s="16">
        <v>2510.6859390986201</v>
      </c>
      <c r="E11" s="16">
        <v>7258.6450502179396</v>
      </c>
      <c r="F11" s="16">
        <v>12323.521403761501</v>
      </c>
      <c r="H11" t="s">
        <v>110</v>
      </c>
      <c r="I11" t="s">
        <v>23</v>
      </c>
      <c r="J11" s="16">
        <v>0</v>
      </c>
      <c r="K11" s="16">
        <v>5693.6849648386196</v>
      </c>
      <c r="L11" s="16">
        <v>21966.0383494456</v>
      </c>
      <c r="M11" s="16">
        <v>40658.096210050302</v>
      </c>
    </row>
    <row r="12" spans="1:15" x14ac:dyDescent="0.25">
      <c r="A12" t="s">
        <v>110</v>
      </c>
      <c r="B12" t="s">
        <v>25</v>
      </c>
      <c r="C12" s="16">
        <v>0</v>
      </c>
      <c r="D12" s="16">
        <v>2047.4108766909101</v>
      </c>
      <c r="E12" s="16">
        <v>5665.1920683261396</v>
      </c>
      <c r="F12" s="16">
        <v>9491.8249424521691</v>
      </c>
      <c r="H12" t="s">
        <v>110</v>
      </c>
      <c r="I12" t="s">
        <v>25</v>
      </c>
      <c r="J12" s="16">
        <v>0</v>
      </c>
      <c r="K12" s="16">
        <v>4976.0836134641004</v>
      </c>
      <c r="L12" s="16">
        <v>16903.848716393801</v>
      </c>
      <c r="M12" s="16">
        <v>30927.5750617017</v>
      </c>
    </row>
    <row r="13" spans="1:15" x14ac:dyDescent="0.25">
      <c r="A13" t="s">
        <v>110</v>
      </c>
      <c r="B13" t="s">
        <v>26</v>
      </c>
      <c r="C13" s="16">
        <v>0</v>
      </c>
      <c r="D13" s="16">
        <v>1584.1358142832</v>
      </c>
      <c r="E13" s="16">
        <v>3904.8151618576198</v>
      </c>
      <c r="F13" s="16">
        <v>6218.1405149403599</v>
      </c>
      <c r="H13" t="s">
        <v>110</v>
      </c>
      <c r="I13" t="s">
        <v>26</v>
      </c>
      <c r="J13" s="16">
        <v>0</v>
      </c>
      <c r="K13" s="16">
        <v>4200.7079663023396</v>
      </c>
      <c r="L13" s="16">
        <v>10301.839104853199</v>
      </c>
      <c r="M13" s="16">
        <v>18397.476806545299</v>
      </c>
    </row>
    <row r="14" spans="1:15" x14ac:dyDescent="0.25">
      <c r="A14" t="s">
        <v>110</v>
      </c>
      <c r="B14" t="s">
        <v>24</v>
      </c>
      <c r="C14" s="16">
        <v>0</v>
      </c>
      <c r="D14" s="16">
        <v>3503.9476729007501</v>
      </c>
      <c r="E14" s="16">
        <v>10210.3839004491</v>
      </c>
      <c r="F14" s="16">
        <v>17242.376628928301</v>
      </c>
      <c r="H14" t="s">
        <v>110</v>
      </c>
      <c r="I14" t="s">
        <v>24</v>
      </c>
      <c r="J14" s="16">
        <v>0</v>
      </c>
      <c r="K14" s="16">
        <v>7062.0796899176703</v>
      </c>
      <c r="L14" s="16">
        <v>29074.754397911001</v>
      </c>
      <c r="M14" s="16">
        <v>54682.570468343802</v>
      </c>
    </row>
    <row r="15" spans="1:15" x14ac:dyDescent="0.25">
      <c r="A15" t="s">
        <v>111</v>
      </c>
      <c r="B15" t="s">
        <v>27</v>
      </c>
      <c r="C15" s="16">
        <v>25632.218523711199</v>
      </c>
      <c r="D15" s="16">
        <v>21795.6126409428</v>
      </c>
      <c r="E15" s="16">
        <v>12014.3384160236</v>
      </c>
      <c r="F15" s="16">
        <v>4735.9846779309901</v>
      </c>
      <c r="H15" t="s">
        <v>111</v>
      </c>
      <c r="I15" t="s">
        <v>27</v>
      </c>
      <c r="J15" s="16">
        <v>25632.2187827179</v>
      </c>
      <c r="K15" s="16">
        <v>24094.691032585499</v>
      </c>
      <c r="L15" s="16">
        <v>17205.647944848799</v>
      </c>
      <c r="M15" s="16">
        <v>8514.0735367851994</v>
      </c>
    </row>
    <row r="16" spans="1:15" x14ac:dyDescent="0.25">
      <c r="A16" t="s">
        <v>111</v>
      </c>
      <c r="B16" t="s">
        <v>23</v>
      </c>
      <c r="C16" s="16">
        <v>56203.741279084497</v>
      </c>
      <c r="D16" s="16">
        <v>47561.477765911601</v>
      </c>
      <c r="E16" s="16">
        <v>25682.784900049901</v>
      </c>
      <c r="F16" s="16">
        <v>9708.9740033869402</v>
      </c>
      <c r="H16" t="s">
        <v>111</v>
      </c>
      <c r="I16" t="s">
        <v>23</v>
      </c>
      <c r="J16" s="16">
        <v>56203.741797098002</v>
      </c>
      <c r="K16" s="16">
        <v>51348.629486938698</v>
      </c>
      <c r="L16" s="16">
        <v>35158.904659232801</v>
      </c>
      <c r="M16" s="16">
        <v>15688.095393380099</v>
      </c>
    </row>
    <row r="17" spans="1:13" x14ac:dyDescent="0.25">
      <c r="A17" t="s">
        <v>111</v>
      </c>
      <c r="B17" t="s">
        <v>25</v>
      </c>
      <c r="C17" s="16">
        <v>36709.276265948298</v>
      </c>
      <c r="D17" s="16">
        <v>31385.3383816766</v>
      </c>
      <c r="E17" s="16">
        <v>17476.528016504901</v>
      </c>
      <c r="F17" s="16">
        <v>7025.8910065023601</v>
      </c>
      <c r="H17" t="s">
        <v>111</v>
      </c>
      <c r="I17" t="s">
        <v>25</v>
      </c>
      <c r="J17" s="16">
        <v>36709.276654458401</v>
      </c>
      <c r="K17" s="16">
        <v>34183.122932176302</v>
      </c>
      <c r="L17" s="16">
        <v>24362.3975374248</v>
      </c>
      <c r="M17" s="16">
        <v>11702.493876501399</v>
      </c>
    </row>
    <row r="18" spans="1:13" x14ac:dyDescent="0.25">
      <c r="A18" t="s">
        <v>111</v>
      </c>
      <c r="B18" t="s">
        <v>26</v>
      </c>
      <c r="C18" s="16">
        <v>10287.733076046599</v>
      </c>
      <c r="D18" s="16">
        <v>9811.9861529598602</v>
      </c>
      <c r="E18" s="16">
        <v>7058.3267746798701</v>
      </c>
      <c r="F18" s="16">
        <v>4063.5569760171302</v>
      </c>
      <c r="H18" t="s">
        <v>111</v>
      </c>
      <c r="I18" t="s">
        <v>26</v>
      </c>
      <c r="J18" s="16">
        <v>10287.7333382909</v>
      </c>
      <c r="K18" s="16">
        <v>11212.9409065541</v>
      </c>
      <c r="L18" s="16">
        <v>10629.737113225499</v>
      </c>
      <c r="M18" s="16">
        <v>7114.3385201177898</v>
      </c>
    </row>
    <row r="19" spans="1:13" x14ac:dyDescent="0.25">
      <c r="A19" t="s">
        <v>111</v>
      </c>
      <c r="B19" t="s">
        <v>24</v>
      </c>
      <c r="C19" s="16">
        <v>81338.406524068196</v>
      </c>
      <c r="D19" s="16">
        <v>69205.9329144574</v>
      </c>
      <c r="E19" s="16">
        <v>37845.375994401104</v>
      </c>
      <c r="F19" s="16">
        <v>14683.2476322857</v>
      </c>
      <c r="H19" t="s">
        <v>111</v>
      </c>
      <c r="I19" t="s">
        <v>24</v>
      </c>
      <c r="J19" s="16">
        <v>81338.4073197369</v>
      </c>
      <c r="K19" s="16">
        <v>74143.070423624202</v>
      </c>
      <c r="L19" s="16">
        <v>51102.057480094103</v>
      </c>
      <c r="M19" s="16">
        <v>22655.2797185452</v>
      </c>
    </row>
    <row r="48" spans="17:17" x14ac:dyDescent="0.25">
      <c r="Q48" t="s">
        <v>240</v>
      </c>
    </row>
    <row r="49" spans="17:17" x14ac:dyDescent="0.25">
      <c r="Q49" t="s">
        <v>241</v>
      </c>
    </row>
    <row r="50" spans="17:17" x14ac:dyDescent="0.25">
      <c r="Q50" t="s">
        <v>242</v>
      </c>
    </row>
    <row r="51" spans="17:17" x14ac:dyDescent="0.25">
      <c r="Q51" t="s">
        <v>243</v>
      </c>
    </row>
  </sheetData>
  <sortState xmlns:xlrd2="http://schemas.microsoft.com/office/spreadsheetml/2017/richdata2" ref="A5:F19">
    <sortCondition ref="A4:A19"/>
  </sortState>
  <mergeCells count="1">
    <mergeCell ref="A1:O1"/>
  </mergeCells>
  <pageMargins left="0.7" right="0.7" top="0.75" bottom="0.75" header="0.3" footer="0.3"/>
  <pageSetup orientation="portrait" r:id="rId1"/>
  <headerFooter>
    <oddHeader>&amp;RFiled: 2023-05-26
EB-2022-0200
Exhibit JT9.16
Attachment 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ED12-7796-4DA0-938A-9A4128B092E4}">
  <dimension ref="A1:Q51"/>
  <sheetViews>
    <sheetView view="pageLayout" zoomScaleNormal="100" workbookViewId="0">
      <selection activeCell="L16" sqref="L16"/>
    </sheetView>
  </sheetViews>
  <sheetFormatPr defaultRowHeight="15" x14ac:dyDescent="0.25"/>
  <cols>
    <col min="1" max="1" width="21.5703125" customWidth="1"/>
    <col min="2" max="2" width="13.42578125" customWidth="1"/>
    <col min="3" max="3" width="11.5703125" bestFit="1" customWidth="1"/>
    <col min="5" max="5" width="12.85546875" bestFit="1" customWidth="1"/>
    <col min="6" max="6" width="15.42578125" bestFit="1" customWidth="1"/>
    <col min="7" max="7" width="18.85546875" bestFit="1" customWidth="1"/>
    <col min="8" max="8" width="59.5703125" customWidth="1"/>
  </cols>
  <sheetData>
    <row r="1" spans="1:9" ht="21" customHeight="1" x14ac:dyDescent="0.25">
      <c r="A1" s="7" t="s">
        <v>112</v>
      </c>
    </row>
    <row r="3" spans="1:9" x14ac:dyDescent="0.25">
      <c r="A3" s="2" t="s">
        <v>70</v>
      </c>
      <c r="B3" s="2" t="s">
        <v>113</v>
      </c>
      <c r="C3" s="2" t="s">
        <v>114</v>
      </c>
      <c r="D3" s="2" t="s">
        <v>115</v>
      </c>
      <c r="E3" s="2" t="s">
        <v>116</v>
      </c>
      <c r="F3" s="2" t="s">
        <v>117</v>
      </c>
      <c r="G3" s="2" t="s">
        <v>118</v>
      </c>
      <c r="H3" s="2" t="s">
        <v>119</v>
      </c>
      <c r="I3" s="2" t="s">
        <v>120</v>
      </c>
    </row>
    <row r="4" spans="1:9" x14ac:dyDescent="0.25">
      <c r="A4" t="s">
        <v>73</v>
      </c>
      <c r="B4" t="s">
        <v>121</v>
      </c>
      <c r="C4" t="s">
        <v>109</v>
      </c>
      <c r="D4" s="1">
        <v>25</v>
      </c>
      <c r="E4" s="28">
        <v>1</v>
      </c>
      <c r="F4" s="28">
        <v>1</v>
      </c>
      <c r="G4" s="28">
        <v>0</v>
      </c>
      <c r="H4" s="3" t="s">
        <v>122</v>
      </c>
      <c r="I4" s="7"/>
    </row>
    <row r="5" spans="1:9" x14ac:dyDescent="0.25">
      <c r="A5" t="s">
        <v>79</v>
      </c>
      <c r="B5" t="s">
        <v>121</v>
      </c>
      <c r="C5" t="s">
        <v>109</v>
      </c>
      <c r="D5" s="1">
        <v>25</v>
      </c>
      <c r="E5" s="28">
        <v>1</v>
      </c>
      <c r="F5" s="28">
        <v>1</v>
      </c>
      <c r="G5" s="28">
        <v>0</v>
      </c>
      <c r="H5" s="3" t="s">
        <v>122</v>
      </c>
      <c r="I5" s="7"/>
    </row>
    <row r="6" spans="1:9" x14ac:dyDescent="0.25">
      <c r="A6" t="s">
        <v>80</v>
      </c>
      <c r="B6" t="s">
        <v>123</v>
      </c>
      <c r="C6" t="s">
        <v>109</v>
      </c>
      <c r="D6" s="1">
        <v>25</v>
      </c>
      <c r="E6" s="28">
        <v>1</v>
      </c>
      <c r="F6" s="28">
        <v>1</v>
      </c>
      <c r="G6" s="28">
        <v>0</v>
      </c>
      <c r="H6" s="3" t="s">
        <v>122</v>
      </c>
      <c r="I6" s="7"/>
    </row>
    <row r="7" spans="1:9" x14ac:dyDescent="0.25">
      <c r="A7" t="s">
        <v>81</v>
      </c>
      <c r="B7" t="s">
        <v>124</v>
      </c>
      <c r="C7" t="s">
        <v>109</v>
      </c>
      <c r="D7" s="1">
        <v>50</v>
      </c>
      <c r="E7" s="28">
        <v>1</v>
      </c>
      <c r="F7" s="28">
        <v>1</v>
      </c>
      <c r="G7" s="28">
        <v>0</v>
      </c>
      <c r="H7" s="3" t="s">
        <v>122</v>
      </c>
      <c r="I7" s="7"/>
    </row>
    <row r="8" spans="1:9" x14ac:dyDescent="0.25">
      <c r="A8" s="1" t="s">
        <v>125</v>
      </c>
      <c r="B8" t="s">
        <v>109</v>
      </c>
      <c r="C8" t="s">
        <v>109</v>
      </c>
      <c r="D8" s="1">
        <v>50</v>
      </c>
      <c r="E8" s="28">
        <v>1</v>
      </c>
      <c r="F8" s="28">
        <v>1</v>
      </c>
      <c r="G8" s="28">
        <v>0</v>
      </c>
      <c r="H8" s="4">
        <v>0.8</v>
      </c>
      <c r="I8" s="24" t="s">
        <v>126</v>
      </c>
    </row>
    <row r="9" spans="1:9" x14ac:dyDescent="0.25">
      <c r="A9" s="1" t="s">
        <v>82</v>
      </c>
      <c r="B9" t="s">
        <v>127</v>
      </c>
      <c r="C9" t="s">
        <v>109</v>
      </c>
      <c r="D9" s="1">
        <v>50</v>
      </c>
      <c r="E9" s="28">
        <v>0.1</v>
      </c>
      <c r="F9" s="28">
        <v>0.1</v>
      </c>
      <c r="G9" s="28">
        <v>0.8</v>
      </c>
      <c r="H9" s="20">
        <v>0.35</v>
      </c>
      <c r="I9" s="24" t="s">
        <v>128</v>
      </c>
    </row>
    <row r="10" spans="1:9" x14ac:dyDescent="0.25">
      <c r="A10" s="1" t="s">
        <v>129</v>
      </c>
      <c r="B10" t="s">
        <v>111</v>
      </c>
      <c r="C10" t="s">
        <v>109</v>
      </c>
      <c r="D10" s="1">
        <v>25</v>
      </c>
      <c r="E10" s="28">
        <v>1</v>
      </c>
      <c r="F10" s="28">
        <v>1</v>
      </c>
      <c r="G10" s="28">
        <v>0</v>
      </c>
      <c r="H10" s="5">
        <v>0.42</v>
      </c>
      <c r="I10" s="24" t="s">
        <v>130</v>
      </c>
    </row>
    <row r="11" spans="1:9" x14ac:dyDescent="0.25">
      <c r="A11" s="1" t="s">
        <v>131</v>
      </c>
      <c r="B11" t="s">
        <v>110</v>
      </c>
      <c r="C11" t="s">
        <v>109</v>
      </c>
      <c r="D11" s="1">
        <v>25</v>
      </c>
      <c r="E11" s="28">
        <v>1</v>
      </c>
      <c r="F11" s="28">
        <v>1</v>
      </c>
      <c r="G11" s="28">
        <v>0</v>
      </c>
      <c r="H11" s="5">
        <v>0.42</v>
      </c>
      <c r="I11" s="24" t="s">
        <v>130</v>
      </c>
    </row>
    <row r="12" spans="1:9" x14ac:dyDescent="0.25">
      <c r="A12" t="s">
        <v>88</v>
      </c>
      <c r="B12" t="s">
        <v>88</v>
      </c>
      <c r="C12" t="s">
        <v>109</v>
      </c>
      <c r="D12" s="1">
        <v>25</v>
      </c>
      <c r="E12" s="28">
        <v>1</v>
      </c>
      <c r="F12" s="28">
        <v>1</v>
      </c>
      <c r="G12" s="28">
        <v>0</v>
      </c>
      <c r="H12" s="5">
        <v>0.27500000000000002</v>
      </c>
      <c r="I12" s="24" t="s">
        <v>132</v>
      </c>
    </row>
    <row r="13" spans="1:9" x14ac:dyDescent="0.25">
      <c r="A13" t="s">
        <v>89</v>
      </c>
      <c r="B13" t="s">
        <v>111</v>
      </c>
      <c r="C13" t="s">
        <v>111</v>
      </c>
      <c r="D13" s="1">
        <v>50</v>
      </c>
      <c r="E13" s="28">
        <v>1</v>
      </c>
      <c r="F13" s="28">
        <v>1</v>
      </c>
      <c r="G13" s="28">
        <v>0</v>
      </c>
      <c r="H13" s="5">
        <v>0.99</v>
      </c>
      <c r="I13" s="7"/>
    </row>
    <row r="14" spans="1:9" x14ac:dyDescent="0.25">
      <c r="A14" t="s">
        <v>90</v>
      </c>
      <c r="B14" t="s">
        <v>110</v>
      </c>
      <c r="C14" t="s">
        <v>110</v>
      </c>
      <c r="D14" s="1">
        <v>50</v>
      </c>
      <c r="E14" s="28">
        <v>1</v>
      </c>
      <c r="F14" s="28">
        <v>1</v>
      </c>
      <c r="G14" s="28">
        <v>0</v>
      </c>
      <c r="H14" s="5">
        <v>0.99</v>
      </c>
      <c r="I14" s="7"/>
    </row>
    <row r="15" spans="1:9" x14ac:dyDescent="0.25">
      <c r="A15" t="s">
        <v>91</v>
      </c>
      <c r="B15" t="s">
        <v>109</v>
      </c>
      <c r="C15" t="s">
        <v>109</v>
      </c>
      <c r="D15">
        <v>15</v>
      </c>
      <c r="E15" s="28">
        <v>1</v>
      </c>
      <c r="F15" s="28">
        <v>1</v>
      </c>
      <c r="G15" s="28">
        <v>0</v>
      </c>
      <c r="H15" s="4">
        <v>0.85</v>
      </c>
      <c r="I15" s="24" t="s">
        <v>133</v>
      </c>
    </row>
    <row r="16" spans="1:9" x14ac:dyDescent="0.25">
      <c r="A16" t="s">
        <v>134</v>
      </c>
      <c r="B16" t="s">
        <v>109</v>
      </c>
      <c r="C16" t="s">
        <v>110</v>
      </c>
      <c r="D16" s="1">
        <v>25</v>
      </c>
      <c r="E16" s="28">
        <v>1</v>
      </c>
      <c r="F16" s="28">
        <v>1</v>
      </c>
      <c r="G16" s="28">
        <v>0.5</v>
      </c>
      <c r="H16" s="5">
        <v>0.71</v>
      </c>
      <c r="I16" s="7" t="s">
        <v>220</v>
      </c>
    </row>
    <row r="17" spans="1:9" x14ac:dyDescent="0.25">
      <c r="A17" t="s">
        <v>135</v>
      </c>
      <c r="B17" t="s">
        <v>109</v>
      </c>
      <c r="C17" t="s">
        <v>110</v>
      </c>
      <c r="D17" s="1">
        <v>25</v>
      </c>
      <c r="E17" s="28">
        <v>1</v>
      </c>
      <c r="F17" s="28">
        <v>1</v>
      </c>
      <c r="G17" s="28">
        <v>0.5</v>
      </c>
      <c r="H17" s="5">
        <v>0.76</v>
      </c>
      <c r="I17" s="7" t="s">
        <v>220</v>
      </c>
    </row>
    <row r="18" spans="1:9" x14ac:dyDescent="0.25">
      <c r="A18" t="s">
        <v>136</v>
      </c>
      <c r="B18" t="s">
        <v>109</v>
      </c>
      <c r="C18" t="s">
        <v>110</v>
      </c>
      <c r="D18" s="1">
        <v>25</v>
      </c>
      <c r="E18" s="28">
        <v>1</v>
      </c>
      <c r="F18" s="28">
        <v>1</v>
      </c>
      <c r="G18" s="28">
        <v>0.5</v>
      </c>
      <c r="H18" s="5">
        <v>0.8</v>
      </c>
      <c r="I18" s="7" t="s">
        <v>220</v>
      </c>
    </row>
    <row r="19" spans="1:9" x14ac:dyDescent="0.25">
      <c r="A19" t="s">
        <v>93</v>
      </c>
      <c r="B19" s="1" t="s">
        <v>61</v>
      </c>
      <c r="C19" t="s">
        <v>111</v>
      </c>
      <c r="D19" s="1">
        <v>25</v>
      </c>
      <c r="E19" s="28">
        <v>1</v>
      </c>
      <c r="F19" s="28">
        <v>1</v>
      </c>
      <c r="G19" s="28">
        <v>0</v>
      </c>
      <c r="H19" s="21" t="s">
        <v>137</v>
      </c>
      <c r="I19" s="7" t="s">
        <v>138</v>
      </c>
    </row>
    <row r="20" spans="1:9" x14ac:dyDescent="0.25">
      <c r="A20" s="1" t="s">
        <v>95</v>
      </c>
      <c r="B20" t="s">
        <v>111</v>
      </c>
      <c r="C20" s="1" t="s">
        <v>110</v>
      </c>
      <c r="D20" s="1">
        <v>25</v>
      </c>
      <c r="E20" s="28">
        <v>1</v>
      </c>
      <c r="F20" s="28">
        <v>1</v>
      </c>
      <c r="G20" s="28">
        <v>0</v>
      </c>
      <c r="H20" s="5">
        <v>0.69</v>
      </c>
      <c r="I20" s="7"/>
    </row>
    <row r="21" spans="1:9" x14ac:dyDescent="0.25">
      <c r="A21" t="s">
        <v>96</v>
      </c>
      <c r="B21" t="s">
        <v>88</v>
      </c>
      <c r="C21" t="s">
        <v>109</v>
      </c>
      <c r="D21" s="1">
        <v>25</v>
      </c>
      <c r="E21" s="28">
        <v>1</v>
      </c>
      <c r="F21" s="28">
        <v>1</v>
      </c>
      <c r="G21" s="28">
        <v>0</v>
      </c>
      <c r="H21" s="5">
        <v>0.27500000000000002</v>
      </c>
      <c r="I21" s="24" t="s">
        <v>132</v>
      </c>
    </row>
    <row r="22" spans="1:9" x14ac:dyDescent="0.25">
      <c r="A22" t="s">
        <v>83</v>
      </c>
      <c r="B22" t="s">
        <v>127</v>
      </c>
      <c r="C22" t="s">
        <v>109</v>
      </c>
      <c r="D22" s="1">
        <v>50</v>
      </c>
      <c r="E22" s="28">
        <v>0.4</v>
      </c>
      <c r="F22" s="28">
        <v>0.4</v>
      </c>
      <c r="G22" s="28">
        <v>0.8</v>
      </c>
      <c r="H22" s="5">
        <v>0.35</v>
      </c>
      <c r="I22" s="7" t="s">
        <v>139</v>
      </c>
    </row>
    <row r="48" spans="17:17" x14ac:dyDescent="0.25">
      <c r="Q48" t="s">
        <v>240</v>
      </c>
    </row>
    <row r="49" spans="17:17" x14ac:dyDescent="0.25">
      <c r="Q49" t="s">
        <v>241</v>
      </c>
    </row>
    <row r="50" spans="17:17" x14ac:dyDescent="0.25">
      <c r="Q50" t="s">
        <v>242</v>
      </c>
    </row>
    <row r="51" spans="17:17" x14ac:dyDescent="0.25">
      <c r="Q51" t="s">
        <v>243</v>
      </c>
    </row>
  </sheetData>
  <hyperlinks>
    <hyperlink ref="I8" r:id="rId1" display="https://www.eia.gov/todayinenergy/detail.php?id=46756" xr:uid="{2BAF18A3-5248-46F0-AC32-139106CD2E10}"/>
    <hyperlink ref="I10" r:id="rId2" location=":~:text=A%20gas%2Dfired%20plant%20was,as%20much%20as%2060%25%20efficient." display="http://needtoknow.nas.edu/energy/energy-sources/fossil-fuels/natural-gas/ - :~:text=A%20gas%2Dfired%20plant%20was,as%20much%20as%2060%25%20efficient." xr:uid="{8287D199-AD11-49D0-A8D4-BCCB6CECE3C0}"/>
    <hyperlink ref="I11" r:id="rId3" location=":~:text=A%20gas%2Dfired%20plant%20was,as%20much%20as%2060%25%20efficient." display="http://needtoknow.nas.edu/energy/energy-sources/fossil-fuels/natural-gas/ - :~:text=A%20gas%2Dfired%20plant%20was,as%20much%20as%2060%25%20efficient." xr:uid="{FB240D92-F9E8-410A-9173-D376C71CDA4D}"/>
    <hyperlink ref="I12" r:id="rId4" display="https://www.irena.org/-/media/Files/IRENA/Agency/Publication/2015/IRENA-ETSAP_Tech_Brief_E05_Biomass-for-Heat-and-Power.pdf" xr:uid="{66E3388E-E0B2-4BF9-A658-37B087F7A4C7}"/>
    <hyperlink ref="I15" r:id="rId5" display="https://www.eesi.org/papers/view/energy-storage-2019" xr:uid="{D09DFCB1-6225-49A6-83A6-13C745408E2F}"/>
    <hyperlink ref="I21" r:id="rId6" display="https://www.irena.org/-/media/Files/IRENA/Agency/Publication/2015/IRENA-ETSAP_Tech_Brief_E05_Biomass-for-Heat-and-Power.pdf" xr:uid="{879B895B-6F0D-414E-8B8D-C5FC72C6DF46}"/>
    <hyperlink ref="I9" r:id="rId7" location=":~:text=Typical%20nuclear%20power%20plants%20achieve,potentially%20reach%20above%2045%25%20efficiency." display="https://energyeducation.ca/encyclopedia/Nuclear_power_plant - :~:text=Typical%20nuclear%20power%20plants%20achieve,potentially%20reach%20above%2045%25%20efficiency." xr:uid="{FB6E8891-B0BF-4AB3-9474-E1C8DBDF09A7}"/>
  </hyperlinks>
  <pageMargins left="0.7" right="0.7" top="0.75" bottom="0.75" header="0.3" footer="0.3"/>
  <pageSetup orientation="portrait" r:id="rId8"/>
  <headerFooter>
    <oddHeader>&amp;RFiled: 2023-05-26
EB-2022-0200
Exhibit JT9.16
Attachment 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FD93-B849-4085-9D8C-F515DD18EAA5}">
  <sheetPr filterMode="1"/>
  <dimension ref="A1:Q964"/>
  <sheetViews>
    <sheetView view="pageLayout" topLeftCell="A4" zoomScaleNormal="100" workbookViewId="0">
      <selection activeCell="L16" sqref="L16"/>
    </sheetView>
  </sheetViews>
  <sheetFormatPr defaultRowHeight="15" x14ac:dyDescent="0.25"/>
  <cols>
    <col min="1" max="1" width="17.42578125" customWidth="1"/>
    <col min="2" max="2" width="9.85546875" bestFit="1" customWidth="1"/>
    <col min="3" max="3" width="11.5703125" customWidth="1"/>
    <col min="4" max="4" width="9.28515625" bestFit="1" customWidth="1"/>
    <col min="5" max="8" width="10.140625" bestFit="1" customWidth="1"/>
    <col min="10" max="10" width="14.85546875" customWidth="1"/>
    <col min="11" max="11" width="9.85546875" bestFit="1" customWidth="1"/>
    <col min="13" max="13" width="9.28515625" bestFit="1" customWidth="1"/>
    <col min="14" max="17" width="15.42578125" bestFit="1" customWidth="1"/>
  </cols>
  <sheetData>
    <row r="1" spans="1:17" ht="47.25" customHeight="1" x14ac:dyDescent="0.25">
      <c r="A1" s="73" t="s">
        <v>217</v>
      </c>
      <c r="B1" s="73"/>
      <c r="C1" s="73"/>
      <c r="D1" s="73"/>
      <c r="E1" s="73"/>
      <c r="F1" s="73"/>
      <c r="G1" s="73"/>
      <c r="H1" s="73"/>
      <c r="I1" s="73"/>
      <c r="J1" s="73"/>
      <c r="K1" s="73"/>
      <c r="L1" s="73"/>
      <c r="M1" s="73"/>
      <c r="N1" s="73"/>
      <c r="O1" s="73"/>
      <c r="P1" s="73"/>
      <c r="Q1" s="73"/>
    </row>
    <row r="3" spans="1:17" ht="21" x14ac:dyDescent="0.35">
      <c r="A3" s="19" t="s">
        <v>44</v>
      </c>
      <c r="J3" s="19" t="s">
        <v>43</v>
      </c>
    </row>
    <row r="4" spans="1:17" x14ac:dyDescent="0.25">
      <c r="A4" s="2" t="s">
        <v>107</v>
      </c>
      <c r="B4" s="2" t="s">
        <v>21</v>
      </c>
      <c r="C4" s="2" t="s">
        <v>59</v>
      </c>
      <c r="D4" s="2" t="s">
        <v>108</v>
      </c>
      <c r="E4" s="12">
        <v>2020</v>
      </c>
      <c r="F4" s="12">
        <v>2030</v>
      </c>
      <c r="G4" s="12">
        <v>2040</v>
      </c>
      <c r="H4" s="12">
        <v>2050</v>
      </c>
      <c r="J4" s="2" t="s">
        <v>107</v>
      </c>
      <c r="K4" s="2" t="s">
        <v>21</v>
      </c>
      <c r="L4" s="2" t="s">
        <v>59</v>
      </c>
      <c r="M4" s="2" t="s">
        <v>108</v>
      </c>
      <c r="N4" s="12">
        <v>2020</v>
      </c>
      <c r="O4" s="12">
        <v>2030</v>
      </c>
      <c r="P4" s="12">
        <v>2040</v>
      </c>
      <c r="Q4" s="12">
        <v>2050</v>
      </c>
    </row>
    <row r="5" spans="1:17" hidden="1" x14ac:dyDescent="0.25">
      <c r="A5" t="s">
        <v>109</v>
      </c>
      <c r="B5" t="s">
        <v>23</v>
      </c>
      <c r="C5" t="s">
        <v>4</v>
      </c>
      <c r="D5">
        <v>1</v>
      </c>
      <c r="E5" s="8">
        <v>24185.943820224718</v>
      </c>
      <c r="F5" s="8">
        <v>26675.528898119464</v>
      </c>
      <c r="G5" s="8">
        <v>26675.528898119464</v>
      </c>
      <c r="H5" s="8">
        <v>26675.528898119464</v>
      </c>
      <c r="J5" t="s">
        <v>109</v>
      </c>
      <c r="K5" t="s">
        <v>23</v>
      </c>
      <c r="L5" t="s">
        <v>4</v>
      </c>
      <c r="M5">
        <v>1</v>
      </c>
      <c r="N5" s="8">
        <v>24185.943820224718</v>
      </c>
      <c r="O5" s="8">
        <v>26675.528898119464</v>
      </c>
      <c r="P5" s="8">
        <v>26675.528898119464</v>
      </c>
      <c r="Q5" s="8">
        <v>26675.528898119464</v>
      </c>
    </row>
    <row r="6" spans="1:17" hidden="1" x14ac:dyDescent="0.25">
      <c r="A6" t="s">
        <v>109</v>
      </c>
      <c r="B6" t="s">
        <v>23</v>
      </c>
      <c r="C6" t="s">
        <v>4</v>
      </c>
      <c r="D6">
        <v>2</v>
      </c>
      <c r="E6" s="8">
        <v>24001.853932584268</v>
      </c>
      <c r="F6" s="8">
        <v>26472.489680212329</v>
      </c>
      <c r="G6" s="8">
        <v>26472.489680212329</v>
      </c>
      <c r="H6" s="8">
        <v>26472.489680212329</v>
      </c>
      <c r="J6" t="s">
        <v>109</v>
      </c>
      <c r="K6" t="s">
        <v>23</v>
      </c>
      <c r="L6" t="s">
        <v>4</v>
      </c>
      <c r="M6">
        <v>2</v>
      </c>
      <c r="N6" s="8">
        <v>24001.853932584268</v>
      </c>
      <c r="O6" s="8">
        <v>26472.489680212329</v>
      </c>
      <c r="P6" s="8">
        <v>26472.489680212329</v>
      </c>
      <c r="Q6" s="8">
        <v>26472.489680212329</v>
      </c>
    </row>
    <row r="7" spans="1:17" hidden="1" x14ac:dyDescent="0.25">
      <c r="A7" t="s">
        <v>109</v>
      </c>
      <c r="B7" t="s">
        <v>23</v>
      </c>
      <c r="C7" t="s">
        <v>4</v>
      </c>
      <c r="D7">
        <v>3</v>
      </c>
      <c r="E7" s="8">
        <v>24098.382022471909</v>
      </c>
      <c r="F7" s="8">
        <v>26578.953908791442</v>
      </c>
      <c r="G7" s="8">
        <v>26578.953908791442</v>
      </c>
      <c r="H7" s="8">
        <v>26578.953908791442</v>
      </c>
      <c r="J7" t="s">
        <v>109</v>
      </c>
      <c r="K7" t="s">
        <v>23</v>
      </c>
      <c r="L7" t="s">
        <v>4</v>
      </c>
      <c r="M7">
        <v>3</v>
      </c>
      <c r="N7" s="8">
        <v>24098.382022471909</v>
      </c>
      <c r="O7" s="8">
        <v>26578.953908791442</v>
      </c>
      <c r="P7" s="8">
        <v>26578.953908791442</v>
      </c>
      <c r="Q7" s="8">
        <v>26578.953908791442</v>
      </c>
    </row>
    <row r="8" spans="1:17" hidden="1" x14ac:dyDescent="0.25">
      <c r="A8" t="s">
        <v>109</v>
      </c>
      <c r="B8" t="s">
        <v>23</v>
      </c>
      <c r="C8" t="s">
        <v>4</v>
      </c>
      <c r="D8">
        <v>4</v>
      </c>
      <c r="E8" s="8">
        <v>24189.786516853932</v>
      </c>
      <c r="F8" s="8">
        <v>26679.767143512789</v>
      </c>
      <c r="G8" s="8">
        <v>26679.767143512789</v>
      </c>
      <c r="H8" s="8">
        <v>26679.767143512789</v>
      </c>
      <c r="J8" t="s">
        <v>109</v>
      </c>
      <c r="K8" t="s">
        <v>23</v>
      </c>
      <c r="L8" t="s">
        <v>4</v>
      </c>
      <c r="M8">
        <v>4</v>
      </c>
      <c r="N8" s="8">
        <v>24189.786516853932</v>
      </c>
      <c r="O8" s="8">
        <v>26679.767143512789</v>
      </c>
      <c r="P8" s="8">
        <v>26679.767143512789</v>
      </c>
      <c r="Q8" s="8">
        <v>26679.767143512789</v>
      </c>
    </row>
    <row r="9" spans="1:17" hidden="1" x14ac:dyDescent="0.25">
      <c r="A9" t="s">
        <v>109</v>
      </c>
      <c r="B9" t="s">
        <v>23</v>
      </c>
      <c r="C9" t="s">
        <v>4</v>
      </c>
      <c r="D9">
        <v>5</v>
      </c>
      <c r="E9" s="8">
        <v>24471.91011235955</v>
      </c>
      <c r="F9" s="8">
        <v>26990.931189071282</v>
      </c>
      <c r="G9" s="8">
        <v>26990.931189071282</v>
      </c>
      <c r="H9" s="8">
        <v>26990.931189071282</v>
      </c>
      <c r="J9" t="s">
        <v>109</v>
      </c>
      <c r="K9" t="s">
        <v>23</v>
      </c>
      <c r="L9" t="s">
        <v>4</v>
      </c>
      <c r="M9">
        <v>5</v>
      </c>
      <c r="N9" s="8">
        <v>24471.91011235955</v>
      </c>
      <c r="O9" s="8">
        <v>26990.931189071282</v>
      </c>
      <c r="P9" s="8">
        <v>26990.931189071282</v>
      </c>
      <c r="Q9" s="8">
        <v>26990.931189071282</v>
      </c>
    </row>
    <row r="10" spans="1:17" hidden="1" x14ac:dyDescent="0.25">
      <c r="A10" t="s">
        <v>109</v>
      </c>
      <c r="B10" t="s">
        <v>23</v>
      </c>
      <c r="C10" t="s">
        <v>4</v>
      </c>
      <c r="D10">
        <v>6</v>
      </c>
      <c r="E10" s="8">
        <v>25303.719101123595</v>
      </c>
      <c r="F10" s="8">
        <v>27908.362606361508</v>
      </c>
      <c r="G10" s="8">
        <v>27908.362606361508</v>
      </c>
      <c r="H10" s="8">
        <v>27908.362606361508</v>
      </c>
      <c r="J10" t="s">
        <v>109</v>
      </c>
      <c r="K10" t="s">
        <v>23</v>
      </c>
      <c r="L10" t="s">
        <v>4</v>
      </c>
      <c r="M10">
        <v>6</v>
      </c>
      <c r="N10" s="8">
        <v>25303.719101123595</v>
      </c>
      <c r="O10" s="8">
        <v>27908.362606361508</v>
      </c>
      <c r="P10" s="8">
        <v>27908.362606361508</v>
      </c>
      <c r="Q10" s="8">
        <v>27908.362606361508</v>
      </c>
    </row>
    <row r="11" spans="1:17" hidden="1" x14ac:dyDescent="0.25">
      <c r="A11" t="s">
        <v>109</v>
      </c>
      <c r="B11" t="s">
        <v>23</v>
      </c>
      <c r="C11" t="s">
        <v>4</v>
      </c>
      <c r="D11">
        <v>7</v>
      </c>
      <c r="E11" s="8">
        <v>26882.977528089887</v>
      </c>
      <c r="F11" s="8">
        <v>29650.182322775065</v>
      </c>
      <c r="G11" s="8">
        <v>29650.182322775065</v>
      </c>
      <c r="H11" s="8">
        <v>29650.182322775065</v>
      </c>
      <c r="J11" t="s">
        <v>109</v>
      </c>
      <c r="K11" t="s">
        <v>23</v>
      </c>
      <c r="L11" t="s">
        <v>4</v>
      </c>
      <c r="M11">
        <v>7</v>
      </c>
      <c r="N11" s="8">
        <v>26882.977528089887</v>
      </c>
      <c r="O11" s="8">
        <v>29650.182322775065</v>
      </c>
      <c r="P11" s="8">
        <v>29650.182322775065</v>
      </c>
      <c r="Q11" s="8">
        <v>29650.182322775065</v>
      </c>
    </row>
    <row r="12" spans="1:17" hidden="1" x14ac:dyDescent="0.25">
      <c r="A12" t="s">
        <v>109</v>
      </c>
      <c r="B12" t="s">
        <v>23</v>
      </c>
      <c r="C12" t="s">
        <v>4</v>
      </c>
      <c r="D12">
        <v>8</v>
      </c>
      <c r="E12" s="8">
        <v>27647.314606741573</v>
      </c>
      <c r="F12" s="8">
        <v>30493.196595074296</v>
      </c>
      <c r="G12" s="8">
        <v>30493.196595074296</v>
      </c>
      <c r="H12" s="8">
        <v>30493.196595074296</v>
      </c>
      <c r="J12" t="s">
        <v>109</v>
      </c>
      <c r="K12" t="s">
        <v>23</v>
      </c>
      <c r="L12" t="s">
        <v>4</v>
      </c>
      <c r="M12">
        <v>8</v>
      </c>
      <c r="N12" s="8">
        <v>27647.314606741573</v>
      </c>
      <c r="O12" s="8">
        <v>30493.196595074296</v>
      </c>
      <c r="P12" s="8">
        <v>30493.196595074296</v>
      </c>
      <c r="Q12" s="8">
        <v>30493.196595074296</v>
      </c>
    </row>
    <row r="13" spans="1:17" hidden="1" x14ac:dyDescent="0.25">
      <c r="A13" t="s">
        <v>109</v>
      </c>
      <c r="B13" t="s">
        <v>23</v>
      </c>
      <c r="C13" t="s">
        <v>4</v>
      </c>
      <c r="D13">
        <v>9</v>
      </c>
      <c r="E13" s="8">
        <v>27321.292134831459</v>
      </c>
      <c r="F13" s="8">
        <v>30133.614933282723</v>
      </c>
      <c r="G13" s="8">
        <v>30133.614933282723</v>
      </c>
      <c r="H13" s="8">
        <v>30133.614933282723</v>
      </c>
      <c r="J13" t="s">
        <v>109</v>
      </c>
      <c r="K13" t="s">
        <v>23</v>
      </c>
      <c r="L13" t="s">
        <v>4</v>
      </c>
      <c r="M13">
        <v>9</v>
      </c>
      <c r="N13" s="8">
        <v>27321.292134831459</v>
      </c>
      <c r="O13" s="8">
        <v>30133.614933282723</v>
      </c>
      <c r="P13" s="8">
        <v>30133.614933282723</v>
      </c>
      <c r="Q13" s="8">
        <v>30133.614933282723</v>
      </c>
    </row>
    <row r="14" spans="1:17" hidden="1" x14ac:dyDescent="0.25">
      <c r="A14" t="s">
        <v>109</v>
      </c>
      <c r="B14" t="s">
        <v>23</v>
      </c>
      <c r="C14" t="s">
        <v>4</v>
      </c>
      <c r="D14">
        <v>10</v>
      </c>
      <c r="E14" s="8">
        <v>26560.617977528091</v>
      </c>
      <c r="F14" s="8">
        <v>29294.640625890563</v>
      </c>
      <c r="G14" s="8">
        <v>29294.640625890563</v>
      </c>
      <c r="H14" s="8">
        <v>29294.640625890563</v>
      </c>
      <c r="J14" t="s">
        <v>109</v>
      </c>
      <c r="K14" t="s">
        <v>23</v>
      </c>
      <c r="L14" t="s">
        <v>4</v>
      </c>
      <c r="M14">
        <v>10</v>
      </c>
      <c r="N14" s="8">
        <v>26560.617977528091</v>
      </c>
      <c r="O14" s="8">
        <v>29294.640625890563</v>
      </c>
      <c r="P14" s="8">
        <v>29294.640625890563</v>
      </c>
      <c r="Q14" s="8">
        <v>29294.640625890563</v>
      </c>
    </row>
    <row r="15" spans="1:17" hidden="1" x14ac:dyDescent="0.25">
      <c r="A15" t="s">
        <v>109</v>
      </c>
      <c r="B15" t="s">
        <v>23</v>
      </c>
      <c r="C15" t="s">
        <v>4</v>
      </c>
      <c r="D15">
        <v>11</v>
      </c>
      <c r="E15" s="8">
        <v>25970.460674157304</v>
      </c>
      <c r="F15" s="8">
        <v>28643.735359694605</v>
      </c>
      <c r="G15" s="8">
        <v>28643.735359694605</v>
      </c>
      <c r="H15" s="8">
        <v>28643.735359694605</v>
      </c>
      <c r="J15" t="s">
        <v>109</v>
      </c>
      <c r="K15" t="s">
        <v>23</v>
      </c>
      <c r="L15" t="s">
        <v>4</v>
      </c>
      <c r="M15">
        <v>11</v>
      </c>
      <c r="N15" s="8">
        <v>25970.460674157304</v>
      </c>
      <c r="O15" s="8">
        <v>28643.735359694605</v>
      </c>
      <c r="P15" s="8">
        <v>28643.735359694605</v>
      </c>
      <c r="Q15" s="8">
        <v>28643.735359694605</v>
      </c>
    </row>
    <row r="16" spans="1:17" hidden="1" x14ac:dyDescent="0.25">
      <c r="A16" t="s">
        <v>109</v>
      </c>
      <c r="B16" t="s">
        <v>23</v>
      </c>
      <c r="C16" t="s">
        <v>4</v>
      </c>
      <c r="D16">
        <v>12</v>
      </c>
      <c r="E16" s="8">
        <v>25695.73033707865</v>
      </c>
      <c r="F16" s="8">
        <v>28340.725599132624</v>
      </c>
      <c r="G16" s="8">
        <v>28340.725599132624</v>
      </c>
      <c r="H16" s="8">
        <v>28340.725599132624</v>
      </c>
      <c r="J16" t="s">
        <v>109</v>
      </c>
      <c r="K16" t="s">
        <v>23</v>
      </c>
      <c r="L16" t="s">
        <v>4</v>
      </c>
      <c r="M16">
        <v>12</v>
      </c>
      <c r="N16" s="8">
        <v>25695.73033707865</v>
      </c>
      <c r="O16" s="8">
        <v>28340.725599132624</v>
      </c>
      <c r="P16" s="8">
        <v>28340.725599132624</v>
      </c>
      <c r="Q16" s="8">
        <v>28340.725599132624</v>
      </c>
    </row>
    <row r="17" spans="1:17" hidden="1" x14ac:dyDescent="0.25">
      <c r="A17" t="s">
        <v>109</v>
      </c>
      <c r="B17" t="s">
        <v>23</v>
      </c>
      <c r="C17" t="s">
        <v>4</v>
      </c>
      <c r="D17">
        <v>13</v>
      </c>
      <c r="E17" s="8">
        <v>25259.943820224718</v>
      </c>
      <c r="F17" s="8">
        <v>27860.081307962708</v>
      </c>
      <c r="G17" s="8">
        <v>27860.081307962708</v>
      </c>
      <c r="H17" s="8">
        <v>27860.081307962708</v>
      </c>
      <c r="J17" t="s">
        <v>109</v>
      </c>
      <c r="K17" t="s">
        <v>23</v>
      </c>
      <c r="L17" t="s">
        <v>4</v>
      </c>
      <c r="M17">
        <v>13</v>
      </c>
      <c r="N17" s="8">
        <v>25259.943820224718</v>
      </c>
      <c r="O17" s="8">
        <v>27860.081307962708</v>
      </c>
      <c r="P17" s="8">
        <v>27860.081307962708</v>
      </c>
      <c r="Q17" s="8">
        <v>27860.081307962708</v>
      </c>
    </row>
    <row r="18" spans="1:17" hidden="1" x14ac:dyDescent="0.25">
      <c r="A18" t="s">
        <v>109</v>
      </c>
      <c r="B18" t="s">
        <v>23</v>
      </c>
      <c r="C18" t="s">
        <v>4</v>
      </c>
      <c r="D18">
        <v>14</v>
      </c>
      <c r="E18" s="8">
        <v>24991.224719101123</v>
      </c>
      <c r="F18" s="8">
        <v>27563.701551159284</v>
      </c>
      <c r="G18" s="8">
        <v>27563.701551159284</v>
      </c>
      <c r="H18" s="8">
        <v>27563.701551159284</v>
      </c>
      <c r="J18" t="s">
        <v>109</v>
      </c>
      <c r="K18" t="s">
        <v>23</v>
      </c>
      <c r="L18" t="s">
        <v>4</v>
      </c>
      <c r="M18">
        <v>14</v>
      </c>
      <c r="N18" s="8">
        <v>24991.224719101123</v>
      </c>
      <c r="O18" s="8">
        <v>27563.701551159284</v>
      </c>
      <c r="P18" s="8">
        <v>27563.701551159284</v>
      </c>
      <c r="Q18" s="8">
        <v>27563.701551159284</v>
      </c>
    </row>
    <row r="19" spans="1:17" hidden="1" x14ac:dyDescent="0.25">
      <c r="A19" t="s">
        <v>109</v>
      </c>
      <c r="B19" t="s">
        <v>23</v>
      </c>
      <c r="C19" t="s">
        <v>4</v>
      </c>
      <c r="D19">
        <v>15</v>
      </c>
      <c r="E19" s="8">
        <v>24926.516853932586</v>
      </c>
      <c r="F19" s="8">
        <v>27492.332968644201</v>
      </c>
      <c r="G19" s="8">
        <v>27492.332968644201</v>
      </c>
      <c r="H19" s="8">
        <v>27492.332968644201</v>
      </c>
      <c r="J19" t="s">
        <v>109</v>
      </c>
      <c r="K19" t="s">
        <v>23</v>
      </c>
      <c r="L19" t="s">
        <v>4</v>
      </c>
      <c r="M19">
        <v>15</v>
      </c>
      <c r="N19" s="8">
        <v>24926.516853932586</v>
      </c>
      <c r="O19" s="8">
        <v>27492.332968644201</v>
      </c>
      <c r="P19" s="8">
        <v>27492.332968644201</v>
      </c>
      <c r="Q19" s="8">
        <v>27492.332968644201</v>
      </c>
    </row>
    <row r="20" spans="1:17" hidden="1" x14ac:dyDescent="0.25">
      <c r="A20" t="s">
        <v>109</v>
      </c>
      <c r="B20" t="s">
        <v>23</v>
      </c>
      <c r="C20" t="s">
        <v>4</v>
      </c>
      <c r="D20">
        <v>16</v>
      </c>
      <c r="E20" s="8">
        <v>25442.528089887641</v>
      </c>
      <c r="F20" s="8">
        <v>28061.45992679759</v>
      </c>
      <c r="G20" s="8">
        <v>28061.45992679759</v>
      </c>
      <c r="H20" s="8">
        <v>28061.45992679759</v>
      </c>
      <c r="J20" t="s">
        <v>109</v>
      </c>
      <c r="K20" t="s">
        <v>23</v>
      </c>
      <c r="L20" t="s">
        <v>4</v>
      </c>
      <c r="M20">
        <v>16</v>
      </c>
      <c r="N20" s="8">
        <v>25442.528089887641</v>
      </c>
      <c r="O20" s="8">
        <v>28061.45992679759</v>
      </c>
      <c r="P20" s="8">
        <v>28061.45992679759</v>
      </c>
      <c r="Q20" s="8">
        <v>28061.45992679759</v>
      </c>
    </row>
    <row r="21" spans="1:17" hidden="1" x14ac:dyDescent="0.25">
      <c r="A21" t="s">
        <v>109</v>
      </c>
      <c r="B21" t="s">
        <v>23</v>
      </c>
      <c r="C21" t="s">
        <v>4</v>
      </c>
      <c r="D21">
        <v>17</v>
      </c>
      <c r="E21" s="8">
        <v>26571.629213483146</v>
      </c>
      <c r="F21" s="8">
        <v>29306.785305672602</v>
      </c>
      <c r="G21" s="8">
        <v>29306.785305672602</v>
      </c>
      <c r="H21" s="8">
        <v>29306.785305672602</v>
      </c>
      <c r="J21" t="s">
        <v>109</v>
      </c>
      <c r="K21" t="s">
        <v>23</v>
      </c>
      <c r="L21" t="s">
        <v>4</v>
      </c>
      <c r="M21">
        <v>17</v>
      </c>
      <c r="N21" s="8">
        <v>26571.629213483146</v>
      </c>
      <c r="O21" s="8">
        <v>29306.785305672602</v>
      </c>
      <c r="P21" s="8">
        <v>29306.785305672602</v>
      </c>
      <c r="Q21" s="8">
        <v>29306.785305672602</v>
      </c>
    </row>
    <row r="22" spans="1:17" hidden="1" x14ac:dyDescent="0.25">
      <c r="A22" t="s">
        <v>109</v>
      </c>
      <c r="B22" t="s">
        <v>23</v>
      </c>
      <c r="C22" t="s">
        <v>4</v>
      </c>
      <c r="D22">
        <v>18</v>
      </c>
      <c r="E22" s="8">
        <v>27583.494382022473</v>
      </c>
      <c r="F22" s="8">
        <v>30422.807022460016</v>
      </c>
      <c r="G22" s="8">
        <v>30422.807022460016</v>
      </c>
      <c r="H22" s="8">
        <v>30422.807022460016</v>
      </c>
      <c r="J22" t="s">
        <v>109</v>
      </c>
      <c r="K22" t="s">
        <v>23</v>
      </c>
      <c r="L22" t="s">
        <v>4</v>
      </c>
      <c r="M22">
        <v>18</v>
      </c>
      <c r="N22" s="8">
        <v>27583.494382022473</v>
      </c>
      <c r="O22" s="8">
        <v>30422.807022460016</v>
      </c>
      <c r="P22" s="8">
        <v>30422.807022460016</v>
      </c>
      <c r="Q22" s="8">
        <v>30422.807022460016</v>
      </c>
    </row>
    <row r="23" spans="1:17" hidden="1" x14ac:dyDescent="0.25">
      <c r="A23" t="s">
        <v>109</v>
      </c>
      <c r="B23" t="s">
        <v>23</v>
      </c>
      <c r="C23" t="s">
        <v>4</v>
      </c>
      <c r="D23">
        <v>19</v>
      </c>
      <c r="E23" s="8">
        <v>27563.483146067414</v>
      </c>
      <c r="F23" s="8">
        <v>30400.735925835728</v>
      </c>
      <c r="G23" s="8">
        <v>30400.735925835728</v>
      </c>
      <c r="H23" s="8">
        <v>30400.735925835728</v>
      </c>
      <c r="J23" t="s">
        <v>109</v>
      </c>
      <c r="K23" t="s">
        <v>23</v>
      </c>
      <c r="L23" t="s">
        <v>4</v>
      </c>
      <c r="M23">
        <v>19</v>
      </c>
      <c r="N23" s="8">
        <v>27563.483146067414</v>
      </c>
      <c r="O23" s="8">
        <v>30400.735925835728</v>
      </c>
      <c r="P23" s="8">
        <v>30400.735925835728</v>
      </c>
      <c r="Q23" s="8">
        <v>30400.735925835728</v>
      </c>
    </row>
    <row r="24" spans="1:17" hidden="1" x14ac:dyDescent="0.25">
      <c r="A24" t="s">
        <v>109</v>
      </c>
      <c r="B24" t="s">
        <v>23</v>
      </c>
      <c r="C24" t="s">
        <v>4</v>
      </c>
      <c r="D24">
        <v>20</v>
      </c>
      <c r="E24" s="8">
        <v>27053.741573033709</v>
      </c>
      <c r="F24" s="8">
        <v>29838.523999639849</v>
      </c>
      <c r="G24" s="8">
        <v>29838.523999639849</v>
      </c>
      <c r="H24" s="8">
        <v>29838.523999639849</v>
      </c>
      <c r="J24" t="s">
        <v>109</v>
      </c>
      <c r="K24" t="s">
        <v>23</v>
      </c>
      <c r="L24" t="s">
        <v>4</v>
      </c>
      <c r="M24">
        <v>20</v>
      </c>
      <c r="N24" s="8">
        <v>27053.741573033709</v>
      </c>
      <c r="O24" s="8">
        <v>29838.523999639849</v>
      </c>
      <c r="P24" s="8">
        <v>29838.523999639849</v>
      </c>
      <c r="Q24" s="8">
        <v>29838.523999639849</v>
      </c>
    </row>
    <row r="25" spans="1:17" hidden="1" x14ac:dyDescent="0.25">
      <c r="A25" t="s">
        <v>109</v>
      </c>
      <c r="B25" t="s">
        <v>23</v>
      </c>
      <c r="C25" t="s">
        <v>4</v>
      </c>
      <c r="D25">
        <v>21</v>
      </c>
      <c r="E25" s="8">
        <v>26554.314606741573</v>
      </c>
      <c r="F25" s="8">
        <v>29287.688416341869</v>
      </c>
      <c r="G25" s="8">
        <v>29287.688416341869</v>
      </c>
      <c r="H25" s="8">
        <v>29287.688416341869</v>
      </c>
      <c r="J25" t="s">
        <v>109</v>
      </c>
      <c r="K25" t="s">
        <v>23</v>
      </c>
      <c r="L25" t="s">
        <v>4</v>
      </c>
      <c r="M25">
        <v>21</v>
      </c>
      <c r="N25" s="8">
        <v>26554.314606741573</v>
      </c>
      <c r="O25" s="8">
        <v>29287.688416341869</v>
      </c>
      <c r="P25" s="8">
        <v>29287.688416341869</v>
      </c>
      <c r="Q25" s="8">
        <v>29287.688416341869</v>
      </c>
    </row>
    <row r="26" spans="1:17" hidden="1" x14ac:dyDescent="0.25">
      <c r="A26" t="s">
        <v>109</v>
      </c>
      <c r="B26" t="s">
        <v>23</v>
      </c>
      <c r="C26" t="s">
        <v>4</v>
      </c>
      <c r="D26">
        <v>22</v>
      </c>
      <c r="E26" s="8">
        <v>25884.3595505618</v>
      </c>
      <c r="F26" s="8">
        <v>28548.771399317273</v>
      </c>
      <c r="G26" s="8">
        <v>28548.771399317273</v>
      </c>
      <c r="H26" s="8">
        <v>28548.771399317273</v>
      </c>
      <c r="J26" t="s">
        <v>109</v>
      </c>
      <c r="K26" t="s">
        <v>23</v>
      </c>
      <c r="L26" t="s">
        <v>4</v>
      </c>
      <c r="M26">
        <v>22</v>
      </c>
      <c r="N26" s="8">
        <v>25884.3595505618</v>
      </c>
      <c r="O26" s="8">
        <v>28548.771399317273</v>
      </c>
      <c r="P26" s="8">
        <v>28548.771399317273</v>
      </c>
      <c r="Q26" s="8">
        <v>28548.771399317273</v>
      </c>
    </row>
    <row r="27" spans="1:17" hidden="1" x14ac:dyDescent="0.25">
      <c r="A27" t="s">
        <v>109</v>
      </c>
      <c r="B27" t="s">
        <v>23</v>
      </c>
      <c r="C27" t="s">
        <v>4</v>
      </c>
      <c r="D27">
        <v>23</v>
      </c>
      <c r="E27" s="8">
        <v>25117.539325842696</v>
      </c>
      <c r="F27" s="8">
        <v>27703.018377801855</v>
      </c>
      <c r="G27" s="8">
        <v>27703.018377801855</v>
      </c>
      <c r="H27" s="8">
        <v>27703.018377801855</v>
      </c>
      <c r="J27" t="s">
        <v>109</v>
      </c>
      <c r="K27" t="s">
        <v>23</v>
      </c>
      <c r="L27" t="s">
        <v>4</v>
      </c>
      <c r="M27">
        <v>23</v>
      </c>
      <c r="N27" s="8">
        <v>25117.539325842696</v>
      </c>
      <c r="O27" s="8">
        <v>27703.018377801855</v>
      </c>
      <c r="P27" s="8">
        <v>27703.018377801855</v>
      </c>
      <c r="Q27" s="8">
        <v>27703.018377801855</v>
      </c>
    </row>
    <row r="28" spans="1:17" hidden="1" x14ac:dyDescent="0.25">
      <c r="A28" t="s">
        <v>109</v>
      </c>
      <c r="B28" t="s">
        <v>23</v>
      </c>
      <c r="C28" t="s">
        <v>4</v>
      </c>
      <c r="D28">
        <v>24</v>
      </c>
      <c r="E28" s="8">
        <v>24427.404494382023</v>
      </c>
      <c r="F28" s="8">
        <v>26941.844376197121</v>
      </c>
      <c r="G28" s="8">
        <v>26941.844376197121</v>
      </c>
      <c r="H28" s="8">
        <v>26941.844376197121</v>
      </c>
      <c r="J28" t="s">
        <v>109</v>
      </c>
      <c r="K28" t="s">
        <v>23</v>
      </c>
      <c r="L28" t="s">
        <v>4</v>
      </c>
      <c r="M28">
        <v>24</v>
      </c>
      <c r="N28" s="8">
        <v>24427.404494382023</v>
      </c>
      <c r="O28" s="8">
        <v>26941.844376197121</v>
      </c>
      <c r="P28" s="8">
        <v>26941.844376197121</v>
      </c>
      <c r="Q28" s="8">
        <v>26941.844376197121</v>
      </c>
    </row>
    <row r="29" spans="1:17" hidden="1" x14ac:dyDescent="0.25">
      <c r="A29" t="s">
        <v>109</v>
      </c>
      <c r="B29" t="s">
        <v>24</v>
      </c>
      <c r="C29" t="s">
        <v>4</v>
      </c>
      <c r="D29">
        <v>1</v>
      </c>
      <c r="E29" s="8">
        <v>27618</v>
      </c>
      <c r="F29" s="8">
        <v>30460.864483287223</v>
      </c>
      <c r="G29" s="8">
        <v>30460.864483287223</v>
      </c>
      <c r="H29" s="8">
        <v>30460.864483287223</v>
      </c>
      <c r="J29" t="s">
        <v>109</v>
      </c>
      <c r="K29" t="s">
        <v>24</v>
      </c>
      <c r="L29" t="s">
        <v>4</v>
      </c>
      <c r="M29">
        <v>1</v>
      </c>
      <c r="N29" s="8">
        <v>27618</v>
      </c>
      <c r="O29" s="8">
        <v>30460.864483287223</v>
      </c>
      <c r="P29" s="8">
        <v>30460.864483287223</v>
      </c>
      <c r="Q29" s="8">
        <v>30460.864483287223</v>
      </c>
    </row>
    <row r="30" spans="1:17" hidden="1" x14ac:dyDescent="0.25">
      <c r="A30" t="s">
        <v>109</v>
      </c>
      <c r="B30" t="s">
        <v>24</v>
      </c>
      <c r="C30" t="s">
        <v>4</v>
      </c>
      <c r="D30">
        <v>2</v>
      </c>
      <c r="E30" s="8">
        <v>27486</v>
      </c>
      <c r="F30" s="8">
        <v>30315.277036267384</v>
      </c>
      <c r="G30" s="8">
        <v>30315.277036267384</v>
      </c>
      <c r="H30" s="8">
        <v>30315.277036267384</v>
      </c>
      <c r="J30" t="s">
        <v>109</v>
      </c>
      <c r="K30" t="s">
        <v>24</v>
      </c>
      <c r="L30" t="s">
        <v>4</v>
      </c>
      <c r="M30">
        <v>2</v>
      </c>
      <c r="N30" s="8">
        <v>27486</v>
      </c>
      <c r="O30" s="8">
        <v>30315.277036267384</v>
      </c>
      <c r="P30" s="8">
        <v>30315.277036267384</v>
      </c>
      <c r="Q30" s="8">
        <v>30315.277036267384</v>
      </c>
    </row>
    <row r="31" spans="1:17" hidden="1" x14ac:dyDescent="0.25">
      <c r="A31" t="s">
        <v>109</v>
      </c>
      <c r="B31" t="s">
        <v>24</v>
      </c>
      <c r="C31" t="s">
        <v>4</v>
      </c>
      <c r="D31">
        <v>3</v>
      </c>
      <c r="E31" s="8">
        <v>27589</v>
      </c>
      <c r="F31" s="8">
        <v>30428.879362351046</v>
      </c>
      <c r="G31" s="8">
        <v>30428.879362351046</v>
      </c>
      <c r="H31" s="8">
        <v>30428.879362351046</v>
      </c>
      <c r="J31" t="s">
        <v>109</v>
      </c>
      <c r="K31" t="s">
        <v>24</v>
      </c>
      <c r="L31" t="s">
        <v>4</v>
      </c>
      <c r="M31">
        <v>3</v>
      </c>
      <c r="N31" s="8">
        <v>27589</v>
      </c>
      <c r="O31" s="8">
        <v>30428.879362351046</v>
      </c>
      <c r="P31" s="8">
        <v>30428.879362351046</v>
      </c>
      <c r="Q31" s="8">
        <v>30428.879362351046</v>
      </c>
    </row>
    <row r="32" spans="1:17" hidden="1" x14ac:dyDescent="0.25">
      <c r="A32" t="s">
        <v>109</v>
      </c>
      <c r="B32" t="s">
        <v>24</v>
      </c>
      <c r="C32" t="s">
        <v>4</v>
      </c>
      <c r="D32">
        <v>4</v>
      </c>
      <c r="E32" s="8">
        <v>27629</v>
      </c>
      <c r="F32" s="8">
        <v>30472.996770538877</v>
      </c>
      <c r="G32" s="8">
        <v>30472.996770538877</v>
      </c>
      <c r="H32" s="8">
        <v>30472.996770538877</v>
      </c>
      <c r="J32" t="s">
        <v>109</v>
      </c>
      <c r="K32" t="s">
        <v>24</v>
      </c>
      <c r="L32" t="s">
        <v>4</v>
      </c>
      <c r="M32">
        <v>4</v>
      </c>
      <c r="N32" s="8">
        <v>27629</v>
      </c>
      <c r="O32" s="8">
        <v>30472.996770538877</v>
      </c>
      <c r="P32" s="8">
        <v>30472.996770538877</v>
      </c>
      <c r="Q32" s="8">
        <v>30472.996770538877</v>
      </c>
    </row>
    <row r="33" spans="1:17" hidden="1" x14ac:dyDescent="0.25">
      <c r="A33" t="s">
        <v>109</v>
      </c>
      <c r="B33" t="s">
        <v>24</v>
      </c>
      <c r="C33" t="s">
        <v>4</v>
      </c>
      <c r="D33">
        <v>5</v>
      </c>
      <c r="E33" s="8">
        <v>27230</v>
      </c>
      <c r="F33" s="8">
        <v>30032.925623865271</v>
      </c>
      <c r="G33" s="8">
        <v>30032.925623865271</v>
      </c>
      <c r="H33" s="8">
        <v>30032.925623865271</v>
      </c>
      <c r="J33" t="s">
        <v>109</v>
      </c>
      <c r="K33" t="s">
        <v>24</v>
      </c>
      <c r="L33" t="s">
        <v>4</v>
      </c>
      <c r="M33">
        <v>5</v>
      </c>
      <c r="N33" s="8">
        <v>27230</v>
      </c>
      <c r="O33" s="8">
        <v>30032.925623865271</v>
      </c>
      <c r="P33" s="8">
        <v>30032.925623865271</v>
      </c>
      <c r="Q33" s="8">
        <v>30032.925623865271</v>
      </c>
    </row>
    <row r="34" spans="1:17" hidden="1" x14ac:dyDescent="0.25">
      <c r="A34" t="s">
        <v>109</v>
      </c>
      <c r="B34" t="s">
        <v>24</v>
      </c>
      <c r="C34" t="s">
        <v>4</v>
      </c>
      <c r="D34">
        <v>6</v>
      </c>
      <c r="E34" s="8">
        <v>28945</v>
      </c>
      <c r="F34" s="8">
        <v>31924.459499918485</v>
      </c>
      <c r="G34" s="8">
        <v>31924.459499918485</v>
      </c>
      <c r="H34" s="8">
        <v>31924.459499918485</v>
      </c>
      <c r="J34" t="s">
        <v>109</v>
      </c>
      <c r="K34" t="s">
        <v>24</v>
      </c>
      <c r="L34" t="s">
        <v>4</v>
      </c>
      <c r="M34">
        <v>6</v>
      </c>
      <c r="N34" s="8">
        <v>28945</v>
      </c>
      <c r="O34" s="8">
        <v>31924.459499918485</v>
      </c>
      <c r="P34" s="8">
        <v>31924.459499918485</v>
      </c>
      <c r="Q34" s="8">
        <v>31924.459499918485</v>
      </c>
    </row>
    <row r="35" spans="1:17" hidden="1" x14ac:dyDescent="0.25">
      <c r="A35" t="s">
        <v>109</v>
      </c>
      <c r="B35" t="s">
        <v>24</v>
      </c>
      <c r="C35" t="s">
        <v>4</v>
      </c>
      <c r="D35">
        <v>7</v>
      </c>
      <c r="E35" s="8">
        <v>30751</v>
      </c>
      <c r="F35" s="8">
        <v>33916.360479599003</v>
      </c>
      <c r="G35" s="8">
        <v>33916.360479599003</v>
      </c>
      <c r="H35" s="8">
        <v>33916.360479599003</v>
      </c>
      <c r="J35" t="s">
        <v>109</v>
      </c>
      <c r="K35" t="s">
        <v>24</v>
      </c>
      <c r="L35" t="s">
        <v>4</v>
      </c>
      <c r="M35">
        <v>7</v>
      </c>
      <c r="N35" s="8">
        <v>30751</v>
      </c>
      <c r="O35" s="8">
        <v>33916.360479599003</v>
      </c>
      <c r="P35" s="8">
        <v>33916.360479599003</v>
      </c>
      <c r="Q35" s="8">
        <v>33916.360479599003</v>
      </c>
    </row>
    <row r="36" spans="1:17" hidden="1" x14ac:dyDescent="0.25">
      <c r="A36" t="s">
        <v>109</v>
      </c>
      <c r="B36" t="s">
        <v>24</v>
      </c>
      <c r="C36" t="s">
        <v>4</v>
      </c>
      <c r="D36">
        <v>8</v>
      </c>
      <c r="E36" s="8">
        <v>32040</v>
      </c>
      <c r="F36" s="8">
        <v>35338.043958451824</v>
      </c>
      <c r="G36" s="8">
        <v>35338.043958451824</v>
      </c>
      <c r="H36" s="8">
        <v>35338.043958451824</v>
      </c>
      <c r="J36" t="s">
        <v>109</v>
      </c>
      <c r="K36" t="s">
        <v>24</v>
      </c>
      <c r="L36" t="s">
        <v>4</v>
      </c>
      <c r="M36">
        <v>8</v>
      </c>
      <c r="N36" s="8">
        <v>32040</v>
      </c>
      <c r="O36" s="8">
        <v>35338.043958451824</v>
      </c>
      <c r="P36" s="8">
        <v>35338.043958451824</v>
      </c>
      <c r="Q36" s="8">
        <v>35338.043958451824</v>
      </c>
    </row>
    <row r="37" spans="1:17" hidden="1" x14ac:dyDescent="0.25">
      <c r="A37" t="s">
        <v>109</v>
      </c>
      <c r="B37" t="s">
        <v>24</v>
      </c>
      <c r="C37" t="s">
        <v>4</v>
      </c>
      <c r="D37">
        <v>9</v>
      </c>
      <c r="E37" s="8">
        <v>30049</v>
      </c>
      <c r="F37" s="8">
        <v>33142.099965902591</v>
      </c>
      <c r="G37" s="8">
        <v>33142.099965902591</v>
      </c>
      <c r="H37" s="8">
        <v>33142.099965902591</v>
      </c>
      <c r="J37" t="s">
        <v>109</v>
      </c>
      <c r="K37" t="s">
        <v>24</v>
      </c>
      <c r="L37" t="s">
        <v>4</v>
      </c>
      <c r="M37">
        <v>9</v>
      </c>
      <c r="N37" s="8">
        <v>30049</v>
      </c>
      <c r="O37" s="8">
        <v>33142.099965902591</v>
      </c>
      <c r="P37" s="8">
        <v>33142.099965902591</v>
      </c>
      <c r="Q37" s="8">
        <v>33142.099965902591</v>
      </c>
    </row>
    <row r="38" spans="1:17" hidden="1" x14ac:dyDescent="0.25">
      <c r="A38" t="s">
        <v>109</v>
      </c>
      <c r="B38" t="s">
        <v>24</v>
      </c>
      <c r="C38" t="s">
        <v>4</v>
      </c>
      <c r="D38">
        <v>10</v>
      </c>
      <c r="E38" s="8">
        <v>30203</v>
      </c>
      <c r="F38" s="8">
        <v>33311.951987425738</v>
      </c>
      <c r="G38" s="8">
        <v>33311.951987425738</v>
      </c>
      <c r="H38" s="8">
        <v>33311.951987425738</v>
      </c>
      <c r="J38" t="s">
        <v>109</v>
      </c>
      <c r="K38" t="s">
        <v>24</v>
      </c>
      <c r="L38" t="s">
        <v>4</v>
      </c>
      <c r="M38">
        <v>10</v>
      </c>
      <c r="N38" s="8">
        <v>30203</v>
      </c>
      <c r="O38" s="8">
        <v>33311.951987425738</v>
      </c>
      <c r="P38" s="8">
        <v>33311.951987425738</v>
      </c>
      <c r="Q38" s="8">
        <v>33311.951987425738</v>
      </c>
    </row>
    <row r="39" spans="1:17" hidden="1" x14ac:dyDescent="0.25">
      <c r="A39" t="s">
        <v>109</v>
      </c>
      <c r="B39" t="s">
        <v>24</v>
      </c>
      <c r="C39" t="s">
        <v>4</v>
      </c>
      <c r="D39">
        <v>11</v>
      </c>
      <c r="E39" s="8">
        <v>30177</v>
      </c>
      <c r="F39" s="8">
        <v>33283.275672103649</v>
      </c>
      <c r="G39" s="8">
        <v>33283.275672103649</v>
      </c>
      <c r="H39" s="8">
        <v>33283.275672103649</v>
      </c>
      <c r="J39" t="s">
        <v>109</v>
      </c>
      <c r="K39" t="s">
        <v>24</v>
      </c>
      <c r="L39" t="s">
        <v>4</v>
      </c>
      <c r="M39">
        <v>11</v>
      </c>
      <c r="N39" s="8">
        <v>30177</v>
      </c>
      <c r="O39" s="8">
        <v>33283.275672103649</v>
      </c>
      <c r="P39" s="8">
        <v>33283.275672103649</v>
      </c>
      <c r="Q39" s="8">
        <v>33283.275672103649</v>
      </c>
    </row>
    <row r="40" spans="1:17" hidden="1" x14ac:dyDescent="0.25">
      <c r="A40" t="s">
        <v>109</v>
      </c>
      <c r="B40" t="s">
        <v>24</v>
      </c>
      <c r="C40" t="s">
        <v>4</v>
      </c>
      <c r="D40">
        <v>12</v>
      </c>
      <c r="E40" s="8">
        <v>30021</v>
      </c>
      <c r="F40" s="8">
        <v>33111.217780171108</v>
      </c>
      <c r="G40" s="8">
        <v>33111.217780171108</v>
      </c>
      <c r="H40" s="8">
        <v>33111.217780171108</v>
      </c>
      <c r="J40" t="s">
        <v>109</v>
      </c>
      <c r="K40" t="s">
        <v>24</v>
      </c>
      <c r="L40" t="s">
        <v>4</v>
      </c>
      <c r="M40">
        <v>12</v>
      </c>
      <c r="N40" s="8">
        <v>30021</v>
      </c>
      <c r="O40" s="8">
        <v>33111.217780171108</v>
      </c>
      <c r="P40" s="8">
        <v>33111.217780171108</v>
      </c>
      <c r="Q40" s="8">
        <v>33111.217780171108</v>
      </c>
    </row>
    <row r="41" spans="1:17" hidden="1" x14ac:dyDescent="0.25">
      <c r="A41" t="s">
        <v>109</v>
      </c>
      <c r="B41" t="s">
        <v>24</v>
      </c>
      <c r="C41" t="s">
        <v>4</v>
      </c>
      <c r="D41">
        <v>13</v>
      </c>
      <c r="E41" s="8">
        <v>29287</v>
      </c>
      <c r="F41" s="8">
        <v>32301.663339924427</v>
      </c>
      <c r="G41" s="8">
        <v>32301.663339924427</v>
      </c>
      <c r="H41" s="8">
        <v>32301.663339924427</v>
      </c>
      <c r="J41" t="s">
        <v>109</v>
      </c>
      <c r="K41" t="s">
        <v>24</v>
      </c>
      <c r="L41" t="s">
        <v>4</v>
      </c>
      <c r="M41">
        <v>13</v>
      </c>
      <c r="N41" s="8">
        <v>29287</v>
      </c>
      <c r="O41" s="8">
        <v>32301.663339924427</v>
      </c>
      <c r="P41" s="8">
        <v>32301.663339924427</v>
      </c>
      <c r="Q41" s="8">
        <v>32301.663339924427</v>
      </c>
    </row>
    <row r="42" spans="1:17" hidden="1" x14ac:dyDescent="0.25">
      <c r="A42" t="s">
        <v>109</v>
      </c>
      <c r="B42" t="s">
        <v>24</v>
      </c>
      <c r="C42" t="s">
        <v>4</v>
      </c>
      <c r="D42">
        <v>14</v>
      </c>
      <c r="E42" s="8">
        <v>29120</v>
      </c>
      <c r="F42" s="8">
        <v>32117.473160740239</v>
      </c>
      <c r="G42" s="8">
        <v>32117.473160740239</v>
      </c>
      <c r="H42" s="8">
        <v>32117.473160740239</v>
      </c>
      <c r="J42" t="s">
        <v>109</v>
      </c>
      <c r="K42" t="s">
        <v>24</v>
      </c>
      <c r="L42" t="s">
        <v>4</v>
      </c>
      <c r="M42">
        <v>14</v>
      </c>
      <c r="N42" s="8">
        <v>29120</v>
      </c>
      <c r="O42" s="8">
        <v>32117.473160740239</v>
      </c>
      <c r="P42" s="8">
        <v>32117.473160740239</v>
      </c>
      <c r="Q42" s="8">
        <v>32117.473160740239</v>
      </c>
    </row>
    <row r="43" spans="1:17" hidden="1" x14ac:dyDescent="0.25">
      <c r="A43" t="s">
        <v>109</v>
      </c>
      <c r="B43" t="s">
        <v>24</v>
      </c>
      <c r="C43" t="s">
        <v>4</v>
      </c>
      <c r="D43">
        <v>15</v>
      </c>
      <c r="E43" s="8">
        <v>28731</v>
      </c>
      <c r="F43" s="8">
        <v>31688.431366113593</v>
      </c>
      <c r="G43" s="8">
        <v>31688.431366113593</v>
      </c>
      <c r="H43" s="8">
        <v>31688.431366113593</v>
      </c>
      <c r="J43" t="s">
        <v>109</v>
      </c>
      <c r="K43" t="s">
        <v>24</v>
      </c>
      <c r="L43" t="s">
        <v>4</v>
      </c>
      <c r="M43">
        <v>15</v>
      </c>
      <c r="N43" s="8">
        <v>28731</v>
      </c>
      <c r="O43" s="8">
        <v>31688.431366113593</v>
      </c>
      <c r="P43" s="8">
        <v>31688.431366113593</v>
      </c>
      <c r="Q43" s="8">
        <v>31688.431366113593</v>
      </c>
    </row>
    <row r="44" spans="1:17" hidden="1" x14ac:dyDescent="0.25">
      <c r="A44" t="s">
        <v>109</v>
      </c>
      <c r="B44" t="s">
        <v>24</v>
      </c>
      <c r="C44" t="s">
        <v>4</v>
      </c>
      <c r="D44">
        <v>16</v>
      </c>
      <c r="E44" s="8">
        <v>29968</v>
      </c>
      <c r="F44" s="8">
        <v>33052.76221432224</v>
      </c>
      <c r="G44" s="8">
        <v>33052.76221432224</v>
      </c>
      <c r="H44" s="8">
        <v>33052.76221432224</v>
      </c>
      <c r="J44" t="s">
        <v>109</v>
      </c>
      <c r="K44" t="s">
        <v>24</v>
      </c>
      <c r="L44" t="s">
        <v>4</v>
      </c>
      <c r="M44">
        <v>16</v>
      </c>
      <c r="N44" s="8">
        <v>29968</v>
      </c>
      <c r="O44" s="8">
        <v>33052.76221432224</v>
      </c>
      <c r="P44" s="8">
        <v>33052.76221432224</v>
      </c>
      <c r="Q44" s="8">
        <v>33052.76221432224</v>
      </c>
    </row>
    <row r="45" spans="1:17" hidden="1" x14ac:dyDescent="0.25">
      <c r="A45" t="s">
        <v>109</v>
      </c>
      <c r="B45" t="s">
        <v>24</v>
      </c>
      <c r="C45" t="s">
        <v>4</v>
      </c>
      <c r="D45">
        <v>17</v>
      </c>
      <c r="E45" s="8">
        <v>30588</v>
      </c>
      <c r="F45" s="8">
        <v>33736.582041233603</v>
      </c>
      <c r="G45" s="8">
        <v>33736.582041233603</v>
      </c>
      <c r="H45" s="8">
        <v>33736.582041233603</v>
      </c>
      <c r="J45" t="s">
        <v>109</v>
      </c>
      <c r="K45" t="s">
        <v>24</v>
      </c>
      <c r="L45" t="s">
        <v>4</v>
      </c>
      <c r="M45">
        <v>17</v>
      </c>
      <c r="N45" s="8">
        <v>30588</v>
      </c>
      <c r="O45" s="8">
        <v>33736.582041233603</v>
      </c>
      <c r="P45" s="8">
        <v>33736.582041233603</v>
      </c>
      <c r="Q45" s="8">
        <v>33736.582041233603</v>
      </c>
    </row>
    <row r="46" spans="1:17" hidden="1" x14ac:dyDescent="0.25">
      <c r="A46" t="s">
        <v>109</v>
      </c>
      <c r="B46" t="s">
        <v>24</v>
      </c>
      <c r="C46" t="s">
        <v>4</v>
      </c>
      <c r="D46">
        <v>18</v>
      </c>
      <c r="E46" s="8">
        <v>32811</v>
      </c>
      <c r="F46" s="8">
        <v>36188.407001272251</v>
      </c>
      <c r="G46" s="8">
        <v>36188.407001272251</v>
      </c>
      <c r="H46" s="8">
        <v>36188.407001272251</v>
      </c>
      <c r="J46" t="s">
        <v>109</v>
      </c>
      <c r="K46" t="s">
        <v>24</v>
      </c>
      <c r="L46" t="s">
        <v>4</v>
      </c>
      <c r="M46">
        <v>18</v>
      </c>
      <c r="N46" s="8">
        <v>32811</v>
      </c>
      <c r="O46" s="8">
        <v>36188.407001272251</v>
      </c>
      <c r="P46" s="8">
        <v>36188.407001272251</v>
      </c>
      <c r="Q46" s="8">
        <v>36188.407001272251</v>
      </c>
    </row>
    <row r="47" spans="1:17" hidden="1" x14ac:dyDescent="0.25">
      <c r="A47" t="s">
        <v>109</v>
      </c>
      <c r="B47" t="s">
        <v>24</v>
      </c>
      <c r="C47" t="s">
        <v>4</v>
      </c>
      <c r="D47">
        <v>19</v>
      </c>
      <c r="E47" s="8">
        <v>31499</v>
      </c>
      <c r="F47" s="8">
        <v>34741.356012711425</v>
      </c>
      <c r="G47" s="8">
        <v>34741.356012711425</v>
      </c>
      <c r="H47" s="8">
        <v>34741.356012711425</v>
      </c>
      <c r="J47" t="s">
        <v>109</v>
      </c>
      <c r="K47" t="s">
        <v>24</v>
      </c>
      <c r="L47" t="s">
        <v>4</v>
      </c>
      <c r="M47">
        <v>19</v>
      </c>
      <c r="N47" s="8">
        <v>31499</v>
      </c>
      <c r="O47" s="8">
        <v>34741.356012711425</v>
      </c>
      <c r="P47" s="8">
        <v>34741.356012711425</v>
      </c>
      <c r="Q47" s="8">
        <v>34741.356012711425</v>
      </c>
    </row>
    <row r="48" spans="1:17" hidden="1" x14ac:dyDescent="0.25">
      <c r="A48" t="s">
        <v>109</v>
      </c>
      <c r="B48" t="s">
        <v>24</v>
      </c>
      <c r="C48" t="s">
        <v>4</v>
      </c>
      <c r="D48">
        <v>20</v>
      </c>
      <c r="E48" s="8">
        <v>31165</v>
      </c>
      <c r="F48" s="8">
        <v>34372.975654343049</v>
      </c>
      <c r="G48" s="8">
        <v>34372.975654343049</v>
      </c>
      <c r="H48" s="8">
        <v>34372.975654343049</v>
      </c>
      <c r="J48" t="s">
        <v>109</v>
      </c>
      <c r="K48" t="s">
        <v>24</v>
      </c>
      <c r="L48" t="s">
        <v>4</v>
      </c>
      <c r="M48">
        <v>20</v>
      </c>
      <c r="N48" s="8">
        <v>31165</v>
      </c>
      <c r="O48" s="8">
        <v>34372.975654343049</v>
      </c>
      <c r="P48" s="8">
        <v>34372.975654343049</v>
      </c>
      <c r="Q48" s="8" t="s">
        <v>240</v>
      </c>
    </row>
    <row r="49" spans="1:17" hidden="1" x14ac:dyDescent="0.25">
      <c r="A49" t="s">
        <v>109</v>
      </c>
      <c r="B49" t="s">
        <v>24</v>
      </c>
      <c r="C49" t="s">
        <v>4</v>
      </c>
      <c r="D49">
        <v>21</v>
      </c>
      <c r="E49" s="8">
        <v>30973</v>
      </c>
      <c r="F49" s="8">
        <v>34161.212095041468</v>
      </c>
      <c r="G49" s="8">
        <v>34161.212095041468</v>
      </c>
      <c r="H49" s="8">
        <v>34161.212095041468</v>
      </c>
      <c r="J49" t="s">
        <v>109</v>
      </c>
      <c r="K49" t="s">
        <v>24</v>
      </c>
      <c r="L49" t="s">
        <v>4</v>
      </c>
      <c r="M49">
        <v>21</v>
      </c>
      <c r="N49" s="8">
        <v>30973</v>
      </c>
      <c r="O49" s="8">
        <v>34161.212095041468</v>
      </c>
      <c r="P49" s="8">
        <v>34161.212095041468</v>
      </c>
      <c r="Q49" s="8" t="s">
        <v>241</v>
      </c>
    </row>
    <row r="50" spans="1:17" hidden="1" x14ac:dyDescent="0.25">
      <c r="A50" t="s">
        <v>109</v>
      </c>
      <c r="B50" t="s">
        <v>24</v>
      </c>
      <c r="C50" t="s">
        <v>4</v>
      </c>
      <c r="D50">
        <v>22</v>
      </c>
      <c r="E50" s="8">
        <v>29530</v>
      </c>
      <c r="F50" s="8">
        <v>32569.676594665496</v>
      </c>
      <c r="G50" s="8">
        <v>32569.676594665496</v>
      </c>
      <c r="H50" s="8">
        <v>32569.676594665496</v>
      </c>
      <c r="J50" t="s">
        <v>109</v>
      </c>
      <c r="K50" t="s">
        <v>24</v>
      </c>
      <c r="L50" t="s">
        <v>4</v>
      </c>
      <c r="M50">
        <v>22</v>
      </c>
      <c r="N50" s="8">
        <v>29530</v>
      </c>
      <c r="O50" s="8">
        <v>32569.676594665496</v>
      </c>
      <c r="P50" s="8">
        <v>32569.676594665496</v>
      </c>
      <c r="Q50" s="8" t="s">
        <v>242</v>
      </c>
    </row>
    <row r="51" spans="1:17" hidden="1" x14ac:dyDescent="0.25">
      <c r="A51" t="s">
        <v>109</v>
      </c>
      <c r="B51" t="s">
        <v>24</v>
      </c>
      <c r="C51" t="s">
        <v>4</v>
      </c>
      <c r="D51">
        <v>23</v>
      </c>
      <c r="E51" s="8">
        <v>28483</v>
      </c>
      <c r="F51" s="8">
        <v>31414.903435349046</v>
      </c>
      <c r="G51" s="8">
        <v>31414.903435349046</v>
      </c>
      <c r="H51" s="8">
        <v>31414.903435349046</v>
      </c>
      <c r="J51" t="s">
        <v>109</v>
      </c>
      <c r="K51" t="s">
        <v>24</v>
      </c>
      <c r="L51" t="s">
        <v>4</v>
      </c>
      <c r="M51">
        <v>23</v>
      </c>
      <c r="N51" s="8">
        <v>28483</v>
      </c>
      <c r="O51" s="8">
        <v>31414.903435349046</v>
      </c>
      <c r="P51" s="8">
        <v>31414.903435349046</v>
      </c>
      <c r="Q51" s="8" t="s">
        <v>243</v>
      </c>
    </row>
    <row r="52" spans="1:17" hidden="1" x14ac:dyDescent="0.25">
      <c r="A52" t="s">
        <v>109</v>
      </c>
      <c r="B52" t="s">
        <v>24</v>
      </c>
      <c r="C52" t="s">
        <v>4</v>
      </c>
      <c r="D52">
        <v>24</v>
      </c>
      <c r="E52" s="8">
        <v>28155</v>
      </c>
      <c r="F52" s="8">
        <v>31053.140688208841</v>
      </c>
      <c r="G52" s="8">
        <v>31053.140688208841</v>
      </c>
      <c r="H52" s="8">
        <v>31053.140688208841</v>
      </c>
      <c r="J52" t="s">
        <v>109</v>
      </c>
      <c r="K52" t="s">
        <v>24</v>
      </c>
      <c r="L52" t="s">
        <v>4</v>
      </c>
      <c r="M52">
        <v>24</v>
      </c>
      <c r="N52" s="8">
        <v>28155</v>
      </c>
      <c r="O52" s="8">
        <v>31053.140688208841</v>
      </c>
      <c r="P52" s="8">
        <v>31053.140688208841</v>
      </c>
      <c r="Q52" s="8">
        <v>31053.140688208841</v>
      </c>
    </row>
    <row r="53" spans="1:17" hidden="1" x14ac:dyDescent="0.25">
      <c r="A53" t="s">
        <v>109</v>
      </c>
      <c r="B53" t="s">
        <v>25</v>
      </c>
      <c r="C53" t="s">
        <v>4</v>
      </c>
      <c r="D53">
        <v>1</v>
      </c>
      <c r="E53" s="8">
        <v>18965.141304347828</v>
      </c>
      <c r="F53" s="8">
        <v>20917.322006594692</v>
      </c>
      <c r="G53" s="8">
        <v>20917.322006594692</v>
      </c>
      <c r="H53" s="8">
        <v>20917.322006594692</v>
      </c>
      <c r="J53" t="s">
        <v>109</v>
      </c>
      <c r="K53" t="s">
        <v>25</v>
      </c>
      <c r="L53" t="s">
        <v>4</v>
      </c>
      <c r="M53">
        <v>1</v>
      </c>
      <c r="N53" s="8">
        <v>18965.141304347828</v>
      </c>
      <c r="O53" s="8">
        <v>20917.322006594692</v>
      </c>
      <c r="P53" s="8">
        <v>20917.322006594692</v>
      </c>
      <c r="Q53" s="8">
        <v>20917.322006594692</v>
      </c>
    </row>
    <row r="54" spans="1:17" hidden="1" x14ac:dyDescent="0.25">
      <c r="A54" t="s">
        <v>109</v>
      </c>
      <c r="B54" t="s">
        <v>25</v>
      </c>
      <c r="C54" t="s">
        <v>4</v>
      </c>
      <c r="D54">
        <v>2</v>
      </c>
      <c r="E54" s="8">
        <v>18927.152173913044</v>
      </c>
      <c r="F54" s="8">
        <v>20875.422457242395</v>
      </c>
      <c r="G54" s="8">
        <v>20875.422457242395</v>
      </c>
      <c r="H54" s="8">
        <v>20875.422457242395</v>
      </c>
      <c r="J54" t="s">
        <v>109</v>
      </c>
      <c r="K54" t="s">
        <v>25</v>
      </c>
      <c r="L54" t="s">
        <v>4</v>
      </c>
      <c r="M54">
        <v>2</v>
      </c>
      <c r="N54" s="8">
        <v>18927.152173913044</v>
      </c>
      <c r="O54" s="8">
        <v>20875.422457242395</v>
      </c>
      <c r="P54" s="8">
        <v>20875.422457242395</v>
      </c>
      <c r="Q54" s="8">
        <v>20875.422457242395</v>
      </c>
    </row>
    <row r="55" spans="1:17" hidden="1" x14ac:dyDescent="0.25">
      <c r="A55" t="s">
        <v>109</v>
      </c>
      <c r="B55" t="s">
        <v>25</v>
      </c>
      <c r="C55" t="s">
        <v>4</v>
      </c>
      <c r="D55">
        <v>3</v>
      </c>
      <c r="E55" s="8">
        <v>19016.83695652174</v>
      </c>
      <c r="F55" s="8">
        <v>20974.338961307007</v>
      </c>
      <c r="G55" s="8">
        <v>20974.338961307007</v>
      </c>
      <c r="H55" s="8">
        <v>20974.338961307007</v>
      </c>
      <c r="J55" t="s">
        <v>109</v>
      </c>
      <c r="K55" t="s">
        <v>25</v>
      </c>
      <c r="L55" t="s">
        <v>4</v>
      </c>
      <c r="M55">
        <v>3</v>
      </c>
      <c r="N55" s="8">
        <v>19016.83695652174</v>
      </c>
      <c r="O55" s="8">
        <v>20974.338961307007</v>
      </c>
      <c r="P55" s="8">
        <v>20974.338961307007</v>
      </c>
      <c r="Q55" s="8">
        <v>20974.338961307007</v>
      </c>
    </row>
    <row r="56" spans="1:17" hidden="1" x14ac:dyDescent="0.25">
      <c r="A56" t="s">
        <v>109</v>
      </c>
      <c r="B56" t="s">
        <v>25</v>
      </c>
      <c r="C56" t="s">
        <v>4</v>
      </c>
      <c r="D56">
        <v>4</v>
      </c>
      <c r="E56" s="8">
        <v>19225.08695652174</v>
      </c>
      <c r="F56" s="8">
        <v>21204.025217684888</v>
      </c>
      <c r="G56" s="8">
        <v>21204.025217684888</v>
      </c>
      <c r="H56" s="8">
        <v>21204.025217684888</v>
      </c>
      <c r="J56" t="s">
        <v>109</v>
      </c>
      <c r="K56" t="s">
        <v>25</v>
      </c>
      <c r="L56" t="s">
        <v>4</v>
      </c>
      <c r="M56">
        <v>4</v>
      </c>
      <c r="N56" s="8">
        <v>19225.08695652174</v>
      </c>
      <c r="O56" s="8">
        <v>21204.025217684888</v>
      </c>
      <c r="P56" s="8">
        <v>21204.025217684888</v>
      </c>
      <c r="Q56" s="8">
        <v>21204.025217684888</v>
      </c>
    </row>
    <row r="57" spans="1:17" hidden="1" x14ac:dyDescent="0.25">
      <c r="A57" t="s">
        <v>109</v>
      </c>
      <c r="B57" t="s">
        <v>25</v>
      </c>
      <c r="C57" t="s">
        <v>4</v>
      </c>
      <c r="D57">
        <v>5</v>
      </c>
      <c r="E57" s="8">
        <v>19945.543478260868</v>
      </c>
      <c r="F57" s="8">
        <v>21998.642078963629</v>
      </c>
      <c r="G57" s="8">
        <v>21998.642078963629</v>
      </c>
      <c r="H57" s="8">
        <v>21998.642078963629</v>
      </c>
      <c r="J57" t="s">
        <v>109</v>
      </c>
      <c r="K57" t="s">
        <v>25</v>
      </c>
      <c r="L57" t="s">
        <v>4</v>
      </c>
      <c r="M57">
        <v>5</v>
      </c>
      <c r="N57" s="8">
        <v>19945.543478260868</v>
      </c>
      <c r="O57" s="8">
        <v>21998.642078963629</v>
      </c>
      <c r="P57" s="8">
        <v>21998.642078963629</v>
      </c>
      <c r="Q57" s="8">
        <v>21998.642078963629</v>
      </c>
    </row>
    <row r="58" spans="1:17" hidden="1" x14ac:dyDescent="0.25">
      <c r="A58" t="s">
        <v>109</v>
      </c>
      <c r="B58" t="s">
        <v>25</v>
      </c>
      <c r="C58" t="s">
        <v>4</v>
      </c>
      <c r="D58">
        <v>6</v>
      </c>
      <c r="E58" s="8">
        <v>21206.804347826088</v>
      </c>
      <c r="F58" s="8">
        <v>23389.731094312287</v>
      </c>
      <c r="G58" s="8">
        <v>23389.731094312287</v>
      </c>
      <c r="H58" s="8">
        <v>23389.731094312287</v>
      </c>
      <c r="J58" t="s">
        <v>109</v>
      </c>
      <c r="K58" t="s">
        <v>25</v>
      </c>
      <c r="L58" t="s">
        <v>4</v>
      </c>
      <c r="M58">
        <v>6</v>
      </c>
      <c r="N58" s="8">
        <v>21206.804347826088</v>
      </c>
      <c r="O58" s="8">
        <v>23389.731094312287</v>
      </c>
      <c r="P58" s="8">
        <v>23389.731094312287</v>
      </c>
      <c r="Q58" s="8">
        <v>23389.731094312287</v>
      </c>
    </row>
    <row r="59" spans="1:17" hidden="1" x14ac:dyDescent="0.25">
      <c r="A59" t="s">
        <v>109</v>
      </c>
      <c r="B59" t="s">
        <v>25</v>
      </c>
      <c r="C59" t="s">
        <v>4</v>
      </c>
      <c r="D59">
        <v>7</v>
      </c>
      <c r="E59" s="8">
        <v>22028.75</v>
      </c>
      <c r="F59" s="8">
        <v>24296.283890441489</v>
      </c>
      <c r="G59" s="8">
        <v>24296.283890441489</v>
      </c>
      <c r="H59" s="8">
        <v>24296.283890441489</v>
      </c>
      <c r="J59" t="s">
        <v>109</v>
      </c>
      <c r="K59" t="s">
        <v>25</v>
      </c>
      <c r="L59" t="s">
        <v>4</v>
      </c>
      <c r="M59">
        <v>7</v>
      </c>
      <c r="N59" s="8">
        <v>22028.75</v>
      </c>
      <c r="O59" s="8">
        <v>24296.283890441489</v>
      </c>
      <c r="P59" s="8">
        <v>24296.283890441489</v>
      </c>
      <c r="Q59" s="8">
        <v>24296.283890441489</v>
      </c>
    </row>
    <row r="60" spans="1:17" hidden="1" x14ac:dyDescent="0.25">
      <c r="A60" t="s">
        <v>109</v>
      </c>
      <c r="B60" t="s">
        <v>25</v>
      </c>
      <c r="C60" t="s">
        <v>4</v>
      </c>
      <c r="D60">
        <v>8</v>
      </c>
      <c r="E60" s="8">
        <v>21926.83695652174</v>
      </c>
      <c r="F60" s="8">
        <v>24183.880406971635</v>
      </c>
      <c r="G60" s="8">
        <v>24183.880406971635</v>
      </c>
      <c r="H60" s="8">
        <v>24183.880406971635</v>
      </c>
      <c r="J60" t="s">
        <v>109</v>
      </c>
      <c r="K60" t="s">
        <v>25</v>
      </c>
      <c r="L60" t="s">
        <v>4</v>
      </c>
      <c r="M60">
        <v>8</v>
      </c>
      <c r="N60" s="8">
        <v>21926.83695652174</v>
      </c>
      <c r="O60" s="8">
        <v>24183.880406971635</v>
      </c>
      <c r="P60" s="8">
        <v>24183.880406971635</v>
      </c>
      <c r="Q60" s="8">
        <v>24183.880406971635</v>
      </c>
    </row>
    <row r="61" spans="1:17" hidden="1" x14ac:dyDescent="0.25">
      <c r="A61" t="s">
        <v>109</v>
      </c>
      <c r="B61" t="s">
        <v>25</v>
      </c>
      <c r="C61" t="s">
        <v>4</v>
      </c>
      <c r="D61">
        <v>9</v>
      </c>
      <c r="E61" s="8">
        <v>21548.695652173912</v>
      </c>
      <c r="F61" s="8">
        <v>23766.815050056841</v>
      </c>
      <c r="G61" s="8">
        <v>23766.815050056841</v>
      </c>
      <c r="H61" s="8">
        <v>23766.815050056841</v>
      </c>
      <c r="J61" t="s">
        <v>109</v>
      </c>
      <c r="K61" t="s">
        <v>25</v>
      </c>
      <c r="L61" t="s">
        <v>4</v>
      </c>
      <c r="M61">
        <v>9</v>
      </c>
      <c r="N61" s="8">
        <v>21548.695652173912</v>
      </c>
      <c r="O61" s="8">
        <v>23766.815050056841</v>
      </c>
      <c r="P61" s="8">
        <v>23766.815050056841</v>
      </c>
      <c r="Q61" s="8">
        <v>23766.815050056841</v>
      </c>
    </row>
    <row r="62" spans="1:17" hidden="1" x14ac:dyDescent="0.25">
      <c r="A62" t="s">
        <v>109</v>
      </c>
      <c r="B62" t="s">
        <v>25</v>
      </c>
      <c r="C62" t="s">
        <v>4</v>
      </c>
      <c r="D62">
        <v>10</v>
      </c>
      <c r="E62" s="8">
        <v>21218.184782608696</v>
      </c>
      <c r="F62" s="8">
        <v>23402.282976478764</v>
      </c>
      <c r="G62" s="8">
        <v>23402.282976478764</v>
      </c>
      <c r="H62" s="8">
        <v>23402.282976478764</v>
      </c>
      <c r="J62" t="s">
        <v>109</v>
      </c>
      <c r="K62" t="s">
        <v>25</v>
      </c>
      <c r="L62" t="s">
        <v>4</v>
      </c>
      <c r="M62">
        <v>10</v>
      </c>
      <c r="N62" s="8">
        <v>21218.184782608696</v>
      </c>
      <c r="O62" s="8">
        <v>23402.282976478764</v>
      </c>
      <c r="P62" s="8">
        <v>23402.282976478764</v>
      </c>
      <c r="Q62" s="8">
        <v>23402.282976478764</v>
      </c>
    </row>
    <row r="63" spans="1:17" hidden="1" x14ac:dyDescent="0.25">
      <c r="A63" t="s">
        <v>109</v>
      </c>
      <c r="B63" t="s">
        <v>25</v>
      </c>
      <c r="C63" t="s">
        <v>4</v>
      </c>
      <c r="D63">
        <v>11</v>
      </c>
      <c r="E63" s="8">
        <v>20957.16304347826</v>
      </c>
      <c r="F63" s="8">
        <v>23114.392911200903</v>
      </c>
      <c r="G63" s="8">
        <v>23114.392911200903</v>
      </c>
      <c r="H63" s="8">
        <v>23114.392911200903</v>
      </c>
      <c r="J63" t="s">
        <v>109</v>
      </c>
      <c r="K63" t="s">
        <v>25</v>
      </c>
      <c r="L63" t="s">
        <v>4</v>
      </c>
      <c r="M63">
        <v>11</v>
      </c>
      <c r="N63" s="8">
        <v>20957.16304347826</v>
      </c>
      <c r="O63" s="8">
        <v>23114.392911200903</v>
      </c>
      <c r="P63" s="8">
        <v>23114.392911200903</v>
      </c>
      <c r="Q63" s="8">
        <v>23114.392911200903</v>
      </c>
    </row>
    <row r="64" spans="1:17" hidden="1" x14ac:dyDescent="0.25">
      <c r="A64" t="s">
        <v>109</v>
      </c>
      <c r="B64" t="s">
        <v>25</v>
      </c>
      <c r="C64" t="s">
        <v>4</v>
      </c>
      <c r="D64">
        <v>12</v>
      </c>
      <c r="E64" s="8">
        <v>20625.445652173912</v>
      </c>
      <c r="F64" s="8">
        <v>22748.530122321503</v>
      </c>
      <c r="G64" s="8">
        <v>22748.530122321503</v>
      </c>
      <c r="H64" s="8">
        <v>22748.530122321503</v>
      </c>
      <c r="J64" t="s">
        <v>109</v>
      </c>
      <c r="K64" t="s">
        <v>25</v>
      </c>
      <c r="L64" t="s">
        <v>4</v>
      </c>
      <c r="M64">
        <v>12</v>
      </c>
      <c r="N64" s="8">
        <v>20625.445652173912</v>
      </c>
      <c r="O64" s="8">
        <v>22748.530122321503</v>
      </c>
      <c r="P64" s="8">
        <v>22748.530122321503</v>
      </c>
      <c r="Q64" s="8">
        <v>22748.530122321503</v>
      </c>
    </row>
    <row r="65" spans="1:17" hidden="1" x14ac:dyDescent="0.25">
      <c r="A65" t="s">
        <v>109</v>
      </c>
      <c r="B65" t="s">
        <v>25</v>
      </c>
      <c r="C65" t="s">
        <v>4</v>
      </c>
      <c r="D65">
        <v>13</v>
      </c>
      <c r="E65" s="8">
        <v>20315.902173913044</v>
      </c>
      <c r="F65" s="8">
        <v>22407.123722763616</v>
      </c>
      <c r="G65" s="8">
        <v>22407.123722763616</v>
      </c>
      <c r="H65" s="8">
        <v>22407.123722763616</v>
      </c>
      <c r="J65" t="s">
        <v>109</v>
      </c>
      <c r="K65" t="s">
        <v>25</v>
      </c>
      <c r="L65" t="s">
        <v>4</v>
      </c>
      <c r="M65">
        <v>13</v>
      </c>
      <c r="N65" s="8">
        <v>20315.902173913044</v>
      </c>
      <c r="O65" s="8">
        <v>22407.123722763616</v>
      </c>
      <c r="P65" s="8">
        <v>22407.123722763616</v>
      </c>
      <c r="Q65" s="8">
        <v>22407.123722763616</v>
      </c>
    </row>
    <row r="66" spans="1:17" hidden="1" x14ac:dyDescent="0.25">
      <c r="A66" t="s">
        <v>109</v>
      </c>
      <c r="B66" t="s">
        <v>25</v>
      </c>
      <c r="C66" t="s">
        <v>4</v>
      </c>
      <c r="D66">
        <v>14</v>
      </c>
      <c r="E66" s="8">
        <v>20001.08695652174</v>
      </c>
      <c r="F66" s="8">
        <v>22059.902936528804</v>
      </c>
      <c r="G66" s="8">
        <v>22059.902936528804</v>
      </c>
      <c r="H66" s="8">
        <v>22059.902936528804</v>
      </c>
      <c r="J66" t="s">
        <v>109</v>
      </c>
      <c r="K66" t="s">
        <v>25</v>
      </c>
      <c r="L66" t="s">
        <v>4</v>
      </c>
      <c r="M66">
        <v>14</v>
      </c>
      <c r="N66" s="8">
        <v>20001.08695652174</v>
      </c>
      <c r="O66" s="8">
        <v>22059.902936528804</v>
      </c>
      <c r="P66" s="8">
        <v>22059.902936528804</v>
      </c>
      <c r="Q66" s="8">
        <v>22059.902936528804</v>
      </c>
    </row>
    <row r="67" spans="1:17" hidden="1" x14ac:dyDescent="0.25">
      <c r="A67" t="s">
        <v>109</v>
      </c>
      <c r="B67" t="s">
        <v>25</v>
      </c>
      <c r="C67" t="s">
        <v>4</v>
      </c>
      <c r="D67">
        <v>15</v>
      </c>
      <c r="E67" s="8">
        <v>19879.25</v>
      </c>
      <c r="F67" s="8">
        <v>21925.524667947986</v>
      </c>
      <c r="G67" s="8">
        <v>21925.524667947986</v>
      </c>
      <c r="H67" s="8">
        <v>21925.524667947986</v>
      </c>
      <c r="J67" t="s">
        <v>109</v>
      </c>
      <c r="K67" t="s">
        <v>25</v>
      </c>
      <c r="L67" t="s">
        <v>4</v>
      </c>
      <c r="M67">
        <v>15</v>
      </c>
      <c r="N67" s="8">
        <v>19879.25</v>
      </c>
      <c r="O67" s="8">
        <v>21925.524667947986</v>
      </c>
      <c r="P67" s="8">
        <v>21925.524667947986</v>
      </c>
      <c r="Q67" s="8">
        <v>21925.524667947986</v>
      </c>
    </row>
    <row r="68" spans="1:17" hidden="1" x14ac:dyDescent="0.25">
      <c r="A68" t="s">
        <v>109</v>
      </c>
      <c r="B68" t="s">
        <v>25</v>
      </c>
      <c r="C68" t="s">
        <v>4</v>
      </c>
      <c r="D68">
        <v>16</v>
      </c>
      <c r="E68" s="8">
        <v>20218.739130434784</v>
      </c>
      <c r="F68" s="8">
        <v>22299.95918151606</v>
      </c>
      <c r="G68" s="8">
        <v>22299.95918151606</v>
      </c>
      <c r="H68" s="8">
        <v>22299.95918151606</v>
      </c>
      <c r="J68" t="s">
        <v>109</v>
      </c>
      <c r="K68" t="s">
        <v>25</v>
      </c>
      <c r="L68" t="s">
        <v>4</v>
      </c>
      <c r="M68">
        <v>16</v>
      </c>
      <c r="N68" s="8">
        <v>20218.739130434784</v>
      </c>
      <c r="O68" s="8">
        <v>22299.95918151606</v>
      </c>
      <c r="P68" s="8">
        <v>22299.95918151606</v>
      </c>
      <c r="Q68" s="8">
        <v>22299.95918151606</v>
      </c>
    </row>
    <row r="69" spans="1:17" hidden="1" x14ac:dyDescent="0.25">
      <c r="A69" t="s">
        <v>109</v>
      </c>
      <c r="B69" t="s">
        <v>25</v>
      </c>
      <c r="C69" t="s">
        <v>4</v>
      </c>
      <c r="D69">
        <v>17</v>
      </c>
      <c r="E69" s="8">
        <v>20716.510869565216</v>
      </c>
      <c r="F69" s="8">
        <v>22848.969156505653</v>
      </c>
      <c r="G69" s="8">
        <v>22848.969156505653</v>
      </c>
      <c r="H69" s="8">
        <v>22848.969156505653</v>
      </c>
      <c r="J69" t="s">
        <v>109</v>
      </c>
      <c r="K69" t="s">
        <v>25</v>
      </c>
      <c r="L69" t="s">
        <v>4</v>
      </c>
      <c r="M69">
        <v>17</v>
      </c>
      <c r="N69" s="8">
        <v>20716.510869565216</v>
      </c>
      <c r="O69" s="8">
        <v>22848.969156505653</v>
      </c>
      <c r="P69" s="8">
        <v>22848.969156505653</v>
      </c>
      <c r="Q69" s="8">
        <v>22848.969156505653</v>
      </c>
    </row>
    <row r="70" spans="1:17" hidden="1" x14ac:dyDescent="0.25">
      <c r="A70" t="s">
        <v>109</v>
      </c>
      <c r="B70" t="s">
        <v>25</v>
      </c>
      <c r="C70" t="s">
        <v>4</v>
      </c>
      <c r="D70">
        <v>18</v>
      </c>
      <c r="E70" s="8">
        <v>21054.815217391304</v>
      </c>
      <c r="F70" s="8">
        <v>23222.09693162467</v>
      </c>
      <c r="G70" s="8">
        <v>23222.09693162467</v>
      </c>
      <c r="H70" s="8">
        <v>23222.09693162467</v>
      </c>
      <c r="J70" t="s">
        <v>109</v>
      </c>
      <c r="K70" t="s">
        <v>25</v>
      </c>
      <c r="L70" t="s">
        <v>4</v>
      </c>
      <c r="M70">
        <v>18</v>
      </c>
      <c r="N70" s="8">
        <v>21054.815217391304</v>
      </c>
      <c r="O70" s="8">
        <v>23222.09693162467</v>
      </c>
      <c r="P70" s="8">
        <v>23222.09693162467</v>
      </c>
      <c r="Q70" s="8">
        <v>23222.09693162467</v>
      </c>
    </row>
    <row r="71" spans="1:17" hidden="1" x14ac:dyDescent="0.25">
      <c r="A71" t="s">
        <v>109</v>
      </c>
      <c r="B71" t="s">
        <v>25</v>
      </c>
      <c r="C71" t="s">
        <v>4</v>
      </c>
      <c r="D71">
        <v>19</v>
      </c>
      <c r="E71" s="8">
        <v>21317.32608695652</v>
      </c>
      <c r="F71" s="8">
        <v>23511.62941128344</v>
      </c>
      <c r="G71" s="8">
        <v>23511.62941128344</v>
      </c>
      <c r="H71" s="8">
        <v>23511.62941128344</v>
      </c>
      <c r="J71" t="s">
        <v>109</v>
      </c>
      <c r="K71" t="s">
        <v>25</v>
      </c>
      <c r="L71" t="s">
        <v>4</v>
      </c>
      <c r="M71">
        <v>19</v>
      </c>
      <c r="N71" s="8">
        <v>21317.32608695652</v>
      </c>
      <c r="O71" s="8">
        <v>23511.62941128344</v>
      </c>
      <c r="P71" s="8">
        <v>23511.62941128344</v>
      </c>
      <c r="Q71" s="8">
        <v>23511.62941128344</v>
      </c>
    </row>
    <row r="72" spans="1:17" hidden="1" x14ac:dyDescent="0.25">
      <c r="A72" t="s">
        <v>109</v>
      </c>
      <c r="B72" t="s">
        <v>25</v>
      </c>
      <c r="C72" t="s">
        <v>4</v>
      </c>
      <c r="D72">
        <v>20</v>
      </c>
      <c r="E72" s="8">
        <v>21360.739130434784</v>
      </c>
      <c r="F72" s="8">
        <v>23559.511185278614</v>
      </c>
      <c r="G72" s="8">
        <v>23559.511185278614</v>
      </c>
      <c r="H72" s="8">
        <v>23559.511185278614</v>
      </c>
      <c r="J72" t="s">
        <v>109</v>
      </c>
      <c r="K72" t="s">
        <v>25</v>
      </c>
      <c r="L72" t="s">
        <v>4</v>
      </c>
      <c r="M72">
        <v>20</v>
      </c>
      <c r="N72" s="8">
        <v>21360.739130434784</v>
      </c>
      <c r="O72" s="8">
        <v>23559.511185278614</v>
      </c>
      <c r="P72" s="8">
        <v>23559.511185278614</v>
      </c>
      <c r="Q72" s="8">
        <v>23559.511185278614</v>
      </c>
    </row>
    <row r="73" spans="1:17" hidden="1" x14ac:dyDescent="0.25">
      <c r="A73" t="s">
        <v>109</v>
      </c>
      <c r="B73" t="s">
        <v>25</v>
      </c>
      <c r="C73" t="s">
        <v>4</v>
      </c>
      <c r="D73">
        <v>21</v>
      </c>
      <c r="E73" s="8">
        <v>21002.217391304348</v>
      </c>
      <c r="F73" s="8">
        <v>23164.084937542906</v>
      </c>
      <c r="G73" s="8">
        <v>23164.084937542906</v>
      </c>
      <c r="H73" s="8">
        <v>23164.084937542906</v>
      </c>
      <c r="J73" t="s">
        <v>109</v>
      </c>
      <c r="K73" t="s">
        <v>25</v>
      </c>
      <c r="L73" t="s">
        <v>4</v>
      </c>
      <c r="M73">
        <v>21</v>
      </c>
      <c r="N73" s="8">
        <v>21002.217391304348</v>
      </c>
      <c r="O73" s="8">
        <v>23164.084937542906</v>
      </c>
      <c r="P73" s="8">
        <v>23164.084937542906</v>
      </c>
      <c r="Q73" s="8">
        <v>23164.084937542906</v>
      </c>
    </row>
    <row r="74" spans="1:17" hidden="1" x14ac:dyDescent="0.25">
      <c r="A74" t="s">
        <v>109</v>
      </c>
      <c r="B74" t="s">
        <v>25</v>
      </c>
      <c r="C74" t="s">
        <v>4</v>
      </c>
      <c r="D74">
        <v>22</v>
      </c>
      <c r="E74" s="8">
        <v>20261.054347826088</v>
      </c>
      <c r="F74" s="8">
        <v>22346.630124471278</v>
      </c>
      <c r="G74" s="8">
        <v>22346.630124471278</v>
      </c>
      <c r="H74" s="8">
        <v>22346.630124471278</v>
      </c>
      <c r="J74" t="s">
        <v>109</v>
      </c>
      <c r="K74" t="s">
        <v>25</v>
      </c>
      <c r="L74" t="s">
        <v>4</v>
      </c>
      <c r="M74">
        <v>22</v>
      </c>
      <c r="N74" s="8">
        <v>20261.054347826088</v>
      </c>
      <c r="O74" s="8">
        <v>22346.630124471278</v>
      </c>
      <c r="P74" s="8">
        <v>22346.630124471278</v>
      </c>
      <c r="Q74" s="8">
        <v>22346.630124471278</v>
      </c>
    </row>
    <row r="75" spans="1:17" hidden="1" x14ac:dyDescent="0.25">
      <c r="A75" t="s">
        <v>109</v>
      </c>
      <c r="B75" t="s">
        <v>25</v>
      </c>
      <c r="C75" t="s">
        <v>4</v>
      </c>
      <c r="D75">
        <v>23</v>
      </c>
      <c r="E75" s="8">
        <v>19426.597826086956</v>
      </c>
      <c r="F75" s="8">
        <v>21426.27864985722</v>
      </c>
      <c r="G75" s="8">
        <v>21426.27864985722</v>
      </c>
      <c r="H75" s="8">
        <v>21426.27864985722</v>
      </c>
      <c r="J75" t="s">
        <v>109</v>
      </c>
      <c r="K75" t="s">
        <v>25</v>
      </c>
      <c r="L75" t="s">
        <v>4</v>
      </c>
      <c r="M75">
        <v>23</v>
      </c>
      <c r="N75" s="8">
        <v>19426.597826086956</v>
      </c>
      <c r="O75" s="8">
        <v>21426.27864985722</v>
      </c>
      <c r="P75" s="8">
        <v>21426.27864985722</v>
      </c>
      <c r="Q75" s="8">
        <v>21426.27864985722</v>
      </c>
    </row>
    <row r="76" spans="1:17" hidden="1" x14ac:dyDescent="0.25">
      <c r="A76" t="s">
        <v>109</v>
      </c>
      <c r="B76" t="s">
        <v>25</v>
      </c>
      <c r="C76" t="s">
        <v>4</v>
      </c>
      <c r="D76">
        <v>24</v>
      </c>
      <c r="E76" s="8">
        <v>19006.989130434784</v>
      </c>
      <c r="F76" s="8">
        <v>20963.477447225981</v>
      </c>
      <c r="G76" s="8">
        <v>20963.477447225981</v>
      </c>
      <c r="H76" s="8">
        <v>20963.477447225981</v>
      </c>
      <c r="J76" t="s">
        <v>109</v>
      </c>
      <c r="K76" t="s">
        <v>25</v>
      </c>
      <c r="L76" t="s">
        <v>4</v>
      </c>
      <c r="M76">
        <v>24</v>
      </c>
      <c r="N76" s="8">
        <v>19006.989130434784</v>
      </c>
      <c r="O76" s="8">
        <v>20963.477447225981</v>
      </c>
      <c r="P76" s="8">
        <v>20963.477447225981</v>
      </c>
      <c r="Q76" s="8">
        <v>20963.477447225981</v>
      </c>
    </row>
    <row r="77" spans="1:17" hidden="1" x14ac:dyDescent="0.25">
      <c r="A77" t="s">
        <v>109</v>
      </c>
      <c r="B77" t="s">
        <v>26</v>
      </c>
      <c r="C77" t="s">
        <v>4</v>
      </c>
      <c r="D77">
        <v>1</v>
      </c>
      <c r="E77" s="8">
        <v>14799.380434782608</v>
      </c>
      <c r="F77" s="8">
        <v>16322.757689207228</v>
      </c>
      <c r="G77" s="8">
        <v>16322.757689207228</v>
      </c>
      <c r="H77" s="8">
        <v>16322.757689207228</v>
      </c>
      <c r="J77" t="s">
        <v>109</v>
      </c>
      <c r="K77" t="s">
        <v>26</v>
      </c>
      <c r="L77" t="s">
        <v>4</v>
      </c>
      <c r="M77">
        <v>1</v>
      </c>
      <c r="N77" s="8">
        <v>14799.380434782608</v>
      </c>
      <c r="O77" s="8">
        <v>16322.757689207228</v>
      </c>
      <c r="P77" s="8">
        <v>16322.757689207228</v>
      </c>
      <c r="Q77" s="8">
        <v>16322.757689207228</v>
      </c>
    </row>
    <row r="78" spans="1:17" hidden="1" x14ac:dyDescent="0.25">
      <c r="A78" t="s">
        <v>109</v>
      </c>
      <c r="B78" t="s">
        <v>26</v>
      </c>
      <c r="C78" t="s">
        <v>4</v>
      </c>
      <c r="D78">
        <v>2</v>
      </c>
      <c r="E78" s="8">
        <v>14514.478260869566</v>
      </c>
      <c r="F78" s="8">
        <v>16008.529051704181</v>
      </c>
      <c r="G78" s="8">
        <v>16008.529051704181</v>
      </c>
      <c r="H78" s="8">
        <v>16008.529051704181</v>
      </c>
      <c r="J78" t="s">
        <v>109</v>
      </c>
      <c r="K78" t="s">
        <v>26</v>
      </c>
      <c r="L78" t="s">
        <v>4</v>
      </c>
      <c r="M78">
        <v>2</v>
      </c>
      <c r="N78" s="8">
        <v>14514.478260869566</v>
      </c>
      <c r="O78" s="8">
        <v>16008.529051704181</v>
      </c>
      <c r="P78" s="8">
        <v>16008.529051704181</v>
      </c>
      <c r="Q78" s="8">
        <v>16008.529051704181</v>
      </c>
    </row>
    <row r="79" spans="1:17" hidden="1" x14ac:dyDescent="0.25">
      <c r="A79" t="s">
        <v>109</v>
      </c>
      <c r="B79" t="s">
        <v>26</v>
      </c>
      <c r="C79" t="s">
        <v>4</v>
      </c>
      <c r="D79">
        <v>3</v>
      </c>
      <c r="E79" s="8">
        <v>14379.478260869566</v>
      </c>
      <c r="F79" s="8">
        <v>15859.632799070259</v>
      </c>
      <c r="G79" s="8">
        <v>15859.632799070259</v>
      </c>
      <c r="H79" s="8">
        <v>15859.632799070259</v>
      </c>
      <c r="J79" t="s">
        <v>109</v>
      </c>
      <c r="K79" t="s">
        <v>26</v>
      </c>
      <c r="L79" t="s">
        <v>4</v>
      </c>
      <c r="M79">
        <v>3</v>
      </c>
      <c r="N79" s="8">
        <v>14379.478260869566</v>
      </c>
      <c r="O79" s="8">
        <v>15859.632799070259</v>
      </c>
      <c r="P79" s="8">
        <v>15859.632799070259</v>
      </c>
      <c r="Q79" s="8">
        <v>15859.632799070259</v>
      </c>
    </row>
    <row r="80" spans="1:17" hidden="1" x14ac:dyDescent="0.25">
      <c r="A80" t="s">
        <v>109</v>
      </c>
      <c r="B80" t="s">
        <v>26</v>
      </c>
      <c r="C80" t="s">
        <v>4</v>
      </c>
      <c r="D80">
        <v>4</v>
      </c>
      <c r="E80" s="8">
        <v>14346.141304347826</v>
      </c>
      <c r="F80" s="8">
        <v>15822.864296105015</v>
      </c>
      <c r="G80" s="8">
        <v>15822.864296105015</v>
      </c>
      <c r="H80" s="8">
        <v>15822.864296105015</v>
      </c>
      <c r="J80" t="s">
        <v>109</v>
      </c>
      <c r="K80" t="s">
        <v>26</v>
      </c>
      <c r="L80" t="s">
        <v>4</v>
      </c>
      <c r="M80">
        <v>4</v>
      </c>
      <c r="N80" s="8">
        <v>14346.141304347826</v>
      </c>
      <c r="O80" s="8">
        <v>15822.864296105015</v>
      </c>
      <c r="P80" s="8">
        <v>15822.864296105015</v>
      </c>
      <c r="Q80" s="8">
        <v>15822.864296105015</v>
      </c>
    </row>
    <row r="81" spans="1:17" hidden="1" x14ac:dyDescent="0.25">
      <c r="A81" t="s">
        <v>109</v>
      </c>
      <c r="B81" t="s">
        <v>26</v>
      </c>
      <c r="C81" t="s">
        <v>4</v>
      </c>
      <c r="D81">
        <v>5</v>
      </c>
      <c r="E81" s="8">
        <v>14649.58695652174</v>
      </c>
      <c r="F81" s="8">
        <v>16157.545188599488</v>
      </c>
      <c r="G81" s="8">
        <v>16157.545188599488</v>
      </c>
      <c r="H81" s="8">
        <v>16157.545188599488</v>
      </c>
      <c r="J81" t="s">
        <v>109</v>
      </c>
      <c r="K81" t="s">
        <v>26</v>
      </c>
      <c r="L81" t="s">
        <v>4</v>
      </c>
      <c r="M81">
        <v>5</v>
      </c>
      <c r="N81" s="8">
        <v>14649.58695652174</v>
      </c>
      <c r="O81" s="8">
        <v>16157.545188599488</v>
      </c>
      <c r="P81" s="8">
        <v>16157.545188599488</v>
      </c>
      <c r="Q81" s="8">
        <v>16157.545188599488</v>
      </c>
    </row>
    <row r="82" spans="1:17" hidden="1" x14ac:dyDescent="0.25">
      <c r="A82" t="s">
        <v>109</v>
      </c>
      <c r="B82" t="s">
        <v>26</v>
      </c>
      <c r="C82" t="s">
        <v>4</v>
      </c>
      <c r="D82">
        <v>6</v>
      </c>
      <c r="E82" s="8">
        <v>15547.739130434782</v>
      </c>
      <c r="F82" s="8">
        <v>17148.148840382211</v>
      </c>
      <c r="G82" s="8">
        <v>17148.148840382211</v>
      </c>
      <c r="H82" s="8">
        <v>17148.148840382211</v>
      </c>
      <c r="J82" t="s">
        <v>109</v>
      </c>
      <c r="K82" t="s">
        <v>26</v>
      </c>
      <c r="L82" t="s">
        <v>4</v>
      </c>
      <c r="M82">
        <v>6</v>
      </c>
      <c r="N82" s="8">
        <v>15547.739130434782</v>
      </c>
      <c r="O82" s="8">
        <v>17148.148840382211</v>
      </c>
      <c r="P82" s="8">
        <v>17148.148840382211</v>
      </c>
      <c r="Q82" s="8">
        <v>17148.148840382211</v>
      </c>
    </row>
    <row r="83" spans="1:17" hidden="1" x14ac:dyDescent="0.25">
      <c r="A83" t="s">
        <v>109</v>
      </c>
      <c r="B83" t="s">
        <v>26</v>
      </c>
      <c r="C83" t="s">
        <v>4</v>
      </c>
      <c r="D83">
        <v>7</v>
      </c>
      <c r="E83" s="8">
        <v>16595.82608695652</v>
      </c>
      <c r="F83" s="8">
        <v>18304.120842312455</v>
      </c>
      <c r="G83" s="8">
        <v>18304.120842312455</v>
      </c>
      <c r="H83" s="8">
        <v>18304.120842312455</v>
      </c>
      <c r="J83" t="s">
        <v>109</v>
      </c>
      <c r="K83" t="s">
        <v>26</v>
      </c>
      <c r="L83" t="s">
        <v>4</v>
      </c>
      <c r="M83">
        <v>7</v>
      </c>
      <c r="N83" s="8">
        <v>16595.82608695652</v>
      </c>
      <c r="O83" s="8">
        <v>18304.120842312455</v>
      </c>
      <c r="P83" s="8">
        <v>18304.120842312455</v>
      </c>
      <c r="Q83" s="8">
        <v>18304.120842312455</v>
      </c>
    </row>
    <row r="84" spans="1:17" hidden="1" x14ac:dyDescent="0.25">
      <c r="A84" t="s">
        <v>109</v>
      </c>
      <c r="B84" t="s">
        <v>26</v>
      </c>
      <c r="C84" t="s">
        <v>4</v>
      </c>
      <c r="D84">
        <v>8</v>
      </c>
      <c r="E84" s="8">
        <v>17398.597826086956</v>
      </c>
      <c r="F84" s="8">
        <v>19189.526054734248</v>
      </c>
      <c r="G84" s="8">
        <v>19189.526054734248</v>
      </c>
      <c r="H84" s="8">
        <v>19189.526054734248</v>
      </c>
      <c r="J84" t="s">
        <v>109</v>
      </c>
      <c r="K84" t="s">
        <v>26</v>
      </c>
      <c r="L84" t="s">
        <v>4</v>
      </c>
      <c r="M84">
        <v>8</v>
      </c>
      <c r="N84" s="8">
        <v>17398.597826086956</v>
      </c>
      <c r="O84" s="8">
        <v>19189.526054734248</v>
      </c>
      <c r="P84" s="8">
        <v>19189.526054734248</v>
      </c>
      <c r="Q84" s="8">
        <v>19189.526054734248</v>
      </c>
    </row>
    <row r="85" spans="1:17" hidden="1" x14ac:dyDescent="0.25">
      <c r="A85" t="s">
        <v>109</v>
      </c>
      <c r="B85" t="s">
        <v>26</v>
      </c>
      <c r="C85" t="s">
        <v>4</v>
      </c>
      <c r="D85">
        <v>9</v>
      </c>
      <c r="E85" s="8">
        <v>17823.293478260868</v>
      </c>
      <c r="F85" s="8">
        <v>19657.937840798088</v>
      </c>
      <c r="G85" s="8">
        <v>19657.937840798088</v>
      </c>
      <c r="H85" s="8">
        <v>19657.937840798088</v>
      </c>
      <c r="J85" t="s">
        <v>109</v>
      </c>
      <c r="K85" t="s">
        <v>26</v>
      </c>
      <c r="L85" t="s">
        <v>4</v>
      </c>
      <c r="M85">
        <v>9</v>
      </c>
      <c r="N85" s="8">
        <v>17823.293478260868</v>
      </c>
      <c r="O85" s="8">
        <v>19657.937840798088</v>
      </c>
      <c r="P85" s="8">
        <v>19657.937840798088</v>
      </c>
      <c r="Q85" s="8">
        <v>19657.937840798088</v>
      </c>
    </row>
    <row r="86" spans="1:17" hidden="1" x14ac:dyDescent="0.25">
      <c r="A86" t="s">
        <v>109</v>
      </c>
      <c r="B86" t="s">
        <v>26</v>
      </c>
      <c r="C86" t="s">
        <v>4</v>
      </c>
      <c r="D86">
        <v>10</v>
      </c>
      <c r="E86" s="8">
        <v>18094.66304347826</v>
      </c>
      <c r="F86" s="8">
        <v>19957.240887759315</v>
      </c>
      <c r="G86" s="8">
        <v>19957.240887759315</v>
      </c>
      <c r="H86" s="8">
        <v>19957.240887759315</v>
      </c>
      <c r="J86" t="s">
        <v>109</v>
      </c>
      <c r="K86" t="s">
        <v>26</v>
      </c>
      <c r="L86" t="s">
        <v>4</v>
      </c>
      <c r="M86">
        <v>10</v>
      </c>
      <c r="N86" s="8">
        <v>18094.66304347826</v>
      </c>
      <c r="O86" s="8">
        <v>19957.240887759315</v>
      </c>
      <c r="P86" s="8">
        <v>19957.240887759315</v>
      </c>
      <c r="Q86" s="8">
        <v>19957.240887759315</v>
      </c>
    </row>
    <row r="87" spans="1:17" hidden="1" x14ac:dyDescent="0.25">
      <c r="A87" t="s">
        <v>109</v>
      </c>
      <c r="B87" t="s">
        <v>26</v>
      </c>
      <c r="C87" t="s">
        <v>4</v>
      </c>
      <c r="D87">
        <v>11</v>
      </c>
      <c r="E87" s="8">
        <v>18316.978260869564</v>
      </c>
      <c r="F87" s="8">
        <v>20202.440167559769</v>
      </c>
      <c r="G87" s="8">
        <v>20202.440167559769</v>
      </c>
      <c r="H87" s="8">
        <v>20202.440167559769</v>
      </c>
      <c r="J87" t="s">
        <v>109</v>
      </c>
      <c r="K87" t="s">
        <v>26</v>
      </c>
      <c r="L87" t="s">
        <v>4</v>
      </c>
      <c r="M87">
        <v>11</v>
      </c>
      <c r="N87" s="8">
        <v>18316.978260869564</v>
      </c>
      <c r="O87" s="8">
        <v>20202.440167559769</v>
      </c>
      <c r="P87" s="8">
        <v>20202.440167559769</v>
      </c>
      <c r="Q87" s="8">
        <v>20202.440167559769</v>
      </c>
    </row>
    <row r="88" spans="1:17" hidden="1" x14ac:dyDescent="0.25">
      <c r="A88" t="s">
        <v>109</v>
      </c>
      <c r="B88" t="s">
        <v>26</v>
      </c>
      <c r="C88" t="s">
        <v>4</v>
      </c>
      <c r="D88">
        <v>12</v>
      </c>
      <c r="E88" s="8">
        <v>18302.152173913044</v>
      </c>
      <c r="F88" s="8">
        <v>20186.087954307561</v>
      </c>
      <c r="G88" s="8">
        <v>20186.087954307561</v>
      </c>
      <c r="H88" s="8">
        <v>20186.087954307561</v>
      </c>
      <c r="J88" t="s">
        <v>109</v>
      </c>
      <c r="K88" t="s">
        <v>26</v>
      </c>
      <c r="L88" t="s">
        <v>4</v>
      </c>
      <c r="M88">
        <v>12</v>
      </c>
      <c r="N88" s="8">
        <v>18302.152173913044</v>
      </c>
      <c r="O88" s="8">
        <v>20186.087954307561</v>
      </c>
      <c r="P88" s="8">
        <v>20186.087954307561</v>
      </c>
      <c r="Q88" s="8">
        <v>20186.087954307561</v>
      </c>
    </row>
    <row r="89" spans="1:17" hidden="1" x14ac:dyDescent="0.25">
      <c r="A89" t="s">
        <v>109</v>
      </c>
      <c r="B89" t="s">
        <v>26</v>
      </c>
      <c r="C89" t="s">
        <v>4</v>
      </c>
      <c r="D89">
        <v>13</v>
      </c>
      <c r="E89" s="8">
        <v>18174.293478260868</v>
      </c>
      <c r="F89" s="8">
        <v>20045.068097646283</v>
      </c>
      <c r="G89" s="8">
        <v>20045.068097646283</v>
      </c>
      <c r="H89" s="8">
        <v>20045.068097646283</v>
      </c>
      <c r="J89" t="s">
        <v>109</v>
      </c>
      <c r="K89" t="s">
        <v>26</v>
      </c>
      <c r="L89" t="s">
        <v>4</v>
      </c>
      <c r="M89">
        <v>13</v>
      </c>
      <c r="N89" s="8">
        <v>18174.293478260868</v>
      </c>
      <c r="O89" s="8">
        <v>20045.068097646283</v>
      </c>
      <c r="P89" s="8">
        <v>20045.068097646283</v>
      </c>
      <c r="Q89" s="8">
        <v>20045.068097646283</v>
      </c>
    </row>
    <row r="90" spans="1:17" hidden="1" x14ac:dyDescent="0.25">
      <c r="A90" t="s">
        <v>109</v>
      </c>
      <c r="B90" t="s">
        <v>26</v>
      </c>
      <c r="C90" t="s">
        <v>4</v>
      </c>
      <c r="D90">
        <v>14</v>
      </c>
      <c r="E90" s="8">
        <v>18025.967391304348</v>
      </c>
      <c r="F90" s="8">
        <v>19881.474034567174</v>
      </c>
      <c r="G90" s="8">
        <v>19881.474034567174</v>
      </c>
      <c r="H90" s="8">
        <v>19881.474034567174</v>
      </c>
      <c r="J90" t="s">
        <v>109</v>
      </c>
      <c r="K90" t="s">
        <v>26</v>
      </c>
      <c r="L90" t="s">
        <v>4</v>
      </c>
      <c r="M90">
        <v>14</v>
      </c>
      <c r="N90" s="8">
        <v>18025.967391304348</v>
      </c>
      <c r="O90" s="8">
        <v>19881.474034567174</v>
      </c>
      <c r="P90" s="8">
        <v>19881.474034567174</v>
      </c>
      <c r="Q90" s="8">
        <v>19881.474034567174</v>
      </c>
    </row>
    <row r="91" spans="1:17" hidden="1" x14ac:dyDescent="0.25">
      <c r="A91" t="s">
        <v>109</v>
      </c>
      <c r="B91" t="s">
        <v>26</v>
      </c>
      <c r="C91" t="s">
        <v>4</v>
      </c>
      <c r="D91">
        <v>15</v>
      </c>
      <c r="E91" s="8">
        <v>17997.054347826088</v>
      </c>
      <c r="F91" s="8">
        <v>19849.584821040105</v>
      </c>
      <c r="G91" s="8">
        <v>19849.584821040105</v>
      </c>
      <c r="H91" s="8">
        <v>19849.584821040105</v>
      </c>
      <c r="J91" t="s">
        <v>109</v>
      </c>
      <c r="K91" t="s">
        <v>26</v>
      </c>
      <c r="L91" t="s">
        <v>4</v>
      </c>
      <c r="M91">
        <v>15</v>
      </c>
      <c r="N91" s="8">
        <v>17997.054347826088</v>
      </c>
      <c r="O91" s="8">
        <v>19849.584821040105</v>
      </c>
      <c r="P91" s="8">
        <v>19849.584821040105</v>
      </c>
      <c r="Q91" s="8">
        <v>19849.584821040105</v>
      </c>
    </row>
    <row r="92" spans="1:17" hidden="1" x14ac:dyDescent="0.25">
      <c r="A92" t="s">
        <v>109</v>
      </c>
      <c r="B92" t="s">
        <v>26</v>
      </c>
      <c r="C92" t="s">
        <v>4</v>
      </c>
      <c r="D92">
        <v>16</v>
      </c>
      <c r="E92" s="8">
        <v>18219.195652173912</v>
      </c>
      <c r="F92" s="8">
        <v>20094.592286022355</v>
      </c>
      <c r="G92" s="8">
        <v>20094.592286022355</v>
      </c>
      <c r="H92" s="8">
        <v>20094.592286022355</v>
      </c>
      <c r="J92" t="s">
        <v>109</v>
      </c>
      <c r="K92" t="s">
        <v>26</v>
      </c>
      <c r="L92" t="s">
        <v>4</v>
      </c>
      <c r="M92">
        <v>16</v>
      </c>
      <c r="N92" s="8">
        <v>18219.195652173912</v>
      </c>
      <c r="O92" s="8">
        <v>20094.592286022355</v>
      </c>
      <c r="P92" s="8">
        <v>20094.592286022355</v>
      </c>
      <c r="Q92" s="8">
        <v>20094.592286022355</v>
      </c>
    </row>
    <row r="93" spans="1:17" hidden="1" x14ac:dyDescent="0.25">
      <c r="A93" t="s">
        <v>109</v>
      </c>
      <c r="B93" t="s">
        <v>26</v>
      </c>
      <c r="C93" t="s">
        <v>4</v>
      </c>
      <c r="D93">
        <v>17</v>
      </c>
      <c r="E93" s="8">
        <v>18527.119565217392</v>
      </c>
      <c r="F93" s="8">
        <v>20434.212410085671</v>
      </c>
      <c r="G93" s="8">
        <v>20434.212410085671</v>
      </c>
      <c r="H93" s="8">
        <v>20434.212410085671</v>
      </c>
      <c r="J93" t="s">
        <v>109</v>
      </c>
      <c r="K93" t="s">
        <v>26</v>
      </c>
      <c r="L93" t="s">
        <v>4</v>
      </c>
      <c r="M93">
        <v>17</v>
      </c>
      <c r="N93" s="8">
        <v>18527.119565217392</v>
      </c>
      <c r="O93" s="8">
        <v>20434.212410085671</v>
      </c>
      <c r="P93" s="8">
        <v>20434.212410085671</v>
      </c>
      <c r="Q93" s="8">
        <v>20434.212410085671</v>
      </c>
    </row>
    <row r="94" spans="1:17" hidden="1" x14ac:dyDescent="0.25">
      <c r="A94" t="s">
        <v>109</v>
      </c>
      <c r="B94" t="s">
        <v>26</v>
      </c>
      <c r="C94" t="s">
        <v>4</v>
      </c>
      <c r="D94">
        <v>18</v>
      </c>
      <c r="E94" s="8">
        <v>18431.347826086956</v>
      </c>
      <c r="F94" s="8">
        <v>20328.582387383791</v>
      </c>
      <c r="G94" s="8">
        <v>20328.582387383791</v>
      </c>
      <c r="H94" s="8">
        <v>20328.582387383791</v>
      </c>
      <c r="J94" t="s">
        <v>109</v>
      </c>
      <c r="K94" t="s">
        <v>26</v>
      </c>
      <c r="L94" t="s">
        <v>4</v>
      </c>
      <c r="M94">
        <v>18</v>
      </c>
      <c r="N94" s="8">
        <v>18431.347826086956</v>
      </c>
      <c r="O94" s="8">
        <v>20328.582387383791</v>
      </c>
      <c r="P94" s="8">
        <v>20328.582387383791</v>
      </c>
      <c r="Q94" s="8">
        <v>20328.582387383791</v>
      </c>
    </row>
    <row r="95" spans="1:17" hidden="1" x14ac:dyDescent="0.25">
      <c r="A95" t="s">
        <v>109</v>
      </c>
      <c r="B95" t="s">
        <v>26</v>
      </c>
      <c r="C95" t="s">
        <v>4</v>
      </c>
      <c r="D95">
        <v>19</v>
      </c>
      <c r="E95" s="8">
        <v>18146.17391304348</v>
      </c>
      <c r="F95" s="8">
        <v>20014.054039227285</v>
      </c>
      <c r="G95" s="8">
        <v>20014.054039227285</v>
      </c>
      <c r="H95" s="8">
        <v>20014.054039227285</v>
      </c>
      <c r="J95" t="s">
        <v>109</v>
      </c>
      <c r="K95" t="s">
        <v>26</v>
      </c>
      <c r="L95" t="s">
        <v>4</v>
      </c>
      <c r="M95">
        <v>19</v>
      </c>
      <c r="N95" s="8">
        <v>18146.17391304348</v>
      </c>
      <c r="O95" s="8">
        <v>20014.054039227285</v>
      </c>
      <c r="P95" s="8">
        <v>20014.054039227285</v>
      </c>
      <c r="Q95" s="8">
        <v>20014.054039227285</v>
      </c>
    </row>
    <row r="96" spans="1:17" hidden="1" x14ac:dyDescent="0.25">
      <c r="A96" t="s">
        <v>109</v>
      </c>
      <c r="B96" t="s">
        <v>26</v>
      </c>
      <c r="C96" t="s">
        <v>4</v>
      </c>
      <c r="D96">
        <v>20</v>
      </c>
      <c r="E96" s="8">
        <v>18014.804347826088</v>
      </c>
      <c r="F96" s="8">
        <v>19869.161920923449</v>
      </c>
      <c r="G96" s="8">
        <v>19869.161920923449</v>
      </c>
      <c r="H96" s="8">
        <v>19869.161920923449</v>
      </c>
      <c r="J96" t="s">
        <v>109</v>
      </c>
      <c r="K96" t="s">
        <v>26</v>
      </c>
      <c r="L96" t="s">
        <v>4</v>
      </c>
      <c r="M96">
        <v>20</v>
      </c>
      <c r="N96" s="8">
        <v>18014.804347826088</v>
      </c>
      <c r="O96" s="8">
        <v>19869.161920923449</v>
      </c>
      <c r="P96" s="8">
        <v>19869.161920923449</v>
      </c>
      <c r="Q96" s="8">
        <v>19869.161920923449</v>
      </c>
    </row>
    <row r="97" spans="1:17" hidden="1" x14ac:dyDescent="0.25">
      <c r="A97" t="s">
        <v>109</v>
      </c>
      <c r="B97" t="s">
        <v>26</v>
      </c>
      <c r="C97" t="s">
        <v>4</v>
      </c>
      <c r="D97">
        <v>21</v>
      </c>
      <c r="E97" s="8">
        <v>17750.217391304348</v>
      </c>
      <c r="F97" s="8">
        <v>19577.33965187232</v>
      </c>
      <c r="G97" s="8">
        <v>19577.33965187232</v>
      </c>
      <c r="H97" s="8">
        <v>19577.33965187232</v>
      </c>
      <c r="J97" t="s">
        <v>109</v>
      </c>
      <c r="K97" t="s">
        <v>26</v>
      </c>
      <c r="L97" t="s">
        <v>4</v>
      </c>
      <c r="M97">
        <v>21</v>
      </c>
      <c r="N97" s="8">
        <v>17750.217391304348</v>
      </c>
      <c r="O97" s="8">
        <v>19577.33965187232</v>
      </c>
      <c r="P97" s="8">
        <v>19577.33965187232</v>
      </c>
      <c r="Q97" s="8">
        <v>19577.33965187232</v>
      </c>
    </row>
    <row r="98" spans="1:17" hidden="1" x14ac:dyDescent="0.25">
      <c r="A98" t="s">
        <v>109</v>
      </c>
      <c r="B98" t="s">
        <v>26</v>
      </c>
      <c r="C98" t="s">
        <v>4</v>
      </c>
      <c r="D98">
        <v>22</v>
      </c>
      <c r="E98" s="8">
        <v>16680.054347826088</v>
      </c>
      <c r="F98" s="8">
        <v>18397.019156455808</v>
      </c>
      <c r="G98" s="8">
        <v>18397.019156455808</v>
      </c>
      <c r="H98" s="8">
        <v>18397.019156455808</v>
      </c>
      <c r="J98" t="s">
        <v>109</v>
      </c>
      <c r="K98" t="s">
        <v>26</v>
      </c>
      <c r="L98" t="s">
        <v>4</v>
      </c>
      <c r="M98">
        <v>22</v>
      </c>
      <c r="N98" s="8">
        <v>16680.054347826088</v>
      </c>
      <c r="O98" s="8">
        <v>18397.019156455808</v>
      </c>
      <c r="P98" s="8">
        <v>18397.019156455808</v>
      </c>
      <c r="Q98" s="8">
        <v>18397.019156455808</v>
      </c>
    </row>
    <row r="99" spans="1:17" hidden="1" x14ac:dyDescent="0.25">
      <c r="A99" t="s">
        <v>109</v>
      </c>
      <c r="B99" t="s">
        <v>26</v>
      </c>
      <c r="C99" t="s">
        <v>4</v>
      </c>
      <c r="D99">
        <v>23</v>
      </c>
      <c r="E99" s="8">
        <v>15607.684782608696</v>
      </c>
      <c r="F99" s="8">
        <v>17214.265010533269</v>
      </c>
      <c r="G99" s="8">
        <v>17214.265010533269</v>
      </c>
      <c r="H99" s="8">
        <v>17214.265010533269</v>
      </c>
      <c r="J99" t="s">
        <v>109</v>
      </c>
      <c r="K99" t="s">
        <v>26</v>
      </c>
      <c r="L99" t="s">
        <v>4</v>
      </c>
      <c r="M99">
        <v>23</v>
      </c>
      <c r="N99" s="8">
        <v>15607.684782608696</v>
      </c>
      <c r="O99" s="8">
        <v>17214.265010533269</v>
      </c>
      <c r="P99" s="8">
        <v>17214.265010533269</v>
      </c>
      <c r="Q99" s="8">
        <v>17214.265010533269</v>
      </c>
    </row>
    <row r="100" spans="1:17" hidden="1" x14ac:dyDescent="0.25">
      <c r="A100" t="s">
        <v>109</v>
      </c>
      <c r="B100" t="s">
        <v>26</v>
      </c>
      <c r="C100" t="s">
        <v>4</v>
      </c>
      <c r="D100">
        <v>24</v>
      </c>
      <c r="E100" s="8">
        <v>15185.097826086956</v>
      </c>
      <c r="F100" s="8">
        <v>16748.178979140215</v>
      </c>
      <c r="G100" s="8">
        <v>16748.178979140215</v>
      </c>
      <c r="H100" s="8">
        <v>16748.178979140215</v>
      </c>
      <c r="J100" t="s">
        <v>109</v>
      </c>
      <c r="K100" t="s">
        <v>26</v>
      </c>
      <c r="L100" t="s">
        <v>4</v>
      </c>
      <c r="M100">
        <v>24</v>
      </c>
      <c r="N100" s="8">
        <v>15185.097826086956</v>
      </c>
      <c r="O100" s="8">
        <v>16748.178979140215</v>
      </c>
      <c r="P100" s="8">
        <v>16748.178979140215</v>
      </c>
      <c r="Q100" s="8">
        <v>16748.178979140215</v>
      </c>
    </row>
    <row r="101" spans="1:17" hidden="1" x14ac:dyDescent="0.25">
      <c r="A101" t="s">
        <v>109</v>
      </c>
      <c r="B101" t="s">
        <v>27</v>
      </c>
      <c r="C101" t="s">
        <v>4</v>
      </c>
      <c r="D101">
        <v>1</v>
      </c>
      <c r="E101" s="8">
        <v>16952.351648351647</v>
      </c>
      <c r="F101" s="8">
        <v>18697.34543534906</v>
      </c>
      <c r="G101" s="8">
        <v>18697.34543534906</v>
      </c>
      <c r="H101" s="8">
        <v>18697.34543534906</v>
      </c>
      <c r="J101" t="s">
        <v>109</v>
      </c>
      <c r="K101" t="s">
        <v>27</v>
      </c>
      <c r="L101" t="s">
        <v>4</v>
      </c>
      <c r="M101">
        <v>1</v>
      </c>
      <c r="N101" s="8">
        <v>16952.351648351647</v>
      </c>
      <c r="O101" s="8">
        <v>18697.34543534906</v>
      </c>
      <c r="P101" s="8">
        <v>18697.34543534906</v>
      </c>
      <c r="Q101" s="8">
        <v>18697.34543534906</v>
      </c>
    </row>
    <row r="102" spans="1:17" hidden="1" x14ac:dyDescent="0.25">
      <c r="A102" t="s">
        <v>109</v>
      </c>
      <c r="B102" t="s">
        <v>27</v>
      </c>
      <c r="C102" t="s">
        <v>4</v>
      </c>
      <c r="D102">
        <v>2</v>
      </c>
      <c r="E102" s="8">
        <v>16815.593406593405</v>
      </c>
      <c r="F102" s="8">
        <v>18546.509955981604</v>
      </c>
      <c r="G102" s="8">
        <v>18546.509955981604</v>
      </c>
      <c r="H102" s="8">
        <v>18546.509955981604</v>
      </c>
      <c r="J102" t="s">
        <v>109</v>
      </c>
      <c r="K102" t="s">
        <v>27</v>
      </c>
      <c r="L102" t="s">
        <v>4</v>
      </c>
      <c r="M102">
        <v>2</v>
      </c>
      <c r="N102" s="8">
        <v>16815.593406593405</v>
      </c>
      <c r="O102" s="8">
        <v>18546.509955981604</v>
      </c>
      <c r="P102" s="8">
        <v>18546.509955981604</v>
      </c>
      <c r="Q102" s="8">
        <v>18546.509955981604</v>
      </c>
    </row>
    <row r="103" spans="1:17" hidden="1" x14ac:dyDescent="0.25">
      <c r="A103" t="s">
        <v>109</v>
      </c>
      <c r="B103" t="s">
        <v>27</v>
      </c>
      <c r="C103" t="s">
        <v>4</v>
      </c>
      <c r="D103">
        <v>3</v>
      </c>
      <c r="E103" s="8">
        <v>16737.626373626375</v>
      </c>
      <c r="F103" s="8">
        <v>18460.517370516583</v>
      </c>
      <c r="G103" s="8">
        <v>18460.517370516583</v>
      </c>
      <c r="H103" s="8">
        <v>18460.517370516583</v>
      </c>
      <c r="J103" t="s">
        <v>109</v>
      </c>
      <c r="K103" t="s">
        <v>27</v>
      </c>
      <c r="L103" t="s">
        <v>4</v>
      </c>
      <c r="M103">
        <v>3</v>
      </c>
      <c r="N103" s="8">
        <v>16737.626373626375</v>
      </c>
      <c r="O103" s="8">
        <v>18460.517370516583</v>
      </c>
      <c r="P103" s="8">
        <v>18460.517370516583</v>
      </c>
      <c r="Q103" s="8">
        <v>18460.517370516583</v>
      </c>
    </row>
    <row r="104" spans="1:17" hidden="1" x14ac:dyDescent="0.25">
      <c r="A104" t="s">
        <v>109</v>
      </c>
      <c r="B104" t="s">
        <v>27</v>
      </c>
      <c r="C104" t="s">
        <v>4</v>
      </c>
      <c r="D104">
        <v>4</v>
      </c>
      <c r="E104" s="8">
        <v>16858.384615384617</v>
      </c>
      <c r="F104" s="8">
        <v>18593.705886608917</v>
      </c>
      <c r="G104" s="8">
        <v>18593.705886608917</v>
      </c>
      <c r="H104" s="8">
        <v>18593.705886608917</v>
      </c>
      <c r="J104" t="s">
        <v>109</v>
      </c>
      <c r="K104" t="s">
        <v>27</v>
      </c>
      <c r="L104" t="s">
        <v>4</v>
      </c>
      <c r="M104">
        <v>4</v>
      </c>
      <c r="N104" s="8">
        <v>16858.384615384617</v>
      </c>
      <c r="O104" s="8">
        <v>18593.705886608917</v>
      </c>
      <c r="P104" s="8">
        <v>18593.705886608917</v>
      </c>
      <c r="Q104" s="8">
        <v>18593.705886608917</v>
      </c>
    </row>
    <row r="105" spans="1:17" hidden="1" x14ac:dyDescent="0.25">
      <c r="A105" t="s">
        <v>109</v>
      </c>
      <c r="B105" t="s">
        <v>27</v>
      </c>
      <c r="C105" t="s">
        <v>4</v>
      </c>
      <c r="D105">
        <v>5</v>
      </c>
      <c r="E105" s="8">
        <v>17447.472527472528</v>
      </c>
      <c r="F105" s="8">
        <v>19243.431683511382</v>
      </c>
      <c r="G105" s="8">
        <v>19243.431683511382</v>
      </c>
      <c r="H105" s="8">
        <v>19243.431683511382</v>
      </c>
      <c r="J105" t="s">
        <v>109</v>
      </c>
      <c r="K105" t="s">
        <v>27</v>
      </c>
      <c r="L105" t="s">
        <v>4</v>
      </c>
      <c r="M105">
        <v>5</v>
      </c>
      <c r="N105" s="8">
        <v>17447.472527472528</v>
      </c>
      <c r="O105" s="8">
        <v>19243.431683511382</v>
      </c>
      <c r="P105" s="8">
        <v>19243.431683511382</v>
      </c>
      <c r="Q105" s="8">
        <v>19243.431683511382</v>
      </c>
    </row>
    <row r="106" spans="1:17" hidden="1" x14ac:dyDescent="0.25">
      <c r="A106" t="s">
        <v>109</v>
      </c>
      <c r="B106" t="s">
        <v>27</v>
      </c>
      <c r="C106" t="s">
        <v>4</v>
      </c>
      <c r="D106">
        <v>6</v>
      </c>
      <c r="E106" s="8">
        <v>18718.010989010989</v>
      </c>
      <c r="F106" s="8">
        <v>20644.753281662131</v>
      </c>
      <c r="G106" s="8">
        <v>20644.753281662131</v>
      </c>
      <c r="H106" s="8">
        <v>20644.753281662131</v>
      </c>
      <c r="J106" t="s">
        <v>109</v>
      </c>
      <c r="K106" t="s">
        <v>27</v>
      </c>
      <c r="L106" t="s">
        <v>4</v>
      </c>
      <c r="M106">
        <v>6</v>
      </c>
      <c r="N106" s="8">
        <v>18718.010989010989</v>
      </c>
      <c r="O106" s="8">
        <v>20644.753281662131</v>
      </c>
      <c r="P106" s="8">
        <v>20644.753281662131</v>
      </c>
      <c r="Q106" s="8">
        <v>20644.753281662131</v>
      </c>
    </row>
    <row r="107" spans="1:17" hidden="1" x14ac:dyDescent="0.25">
      <c r="A107" t="s">
        <v>109</v>
      </c>
      <c r="B107" t="s">
        <v>27</v>
      </c>
      <c r="C107" t="s">
        <v>4</v>
      </c>
      <c r="D107">
        <v>7</v>
      </c>
      <c r="E107" s="8">
        <v>19850.736263736264</v>
      </c>
      <c r="F107" s="8">
        <v>21894.075864405306</v>
      </c>
      <c r="G107" s="8">
        <v>21894.075864405306</v>
      </c>
      <c r="H107" s="8">
        <v>21894.075864405306</v>
      </c>
      <c r="J107" t="s">
        <v>109</v>
      </c>
      <c r="K107" t="s">
        <v>27</v>
      </c>
      <c r="L107" t="s">
        <v>4</v>
      </c>
      <c r="M107">
        <v>7</v>
      </c>
      <c r="N107" s="8">
        <v>19850.736263736264</v>
      </c>
      <c r="O107" s="8">
        <v>21894.075864405306</v>
      </c>
      <c r="P107" s="8">
        <v>21894.075864405306</v>
      </c>
      <c r="Q107" s="8">
        <v>21894.075864405306</v>
      </c>
    </row>
    <row r="108" spans="1:17" hidden="1" x14ac:dyDescent="0.25">
      <c r="A108" t="s">
        <v>109</v>
      </c>
      <c r="B108" t="s">
        <v>27</v>
      </c>
      <c r="C108" t="s">
        <v>4</v>
      </c>
      <c r="D108">
        <v>8</v>
      </c>
      <c r="E108" s="8">
        <v>20251.692307692309</v>
      </c>
      <c r="F108" s="8">
        <v>22336.304400819961</v>
      </c>
      <c r="G108" s="8">
        <v>22336.304400819961</v>
      </c>
      <c r="H108" s="8">
        <v>22336.304400819961</v>
      </c>
      <c r="J108" t="s">
        <v>109</v>
      </c>
      <c r="K108" t="s">
        <v>27</v>
      </c>
      <c r="L108" t="s">
        <v>4</v>
      </c>
      <c r="M108">
        <v>8</v>
      </c>
      <c r="N108" s="8">
        <v>20251.692307692309</v>
      </c>
      <c r="O108" s="8">
        <v>22336.304400819961</v>
      </c>
      <c r="P108" s="8">
        <v>22336.304400819961</v>
      </c>
      <c r="Q108" s="8">
        <v>22336.304400819961</v>
      </c>
    </row>
    <row r="109" spans="1:17" hidden="1" x14ac:dyDescent="0.25">
      <c r="A109" t="s">
        <v>109</v>
      </c>
      <c r="B109" t="s">
        <v>27</v>
      </c>
      <c r="C109" t="s">
        <v>4</v>
      </c>
      <c r="D109">
        <v>9</v>
      </c>
      <c r="E109" s="8">
        <v>20205.736263736264</v>
      </c>
      <c r="F109" s="8">
        <v>22285.617862072293</v>
      </c>
      <c r="G109" s="8">
        <v>22285.617862072293</v>
      </c>
      <c r="H109" s="8">
        <v>22285.617862072293</v>
      </c>
      <c r="J109" t="s">
        <v>109</v>
      </c>
      <c r="K109" t="s">
        <v>27</v>
      </c>
      <c r="L109" t="s">
        <v>4</v>
      </c>
      <c r="M109">
        <v>9</v>
      </c>
      <c r="N109" s="8">
        <v>20205.736263736264</v>
      </c>
      <c r="O109" s="8">
        <v>22285.617862072293</v>
      </c>
      <c r="P109" s="8">
        <v>22285.617862072293</v>
      </c>
      <c r="Q109" s="8">
        <v>22285.617862072293</v>
      </c>
    </row>
    <row r="110" spans="1:17" hidden="1" x14ac:dyDescent="0.25">
      <c r="A110" t="s">
        <v>109</v>
      </c>
      <c r="B110" t="s">
        <v>27</v>
      </c>
      <c r="C110" t="s">
        <v>4</v>
      </c>
      <c r="D110">
        <v>10</v>
      </c>
      <c r="E110" s="8">
        <v>19988.439560439561</v>
      </c>
      <c r="F110" s="8">
        <v>22045.953678142036</v>
      </c>
      <c r="G110" s="8">
        <v>22045.953678142036</v>
      </c>
      <c r="H110" s="8">
        <v>22045.953678142036</v>
      </c>
      <c r="J110" t="s">
        <v>109</v>
      </c>
      <c r="K110" t="s">
        <v>27</v>
      </c>
      <c r="L110" t="s">
        <v>4</v>
      </c>
      <c r="M110">
        <v>10</v>
      </c>
      <c r="N110" s="8">
        <v>19988.439560439561</v>
      </c>
      <c r="O110" s="8">
        <v>22045.953678142036</v>
      </c>
      <c r="P110" s="8">
        <v>22045.953678142036</v>
      </c>
      <c r="Q110" s="8">
        <v>22045.953678142036</v>
      </c>
    </row>
    <row r="111" spans="1:17" hidden="1" x14ac:dyDescent="0.25">
      <c r="A111" t="s">
        <v>109</v>
      </c>
      <c r="B111" t="s">
        <v>27</v>
      </c>
      <c r="C111" t="s">
        <v>4</v>
      </c>
      <c r="D111">
        <v>11</v>
      </c>
      <c r="E111" s="8">
        <v>19858.164835164836</v>
      </c>
      <c r="F111" s="8">
        <v>21902.269097354463</v>
      </c>
      <c r="G111" s="8">
        <v>21902.269097354463</v>
      </c>
      <c r="H111" s="8">
        <v>21902.269097354463</v>
      </c>
      <c r="J111" t="s">
        <v>109</v>
      </c>
      <c r="K111" t="s">
        <v>27</v>
      </c>
      <c r="L111" t="s">
        <v>4</v>
      </c>
      <c r="M111">
        <v>11</v>
      </c>
      <c r="N111" s="8">
        <v>19858.164835164836</v>
      </c>
      <c r="O111" s="8">
        <v>21902.269097354463</v>
      </c>
      <c r="P111" s="8">
        <v>21902.269097354463</v>
      </c>
      <c r="Q111" s="8">
        <v>21902.269097354463</v>
      </c>
    </row>
    <row r="112" spans="1:17" hidden="1" x14ac:dyDescent="0.25">
      <c r="A112" t="s">
        <v>109</v>
      </c>
      <c r="B112" t="s">
        <v>27</v>
      </c>
      <c r="C112" t="s">
        <v>4</v>
      </c>
      <c r="D112">
        <v>12</v>
      </c>
      <c r="E112" s="8">
        <v>19599.86813186813</v>
      </c>
      <c r="F112" s="8">
        <v>21617.384570031682</v>
      </c>
      <c r="G112" s="8">
        <v>21617.384570031682</v>
      </c>
      <c r="H112" s="8">
        <v>21617.384570031682</v>
      </c>
      <c r="J112" t="s">
        <v>109</v>
      </c>
      <c r="K112" t="s">
        <v>27</v>
      </c>
      <c r="L112" t="s">
        <v>4</v>
      </c>
      <c r="M112">
        <v>12</v>
      </c>
      <c r="N112" s="8">
        <v>19599.86813186813</v>
      </c>
      <c r="O112" s="8">
        <v>21617.384570031682</v>
      </c>
      <c r="P112" s="8">
        <v>21617.384570031682</v>
      </c>
      <c r="Q112" s="8">
        <v>21617.384570031682</v>
      </c>
    </row>
    <row r="113" spans="1:17" hidden="1" x14ac:dyDescent="0.25">
      <c r="A113" t="s">
        <v>109</v>
      </c>
      <c r="B113" t="s">
        <v>27</v>
      </c>
      <c r="C113" t="s">
        <v>4</v>
      </c>
      <c r="D113">
        <v>13</v>
      </c>
      <c r="E113" s="8">
        <v>19300.54945054945</v>
      </c>
      <c r="F113" s="8">
        <v>21287.255458982199</v>
      </c>
      <c r="G113" s="8">
        <v>21287.255458982199</v>
      </c>
      <c r="H113" s="8">
        <v>21287.255458982199</v>
      </c>
      <c r="J113" t="s">
        <v>109</v>
      </c>
      <c r="K113" t="s">
        <v>27</v>
      </c>
      <c r="L113" t="s">
        <v>4</v>
      </c>
      <c r="M113">
        <v>13</v>
      </c>
      <c r="N113" s="8">
        <v>19300.54945054945</v>
      </c>
      <c r="O113" s="8">
        <v>21287.255458982199</v>
      </c>
      <c r="P113" s="8">
        <v>21287.255458982199</v>
      </c>
      <c r="Q113" s="8">
        <v>21287.255458982199</v>
      </c>
    </row>
    <row r="114" spans="1:17" hidden="1" x14ac:dyDescent="0.25">
      <c r="A114" t="s">
        <v>109</v>
      </c>
      <c r="B114" t="s">
        <v>27</v>
      </c>
      <c r="C114" t="s">
        <v>4</v>
      </c>
      <c r="D114">
        <v>14</v>
      </c>
      <c r="E114" s="8">
        <v>19073.593406593405</v>
      </c>
      <c r="F114" s="8">
        <v>21036.937648184608</v>
      </c>
      <c r="G114" s="8">
        <v>21036.937648184608</v>
      </c>
      <c r="H114" s="8">
        <v>21036.937648184608</v>
      </c>
      <c r="J114" t="s">
        <v>109</v>
      </c>
      <c r="K114" t="s">
        <v>27</v>
      </c>
      <c r="L114" t="s">
        <v>4</v>
      </c>
      <c r="M114">
        <v>14</v>
      </c>
      <c r="N114" s="8">
        <v>19073.593406593405</v>
      </c>
      <c r="O114" s="8">
        <v>21036.937648184608</v>
      </c>
      <c r="P114" s="8">
        <v>21036.937648184608</v>
      </c>
      <c r="Q114" s="8">
        <v>21036.937648184608</v>
      </c>
    </row>
    <row r="115" spans="1:17" hidden="1" x14ac:dyDescent="0.25">
      <c r="A115" t="s">
        <v>109</v>
      </c>
      <c r="B115" t="s">
        <v>27</v>
      </c>
      <c r="C115" t="s">
        <v>4</v>
      </c>
      <c r="D115">
        <v>15</v>
      </c>
      <c r="E115" s="8">
        <v>19054.582417582416</v>
      </c>
      <c r="F115" s="8">
        <v>21015.969759128304</v>
      </c>
      <c r="G115" s="8">
        <v>21015.969759128304</v>
      </c>
      <c r="H115" s="8">
        <v>21015.969759128304</v>
      </c>
      <c r="J115" t="s">
        <v>109</v>
      </c>
      <c r="K115" t="s">
        <v>27</v>
      </c>
      <c r="L115" t="s">
        <v>4</v>
      </c>
      <c r="M115">
        <v>15</v>
      </c>
      <c r="N115" s="8">
        <v>19054.582417582416</v>
      </c>
      <c r="O115" s="8">
        <v>21015.969759128304</v>
      </c>
      <c r="P115" s="8">
        <v>21015.969759128304</v>
      </c>
      <c r="Q115" s="8">
        <v>21015.969759128304</v>
      </c>
    </row>
    <row r="116" spans="1:17" hidden="1" x14ac:dyDescent="0.25">
      <c r="A116" t="s">
        <v>109</v>
      </c>
      <c r="B116" t="s">
        <v>27</v>
      </c>
      <c r="C116" t="s">
        <v>4</v>
      </c>
      <c r="D116">
        <v>16</v>
      </c>
      <c r="E116" s="8">
        <v>19505.516483516483</v>
      </c>
      <c r="F116" s="8">
        <v>21513.320815443574</v>
      </c>
      <c r="G116" s="8">
        <v>21513.320815443574</v>
      </c>
      <c r="H116" s="8">
        <v>21513.320815443574</v>
      </c>
      <c r="J116" t="s">
        <v>109</v>
      </c>
      <c r="K116" t="s">
        <v>27</v>
      </c>
      <c r="L116" t="s">
        <v>4</v>
      </c>
      <c r="M116">
        <v>16</v>
      </c>
      <c r="N116" s="8">
        <v>19505.516483516483</v>
      </c>
      <c r="O116" s="8">
        <v>21513.320815443574</v>
      </c>
      <c r="P116" s="8">
        <v>21513.320815443574</v>
      </c>
      <c r="Q116" s="8">
        <v>21513.320815443574</v>
      </c>
    </row>
    <row r="117" spans="1:17" hidden="1" x14ac:dyDescent="0.25">
      <c r="A117" t="s">
        <v>109</v>
      </c>
      <c r="B117" t="s">
        <v>27</v>
      </c>
      <c r="C117" t="s">
        <v>4</v>
      </c>
      <c r="D117">
        <v>17</v>
      </c>
      <c r="E117" s="8">
        <v>20236.285714285714</v>
      </c>
      <c r="F117" s="8">
        <v>22319.311926567396</v>
      </c>
      <c r="G117" s="8">
        <v>22319.311926567396</v>
      </c>
      <c r="H117" s="8">
        <v>22319.311926567396</v>
      </c>
      <c r="J117" t="s">
        <v>109</v>
      </c>
      <c r="K117" t="s">
        <v>27</v>
      </c>
      <c r="L117" t="s">
        <v>4</v>
      </c>
      <c r="M117">
        <v>17</v>
      </c>
      <c r="N117" s="8">
        <v>20236.285714285714</v>
      </c>
      <c r="O117" s="8">
        <v>22319.311926567396</v>
      </c>
      <c r="P117" s="8">
        <v>22319.311926567396</v>
      </c>
      <c r="Q117" s="8">
        <v>22319.311926567396</v>
      </c>
    </row>
    <row r="118" spans="1:17" hidden="1" x14ac:dyDescent="0.25">
      <c r="A118" t="s">
        <v>109</v>
      </c>
      <c r="B118" t="s">
        <v>27</v>
      </c>
      <c r="C118" t="s">
        <v>4</v>
      </c>
      <c r="D118">
        <v>18</v>
      </c>
      <c r="E118" s="8">
        <v>20625.54945054945</v>
      </c>
      <c r="F118" s="8">
        <v>22748.64460520407</v>
      </c>
      <c r="G118" s="8">
        <v>22748.64460520407</v>
      </c>
      <c r="H118" s="8">
        <v>22748.64460520407</v>
      </c>
      <c r="J118" t="s">
        <v>109</v>
      </c>
      <c r="K118" t="s">
        <v>27</v>
      </c>
      <c r="L118" t="s">
        <v>4</v>
      </c>
      <c r="M118">
        <v>18</v>
      </c>
      <c r="N118" s="8">
        <v>20625.54945054945</v>
      </c>
      <c r="O118" s="8">
        <v>22748.64460520407</v>
      </c>
      <c r="P118" s="8">
        <v>22748.64460520407</v>
      </c>
      <c r="Q118" s="8">
        <v>22748.64460520407</v>
      </c>
    </row>
    <row r="119" spans="1:17" hidden="1" x14ac:dyDescent="0.25">
      <c r="A119" t="s">
        <v>109</v>
      </c>
      <c r="B119" t="s">
        <v>27</v>
      </c>
      <c r="C119" t="s">
        <v>4</v>
      </c>
      <c r="D119">
        <v>19</v>
      </c>
      <c r="E119" s="8">
        <v>20633.384615384617</v>
      </c>
      <c r="F119" s="8">
        <v>22757.286284335369</v>
      </c>
      <c r="G119" s="8">
        <v>22757.286284335369</v>
      </c>
      <c r="H119" s="8">
        <v>22757.286284335369</v>
      </c>
      <c r="J119" t="s">
        <v>109</v>
      </c>
      <c r="K119" t="s">
        <v>27</v>
      </c>
      <c r="L119" t="s">
        <v>4</v>
      </c>
      <c r="M119">
        <v>19</v>
      </c>
      <c r="N119" s="8">
        <v>20633.384615384617</v>
      </c>
      <c r="O119" s="8">
        <v>22757.286284335369</v>
      </c>
      <c r="P119" s="8">
        <v>22757.286284335369</v>
      </c>
      <c r="Q119" s="8">
        <v>22757.286284335369</v>
      </c>
    </row>
    <row r="120" spans="1:17" hidden="1" x14ac:dyDescent="0.25">
      <c r="A120" t="s">
        <v>109</v>
      </c>
      <c r="B120" t="s">
        <v>27</v>
      </c>
      <c r="C120" t="s">
        <v>4</v>
      </c>
      <c r="D120">
        <v>20</v>
      </c>
      <c r="E120" s="8">
        <v>20217.714285714286</v>
      </c>
      <c r="F120" s="8">
        <v>22298.828844194471</v>
      </c>
      <c r="G120" s="8">
        <v>22298.828844194471</v>
      </c>
      <c r="H120" s="8">
        <v>22298.828844194471</v>
      </c>
      <c r="J120" t="s">
        <v>109</v>
      </c>
      <c r="K120" t="s">
        <v>27</v>
      </c>
      <c r="L120" t="s">
        <v>4</v>
      </c>
      <c r="M120">
        <v>20</v>
      </c>
      <c r="N120" s="8">
        <v>20217.714285714286</v>
      </c>
      <c r="O120" s="8">
        <v>22298.828844194471</v>
      </c>
      <c r="P120" s="8">
        <v>22298.828844194471</v>
      </c>
      <c r="Q120" s="8">
        <v>22298.828844194471</v>
      </c>
    </row>
    <row r="121" spans="1:17" hidden="1" x14ac:dyDescent="0.25">
      <c r="A121" t="s">
        <v>109</v>
      </c>
      <c r="B121" t="s">
        <v>27</v>
      </c>
      <c r="C121" t="s">
        <v>4</v>
      </c>
      <c r="D121">
        <v>21</v>
      </c>
      <c r="E121" s="8">
        <v>19487.736263736264</v>
      </c>
      <c r="F121" s="8">
        <v>21493.710385100745</v>
      </c>
      <c r="G121" s="8">
        <v>21493.710385100745</v>
      </c>
      <c r="H121" s="8">
        <v>21493.710385100745</v>
      </c>
      <c r="J121" t="s">
        <v>109</v>
      </c>
      <c r="K121" t="s">
        <v>27</v>
      </c>
      <c r="L121" t="s">
        <v>4</v>
      </c>
      <c r="M121">
        <v>21</v>
      </c>
      <c r="N121" s="8">
        <v>19487.736263736264</v>
      </c>
      <c r="O121" s="8">
        <v>21493.710385100745</v>
      </c>
      <c r="P121" s="8">
        <v>21493.710385100745</v>
      </c>
      <c r="Q121" s="8">
        <v>21493.710385100745</v>
      </c>
    </row>
    <row r="122" spans="1:17" hidden="1" x14ac:dyDescent="0.25">
      <c r="A122" t="s">
        <v>109</v>
      </c>
      <c r="B122" t="s">
        <v>27</v>
      </c>
      <c r="C122" t="s">
        <v>4</v>
      </c>
      <c r="D122">
        <v>22</v>
      </c>
      <c r="E122" s="8">
        <v>18689.989010989011</v>
      </c>
      <c r="F122" s="8">
        <v>20613.84685559649</v>
      </c>
      <c r="G122" s="8">
        <v>20613.84685559649</v>
      </c>
      <c r="H122" s="8">
        <v>20613.84685559649</v>
      </c>
      <c r="J122" t="s">
        <v>109</v>
      </c>
      <c r="K122" t="s">
        <v>27</v>
      </c>
      <c r="L122" t="s">
        <v>4</v>
      </c>
      <c r="M122">
        <v>22</v>
      </c>
      <c r="N122" s="8">
        <v>18689.989010989011</v>
      </c>
      <c r="O122" s="8">
        <v>20613.84685559649</v>
      </c>
      <c r="P122" s="8">
        <v>20613.84685559649</v>
      </c>
      <c r="Q122" s="8">
        <v>20613.84685559649</v>
      </c>
    </row>
    <row r="123" spans="1:17" hidden="1" x14ac:dyDescent="0.25">
      <c r="A123" t="s">
        <v>109</v>
      </c>
      <c r="B123" t="s">
        <v>27</v>
      </c>
      <c r="C123" t="s">
        <v>4</v>
      </c>
      <c r="D123">
        <v>23</v>
      </c>
      <c r="E123" s="8">
        <v>17841.164835164836</v>
      </c>
      <c r="F123" s="8">
        <v>19677.648789483144</v>
      </c>
      <c r="G123" s="8">
        <v>19677.648789483144</v>
      </c>
      <c r="H123" s="8">
        <v>19677.648789483144</v>
      </c>
      <c r="J123" t="s">
        <v>109</v>
      </c>
      <c r="K123" t="s">
        <v>27</v>
      </c>
      <c r="L123" t="s">
        <v>4</v>
      </c>
      <c r="M123">
        <v>23</v>
      </c>
      <c r="N123" s="8">
        <v>17841.164835164836</v>
      </c>
      <c r="O123" s="8">
        <v>19677.648789483144</v>
      </c>
      <c r="P123" s="8">
        <v>19677.648789483144</v>
      </c>
      <c r="Q123" s="8">
        <v>19677.648789483144</v>
      </c>
    </row>
    <row r="124" spans="1:17" hidden="1" x14ac:dyDescent="0.25">
      <c r="A124" t="s">
        <v>109</v>
      </c>
      <c r="B124" t="s">
        <v>27</v>
      </c>
      <c r="C124" t="s">
        <v>4</v>
      </c>
      <c r="D124">
        <v>24</v>
      </c>
      <c r="E124" s="8">
        <v>17352.021978021978</v>
      </c>
      <c r="F124" s="8">
        <v>19138.155912214836</v>
      </c>
      <c r="G124" s="8">
        <v>19138.155912214836</v>
      </c>
      <c r="H124" s="8">
        <v>19138.155912214836</v>
      </c>
      <c r="J124" t="s">
        <v>109</v>
      </c>
      <c r="K124" t="s">
        <v>27</v>
      </c>
      <c r="L124" t="s">
        <v>4</v>
      </c>
      <c r="M124">
        <v>24</v>
      </c>
      <c r="N124" s="8">
        <v>17352.021978021978</v>
      </c>
      <c r="O124" s="8">
        <v>19138.155912214836</v>
      </c>
      <c r="P124" s="8">
        <v>19138.155912214836</v>
      </c>
      <c r="Q124" s="8">
        <v>19138.155912214836</v>
      </c>
    </row>
    <row r="125" spans="1:17" hidden="1" x14ac:dyDescent="0.25">
      <c r="A125" t="s">
        <v>109</v>
      </c>
      <c r="B125" t="s">
        <v>23</v>
      </c>
      <c r="C125" t="s">
        <v>6</v>
      </c>
      <c r="D125">
        <v>1</v>
      </c>
      <c r="E125" s="8">
        <v>3015.6961749901266</v>
      </c>
      <c r="F125" s="8">
        <v>3363.6233386497656</v>
      </c>
      <c r="G125" s="8">
        <v>3978.0232510078154</v>
      </c>
      <c r="H125" s="8">
        <v>4437.8814541712927</v>
      </c>
      <c r="J125" t="s">
        <v>109</v>
      </c>
      <c r="K125" t="s">
        <v>23</v>
      </c>
      <c r="L125" t="s">
        <v>6</v>
      </c>
      <c r="M125">
        <v>1</v>
      </c>
      <c r="N125" s="8">
        <v>3015.6961749901266</v>
      </c>
      <c r="O125" s="8">
        <v>3363.6233386497656</v>
      </c>
      <c r="P125" s="8">
        <v>3978.0232510078154</v>
      </c>
      <c r="Q125" s="8">
        <v>4437.8814541712927</v>
      </c>
    </row>
    <row r="126" spans="1:17" hidden="1" x14ac:dyDescent="0.25">
      <c r="A126" t="s">
        <v>109</v>
      </c>
      <c r="B126" t="s">
        <v>23</v>
      </c>
      <c r="C126" t="s">
        <v>6</v>
      </c>
      <c r="D126">
        <v>2</v>
      </c>
      <c r="E126" s="8">
        <v>2885.6317918617065</v>
      </c>
      <c r="F126" s="8">
        <v>3225.6238854394328</v>
      </c>
      <c r="G126" s="8">
        <v>3790.3060373253184</v>
      </c>
      <c r="H126" s="8">
        <v>4228.4641912080351</v>
      </c>
      <c r="J126" t="s">
        <v>109</v>
      </c>
      <c r="K126" t="s">
        <v>23</v>
      </c>
      <c r="L126" t="s">
        <v>6</v>
      </c>
      <c r="M126">
        <v>2</v>
      </c>
      <c r="N126" s="8">
        <v>2885.6317918617065</v>
      </c>
      <c r="O126" s="8">
        <v>3225.6238854394328</v>
      </c>
      <c r="P126" s="8">
        <v>3790.3060373253184</v>
      </c>
      <c r="Q126" s="8">
        <v>4228.4641912080351</v>
      </c>
    </row>
    <row r="127" spans="1:17" hidden="1" x14ac:dyDescent="0.25">
      <c r="A127" t="s">
        <v>109</v>
      </c>
      <c r="B127" t="s">
        <v>23</v>
      </c>
      <c r="C127" t="s">
        <v>6</v>
      </c>
      <c r="D127">
        <v>3</v>
      </c>
      <c r="E127" s="8">
        <v>2809.1669688090515</v>
      </c>
      <c r="F127" s="8">
        <v>3147.7623033668947</v>
      </c>
      <c r="G127" s="8">
        <v>3669.0747143620301</v>
      </c>
      <c r="H127" s="8">
        <v>4093.2185664603367</v>
      </c>
      <c r="J127" t="s">
        <v>109</v>
      </c>
      <c r="K127" t="s">
        <v>23</v>
      </c>
      <c r="L127" t="s">
        <v>6</v>
      </c>
      <c r="M127">
        <v>3</v>
      </c>
      <c r="N127" s="8">
        <v>2809.1669688090515</v>
      </c>
      <c r="O127" s="8">
        <v>3147.7623033668947</v>
      </c>
      <c r="P127" s="8">
        <v>3669.0747143620301</v>
      </c>
      <c r="Q127" s="8">
        <v>4093.2185664603367</v>
      </c>
    </row>
    <row r="128" spans="1:17" hidden="1" x14ac:dyDescent="0.25">
      <c r="A128" t="s">
        <v>109</v>
      </c>
      <c r="B128" t="s">
        <v>23</v>
      </c>
      <c r="C128" t="s">
        <v>6</v>
      </c>
      <c r="D128">
        <v>4</v>
      </c>
      <c r="E128" s="8">
        <v>2786.5991048022775</v>
      </c>
      <c r="F128" s="8">
        <v>3118.201551606508</v>
      </c>
      <c r="G128" s="8">
        <v>3587.0441962424202</v>
      </c>
      <c r="H128" s="8">
        <v>4001.7053469368284</v>
      </c>
      <c r="J128" t="s">
        <v>109</v>
      </c>
      <c r="K128" t="s">
        <v>23</v>
      </c>
      <c r="L128" t="s">
        <v>6</v>
      </c>
      <c r="M128">
        <v>4</v>
      </c>
      <c r="N128" s="8">
        <v>2786.5991048022775</v>
      </c>
      <c r="O128" s="8">
        <v>3118.201551606508</v>
      </c>
      <c r="P128" s="8">
        <v>3587.0441962424202</v>
      </c>
      <c r="Q128" s="8">
        <v>4001.7053469368284</v>
      </c>
    </row>
    <row r="129" spans="1:17" hidden="1" x14ac:dyDescent="0.25">
      <c r="A129" t="s">
        <v>109</v>
      </c>
      <c r="B129" t="s">
        <v>23</v>
      </c>
      <c r="C129" t="s">
        <v>6</v>
      </c>
      <c r="D129">
        <v>5</v>
      </c>
      <c r="E129" s="8">
        <v>2838.8645079456537</v>
      </c>
      <c r="F129" s="8">
        <v>3158.074010333487</v>
      </c>
      <c r="G129" s="8">
        <v>3574.8202269575531</v>
      </c>
      <c r="H129" s="8">
        <v>3988.0682907502123</v>
      </c>
      <c r="J129" t="s">
        <v>109</v>
      </c>
      <c r="K129" t="s">
        <v>23</v>
      </c>
      <c r="L129" t="s">
        <v>6</v>
      </c>
      <c r="M129">
        <v>5</v>
      </c>
      <c r="N129" s="8">
        <v>2838.8645079456537</v>
      </c>
      <c r="O129" s="8">
        <v>3158.074010333487</v>
      </c>
      <c r="P129" s="8">
        <v>3574.8202269575531</v>
      </c>
      <c r="Q129" s="8">
        <v>3988.0682907502123</v>
      </c>
    </row>
    <row r="130" spans="1:17" hidden="1" x14ac:dyDescent="0.25">
      <c r="A130" t="s">
        <v>109</v>
      </c>
      <c r="B130" t="s">
        <v>23</v>
      </c>
      <c r="C130" t="s">
        <v>6</v>
      </c>
      <c r="D130">
        <v>6</v>
      </c>
      <c r="E130" s="8">
        <v>2990.7528620915969</v>
      </c>
      <c r="F130" s="8">
        <v>3317.1546125816003</v>
      </c>
      <c r="G130" s="8">
        <v>3724.2208675388097</v>
      </c>
      <c r="H130" s="8">
        <v>4154.7395971355909</v>
      </c>
      <c r="J130" t="s">
        <v>109</v>
      </c>
      <c r="K130" t="s">
        <v>23</v>
      </c>
      <c r="L130" t="s">
        <v>6</v>
      </c>
      <c r="M130">
        <v>6</v>
      </c>
      <c r="N130" s="8">
        <v>2990.7528620915969</v>
      </c>
      <c r="O130" s="8">
        <v>3317.1546125816003</v>
      </c>
      <c r="P130" s="8">
        <v>3724.2208675388097</v>
      </c>
      <c r="Q130" s="8">
        <v>4154.7395971355909</v>
      </c>
    </row>
    <row r="131" spans="1:17" hidden="1" x14ac:dyDescent="0.25">
      <c r="A131" t="s">
        <v>109</v>
      </c>
      <c r="B131" t="s">
        <v>23</v>
      </c>
      <c r="C131" t="s">
        <v>6</v>
      </c>
      <c r="D131">
        <v>7</v>
      </c>
      <c r="E131" s="8">
        <v>3181.3563171801015</v>
      </c>
      <c r="F131" s="8">
        <v>3517.4192462597257</v>
      </c>
      <c r="G131" s="8">
        <v>3918.6055919769879</v>
      </c>
      <c r="H131" s="8">
        <v>4371.5951329446962</v>
      </c>
      <c r="J131" t="s">
        <v>109</v>
      </c>
      <c r="K131" t="s">
        <v>23</v>
      </c>
      <c r="L131" t="s">
        <v>6</v>
      </c>
      <c r="M131">
        <v>7</v>
      </c>
      <c r="N131" s="8">
        <v>3181.3563171801015</v>
      </c>
      <c r="O131" s="8">
        <v>3517.4192462597257</v>
      </c>
      <c r="P131" s="8">
        <v>3918.6055919769879</v>
      </c>
      <c r="Q131" s="8">
        <v>4371.5951329446962</v>
      </c>
    </row>
    <row r="132" spans="1:17" hidden="1" x14ac:dyDescent="0.25">
      <c r="A132" t="s">
        <v>109</v>
      </c>
      <c r="B132" t="s">
        <v>23</v>
      </c>
      <c r="C132" t="s">
        <v>6</v>
      </c>
      <c r="D132">
        <v>8</v>
      </c>
      <c r="E132" s="8">
        <v>3369.5378089540632</v>
      </c>
      <c r="F132" s="8">
        <v>3722.3300640743755</v>
      </c>
      <c r="G132" s="8">
        <v>4127.4320317196116</v>
      </c>
      <c r="H132" s="8">
        <v>4604.5618416836724</v>
      </c>
      <c r="J132" t="s">
        <v>109</v>
      </c>
      <c r="K132" t="s">
        <v>23</v>
      </c>
      <c r="L132" t="s">
        <v>6</v>
      </c>
      <c r="M132">
        <v>8</v>
      </c>
      <c r="N132" s="8">
        <v>3369.5378089540632</v>
      </c>
      <c r="O132" s="8">
        <v>3722.3300640743755</v>
      </c>
      <c r="P132" s="8">
        <v>4127.4320317196116</v>
      </c>
      <c r="Q132" s="8">
        <v>4604.5618416836724</v>
      </c>
    </row>
    <row r="133" spans="1:17" hidden="1" x14ac:dyDescent="0.25">
      <c r="A133" t="s">
        <v>109</v>
      </c>
      <c r="B133" t="s">
        <v>23</v>
      </c>
      <c r="C133" t="s">
        <v>6</v>
      </c>
      <c r="D133">
        <v>9</v>
      </c>
      <c r="E133" s="8">
        <v>3542.0365443943319</v>
      </c>
      <c r="F133" s="8">
        <v>3906.5680278704622</v>
      </c>
      <c r="G133" s="8">
        <v>4320.9935089414439</v>
      </c>
      <c r="H133" s="8">
        <v>4820.4989631640756</v>
      </c>
      <c r="J133" t="s">
        <v>109</v>
      </c>
      <c r="K133" t="s">
        <v>23</v>
      </c>
      <c r="L133" t="s">
        <v>6</v>
      </c>
      <c r="M133">
        <v>9</v>
      </c>
      <c r="N133" s="8">
        <v>3542.0365443943319</v>
      </c>
      <c r="O133" s="8">
        <v>3906.5680278704622</v>
      </c>
      <c r="P133" s="8">
        <v>4320.9935089414439</v>
      </c>
      <c r="Q133" s="8">
        <v>4820.4989631640756</v>
      </c>
    </row>
    <row r="134" spans="1:17" hidden="1" x14ac:dyDescent="0.25">
      <c r="A134" t="s">
        <v>109</v>
      </c>
      <c r="B134" t="s">
        <v>23</v>
      </c>
      <c r="C134" t="s">
        <v>6</v>
      </c>
      <c r="D134">
        <v>10</v>
      </c>
      <c r="E134" s="8">
        <v>3634.5913540835309</v>
      </c>
      <c r="F134" s="8">
        <v>3995.6767692096823</v>
      </c>
      <c r="G134" s="8">
        <v>4428.5482082278368</v>
      </c>
      <c r="H134" s="8">
        <v>4940.4869509545306</v>
      </c>
      <c r="J134" t="s">
        <v>109</v>
      </c>
      <c r="K134" t="s">
        <v>23</v>
      </c>
      <c r="L134" t="s">
        <v>6</v>
      </c>
      <c r="M134">
        <v>10</v>
      </c>
      <c r="N134" s="8">
        <v>3634.5913540835309</v>
      </c>
      <c r="O134" s="8">
        <v>3995.6767692096823</v>
      </c>
      <c r="P134" s="8">
        <v>4428.5482082278368</v>
      </c>
      <c r="Q134" s="8">
        <v>4940.4869509545306</v>
      </c>
    </row>
    <row r="135" spans="1:17" hidden="1" x14ac:dyDescent="0.25">
      <c r="A135" t="s">
        <v>109</v>
      </c>
      <c r="B135" t="s">
        <v>23</v>
      </c>
      <c r="C135" t="s">
        <v>6</v>
      </c>
      <c r="D135">
        <v>11</v>
      </c>
      <c r="E135" s="8">
        <v>3687.6998887677964</v>
      </c>
      <c r="F135" s="8">
        <v>4056.1401145943714</v>
      </c>
      <c r="G135" s="8">
        <v>4495.5262046234202</v>
      </c>
      <c r="H135" s="8">
        <v>5015.2075821037342</v>
      </c>
      <c r="J135" t="s">
        <v>109</v>
      </c>
      <c r="K135" t="s">
        <v>23</v>
      </c>
      <c r="L135" t="s">
        <v>6</v>
      </c>
      <c r="M135">
        <v>11</v>
      </c>
      <c r="N135" s="8">
        <v>3687.6998887677964</v>
      </c>
      <c r="O135" s="8">
        <v>4056.1401145943714</v>
      </c>
      <c r="P135" s="8">
        <v>4495.5262046234202</v>
      </c>
      <c r="Q135" s="8">
        <v>5015.2075821037342</v>
      </c>
    </row>
    <row r="136" spans="1:17" hidden="1" x14ac:dyDescent="0.25">
      <c r="A136" t="s">
        <v>109</v>
      </c>
      <c r="B136" t="s">
        <v>23</v>
      </c>
      <c r="C136" t="s">
        <v>6</v>
      </c>
      <c r="D136">
        <v>12</v>
      </c>
      <c r="E136" s="8">
        <v>3720.1178009031141</v>
      </c>
      <c r="F136" s="8">
        <v>4095.5700590870274</v>
      </c>
      <c r="G136" s="8">
        <v>4527.4750412844742</v>
      </c>
      <c r="H136" s="8">
        <v>5050.8496939653305</v>
      </c>
      <c r="J136" t="s">
        <v>109</v>
      </c>
      <c r="K136" t="s">
        <v>23</v>
      </c>
      <c r="L136" t="s">
        <v>6</v>
      </c>
      <c r="M136">
        <v>12</v>
      </c>
      <c r="N136" s="8">
        <v>3720.1178009031141</v>
      </c>
      <c r="O136" s="8">
        <v>4095.5700590870274</v>
      </c>
      <c r="P136" s="8">
        <v>4527.4750412844742</v>
      </c>
      <c r="Q136" s="8">
        <v>5050.8496939653305</v>
      </c>
    </row>
    <row r="137" spans="1:17" hidden="1" x14ac:dyDescent="0.25">
      <c r="A137" t="s">
        <v>109</v>
      </c>
      <c r="B137" t="s">
        <v>23</v>
      </c>
      <c r="C137" t="s">
        <v>6</v>
      </c>
      <c r="D137">
        <v>13</v>
      </c>
      <c r="E137" s="8">
        <v>3691.4801597600376</v>
      </c>
      <c r="F137" s="8">
        <v>4070.1677013727481</v>
      </c>
      <c r="G137" s="8">
        <v>4485.1457269242819</v>
      </c>
      <c r="H137" s="8">
        <v>5003.6271245348235</v>
      </c>
      <c r="J137" t="s">
        <v>109</v>
      </c>
      <c r="K137" t="s">
        <v>23</v>
      </c>
      <c r="L137" t="s">
        <v>6</v>
      </c>
      <c r="M137">
        <v>13</v>
      </c>
      <c r="N137" s="8">
        <v>3691.4801597600376</v>
      </c>
      <c r="O137" s="8">
        <v>4070.1677013727481</v>
      </c>
      <c r="P137" s="8">
        <v>4485.1457269242819</v>
      </c>
      <c r="Q137" s="8">
        <v>5003.6271245348235</v>
      </c>
    </row>
    <row r="138" spans="1:17" hidden="1" x14ac:dyDescent="0.25">
      <c r="A138" t="s">
        <v>109</v>
      </c>
      <c r="B138" t="s">
        <v>23</v>
      </c>
      <c r="C138" t="s">
        <v>6</v>
      </c>
      <c r="D138">
        <v>14</v>
      </c>
      <c r="E138" s="8">
        <v>3661.5545525810071</v>
      </c>
      <c r="F138" s="8">
        <v>4031.899357797321</v>
      </c>
      <c r="G138" s="8">
        <v>4440.3145373412444</v>
      </c>
      <c r="H138" s="8">
        <v>4953.6134639136599</v>
      </c>
      <c r="J138" t="s">
        <v>109</v>
      </c>
      <c r="K138" t="s">
        <v>23</v>
      </c>
      <c r="L138" t="s">
        <v>6</v>
      </c>
      <c r="M138">
        <v>14</v>
      </c>
      <c r="N138" s="8">
        <v>3661.5545525810071</v>
      </c>
      <c r="O138" s="8">
        <v>4031.899357797321</v>
      </c>
      <c r="P138" s="8">
        <v>4440.3145373412444</v>
      </c>
      <c r="Q138" s="8">
        <v>4953.6134639136599</v>
      </c>
    </row>
    <row r="139" spans="1:17" hidden="1" x14ac:dyDescent="0.25">
      <c r="A139" t="s">
        <v>109</v>
      </c>
      <c r="B139" t="s">
        <v>23</v>
      </c>
      <c r="C139" t="s">
        <v>6</v>
      </c>
      <c r="D139">
        <v>15</v>
      </c>
      <c r="E139" s="8">
        <v>3648.8189598201093</v>
      </c>
      <c r="F139" s="8">
        <v>4016.7316087534819</v>
      </c>
      <c r="G139" s="8">
        <v>4407.5167817079191</v>
      </c>
      <c r="H139" s="8">
        <v>4917.0242983207454</v>
      </c>
      <c r="J139" t="s">
        <v>109</v>
      </c>
      <c r="K139" t="s">
        <v>23</v>
      </c>
      <c r="L139" t="s">
        <v>6</v>
      </c>
      <c r="M139">
        <v>15</v>
      </c>
      <c r="N139" s="8">
        <v>3648.8189598201093</v>
      </c>
      <c r="O139" s="8">
        <v>4016.7316087534819</v>
      </c>
      <c r="P139" s="8">
        <v>4407.5167817079191</v>
      </c>
      <c r="Q139" s="8">
        <v>4917.0242983207454</v>
      </c>
    </row>
    <row r="140" spans="1:17" hidden="1" x14ac:dyDescent="0.25">
      <c r="A140" t="s">
        <v>109</v>
      </c>
      <c r="B140" t="s">
        <v>23</v>
      </c>
      <c r="C140" t="s">
        <v>6</v>
      </c>
      <c r="D140">
        <v>16</v>
      </c>
      <c r="E140" s="8">
        <v>3651.3678502151261</v>
      </c>
      <c r="F140" s="8">
        <v>4025.1528362565168</v>
      </c>
      <c r="G140" s="8">
        <v>4401.3075057468795</v>
      </c>
      <c r="H140" s="8">
        <v>4910.0972320638184</v>
      </c>
      <c r="J140" t="s">
        <v>109</v>
      </c>
      <c r="K140" t="s">
        <v>23</v>
      </c>
      <c r="L140" t="s">
        <v>6</v>
      </c>
      <c r="M140">
        <v>16</v>
      </c>
      <c r="N140" s="8">
        <v>3651.3678502151261</v>
      </c>
      <c r="O140" s="8">
        <v>4025.1528362565168</v>
      </c>
      <c r="P140" s="8">
        <v>4401.3075057468795</v>
      </c>
      <c r="Q140" s="8">
        <v>4910.0972320638184</v>
      </c>
    </row>
    <row r="141" spans="1:17" hidden="1" x14ac:dyDescent="0.25">
      <c r="A141" t="s">
        <v>109</v>
      </c>
      <c r="B141" t="s">
        <v>23</v>
      </c>
      <c r="C141" t="s">
        <v>6</v>
      </c>
      <c r="D141">
        <v>17</v>
      </c>
      <c r="E141" s="8">
        <v>3704.9324595967278</v>
      </c>
      <c r="F141" s="8">
        <v>4081.8521871897024</v>
      </c>
      <c r="G141" s="8">
        <v>4456.5394867687755</v>
      </c>
      <c r="H141" s="8">
        <v>4971.7140122553665</v>
      </c>
      <c r="J141" t="s">
        <v>109</v>
      </c>
      <c r="K141" t="s">
        <v>23</v>
      </c>
      <c r="L141" t="s">
        <v>6</v>
      </c>
      <c r="M141">
        <v>17</v>
      </c>
      <c r="N141" s="8">
        <v>3704.9324595967278</v>
      </c>
      <c r="O141" s="8">
        <v>4081.8521871897024</v>
      </c>
      <c r="P141" s="8">
        <v>4456.5394867687755</v>
      </c>
      <c r="Q141" s="8">
        <v>4971.7140122553665</v>
      </c>
    </row>
    <row r="142" spans="1:17" hidden="1" x14ac:dyDescent="0.25">
      <c r="A142" t="s">
        <v>109</v>
      </c>
      <c r="B142" t="s">
        <v>23</v>
      </c>
      <c r="C142" t="s">
        <v>6</v>
      </c>
      <c r="D142">
        <v>18</v>
      </c>
      <c r="E142" s="8">
        <v>3778.9101137667521</v>
      </c>
      <c r="F142" s="8">
        <v>4169.985886880414</v>
      </c>
      <c r="G142" s="8">
        <v>4587.0070281423659</v>
      </c>
      <c r="H142" s="8">
        <v>5117.2635592788738</v>
      </c>
      <c r="J142" t="s">
        <v>109</v>
      </c>
      <c r="K142" t="s">
        <v>23</v>
      </c>
      <c r="L142" t="s">
        <v>6</v>
      </c>
      <c r="M142">
        <v>18</v>
      </c>
      <c r="N142" s="8">
        <v>3778.9101137667521</v>
      </c>
      <c r="O142" s="8">
        <v>4169.985886880414</v>
      </c>
      <c r="P142" s="8">
        <v>4587.0070281423659</v>
      </c>
      <c r="Q142" s="8">
        <v>5117.2635592788738</v>
      </c>
    </row>
    <row r="143" spans="1:17" hidden="1" x14ac:dyDescent="0.25">
      <c r="A143" t="s">
        <v>109</v>
      </c>
      <c r="B143" t="s">
        <v>23</v>
      </c>
      <c r="C143" t="s">
        <v>6</v>
      </c>
      <c r="D143">
        <v>19</v>
      </c>
      <c r="E143" s="8">
        <v>3810.4198271856994</v>
      </c>
      <c r="F143" s="8">
        <v>4207.3330791583112</v>
      </c>
      <c r="G143" s="8">
        <v>4666.937255975763</v>
      </c>
      <c r="H143" s="8">
        <v>5206.4336956373472</v>
      </c>
      <c r="J143" t="s">
        <v>109</v>
      </c>
      <c r="K143" t="s">
        <v>23</v>
      </c>
      <c r="L143" t="s">
        <v>6</v>
      </c>
      <c r="M143">
        <v>19</v>
      </c>
      <c r="N143" s="8">
        <v>3810.4198271856994</v>
      </c>
      <c r="O143" s="8">
        <v>4207.3330791583112</v>
      </c>
      <c r="P143" s="8">
        <v>4666.937255975763</v>
      </c>
      <c r="Q143" s="8">
        <v>5206.4336956373472</v>
      </c>
    </row>
    <row r="144" spans="1:17" hidden="1" x14ac:dyDescent="0.25">
      <c r="A144" t="s">
        <v>109</v>
      </c>
      <c r="B144" t="s">
        <v>23</v>
      </c>
      <c r="C144" t="s">
        <v>6</v>
      </c>
      <c r="D144">
        <v>20</v>
      </c>
      <c r="E144" s="8">
        <v>3768.2609954068262</v>
      </c>
      <c r="F144" s="8">
        <v>4166.3199882200552</v>
      </c>
      <c r="G144" s="8">
        <v>4654.4822743333134</v>
      </c>
      <c r="H144" s="8">
        <v>5192.5389221392115</v>
      </c>
      <c r="J144" t="s">
        <v>109</v>
      </c>
      <c r="K144" t="s">
        <v>23</v>
      </c>
      <c r="L144" t="s">
        <v>6</v>
      </c>
      <c r="M144">
        <v>20</v>
      </c>
      <c r="N144" s="8">
        <v>3768.2609954068262</v>
      </c>
      <c r="O144" s="8">
        <v>4166.3199882200552</v>
      </c>
      <c r="P144" s="8">
        <v>4654.4822743333134</v>
      </c>
      <c r="Q144" s="8">
        <v>5192.5389221392115</v>
      </c>
    </row>
    <row r="145" spans="1:17" hidden="1" x14ac:dyDescent="0.25">
      <c r="A145" t="s">
        <v>109</v>
      </c>
      <c r="B145" t="s">
        <v>23</v>
      </c>
      <c r="C145" t="s">
        <v>6</v>
      </c>
      <c r="D145">
        <v>21</v>
      </c>
      <c r="E145" s="8">
        <v>3655.5234447834514</v>
      </c>
      <c r="F145" s="8">
        <v>4049.3679132235075</v>
      </c>
      <c r="G145" s="8">
        <v>4577.677923737132</v>
      </c>
      <c r="H145" s="8">
        <v>5106.8560134171184</v>
      </c>
      <c r="J145" t="s">
        <v>109</v>
      </c>
      <c r="K145" t="s">
        <v>23</v>
      </c>
      <c r="L145" t="s">
        <v>6</v>
      </c>
      <c r="M145">
        <v>21</v>
      </c>
      <c r="N145" s="8">
        <v>3655.5234447834514</v>
      </c>
      <c r="O145" s="8">
        <v>4049.3679132235075</v>
      </c>
      <c r="P145" s="8">
        <v>4577.677923737132</v>
      </c>
      <c r="Q145" s="8">
        <v>5106.8560134171184</v>
      </c>
    </row>
    <row r="146" spans="1:17" hidden="1" x14ac:dyDescent="0.25">
      <c r="A146" t="s">
        <v>109</v>
      </c>
      <c r="B146" t="s">
        <v>23</v>
      </c>
      <c r="C146" t="s">
        <v>6</v>
      </c>
      <c r="D146">
        <v>22</v>
      </c>
      <c r="E146" s="8">
        <v>3519.9724728674091</v>
      </c>
      <c r="F146" s="8">
        <v>3909.4470215906936</v>
      </c>
      <c r="G146" s="8">
        <v>4472.631325644501</v>
      </c>
      <c r="H146" s="8">
        <v>4989.6660625084696</v>
      </c>
      <c r="J146" t="s">
        <v>109</v>
      </c>
      <c r="K146" t="s">
        <v>23</v>
      </c>
      <c r="L146" t="s">
        <v>6</v>
      </c>
      <c r="M146">
        <v>22</v>
      </c>
      <c r="N146" s="8">
        <v>3519.9724728674091</v>
      </c>
      <c r="O146" s="8">
        <v>3909.4470215906936</v>
      </c>
      <c r="P146" s="8">
        <v>4472.631325644501</v>
      </c>
      <c r="Q146" s="8">
        <v>4989.6660625084696</v>
      </c>
    </row>
    <row r="147" spans="1:17" hidden="1" x14ac:dyDescent="0.25">
      <c r="A147" t="s">
        <v>109</v>
      </c>
      <c r="B147" t="s">
        <v>23</v>
      </c>
      <c r="C147" t="s">
        <v>6</v>
      </c>
      <c r="D147">
        <v>23</v>
      </c>
      <c r="E147" s="8">
        <v>3361.8197337026668</v>
      </c>
      <c r="F147" s="8">
        <v>3738.2432181215036</v>
      </c>
      <c r="G147" s="8">
        <v>4330.1366487256792</v>
      </c>
      <c r="H147" s="8">
        <v>4830.6990469547109</v>
      </c>
      <c r="J147" t="s">
        <v>109</v>
      </c>
      <c r="K147" t="s">
        <v>23</v>
      </c>
      <c r="L147" t="s">
        <v>6</v>
      </c>
      <c r="M147">
        <v>23</v>
      </c>
      <c r="N147" s="8">
        <v>3361.8197337026668</v>
      </c>
      <c r="O147" s="8">
        <v>3738.2432181215036</v>
      </c>
      <c r="P147" s="8">
        <v>4330.1366487256792</v>
      </c>
      <c r="Q147" s="8">
        <v>4830.6990469547109</v>
      </c>
    </row>
    <row r="148" spans="1:17" hidden="1" x14ac:dyDescent="0.25">
      <c r="A148" t="s">
        <v>109</v>
      </c>
      <c r="B148" t="s">
        <v>23</v>
      </c>
      <c r="C148" t="s">
        <v>6</v>
      </c>
      <c r="D148">
        <v>24</v>
      </c>
      <c r="E148" s="8">
        <v>3186.747912204577</v>
      </c>
      <c r="F148" s="8">
        <v>3550.4599063454771</v>
      </c>
      <c r="G148" s="8">
        <v>4156.1277022862841</v>
      </c>
      <c r="H148" s="8">
        <v>4636.5747225009427</v>
      </c>
      <c r="J148" t="s">
        <v>109</v>
      </c>
      <c r="K148" t="s">
        <v>23</v>
      </c>
      <c r="L148" t="s">
        <v>6</v>
      </c>
      <c r="M148">
        <v>24</v>
      </c>
      <c r="N148" s="8">
        <v>3186.747912204577</v>
      </c>
      <c r="O148" s="8">
        <v>3550.4599063454771</v>
      </c>
      <c r="P148" s="8">
        <v>4156.1277022862841</v>
      </c>
      <c r="Q148" s="8">
        <v>4636.5747225009427</v>
      </c>
    </row>
    <row r="149" spans="1:17" hidden="1" x14ac:dyDescent="0.25">
      <c r="A149" t="s">
        <v>109</v>
      </c>
      <c r="B149" t="s">
        <v>24</v>
      </c>
      <c r="C149" t="s">
        <v>6</v>
      </c>
      <c r="D149">
        <v>1</v>
      </c>
      <c r="E149" s="8">
        <v>3009.4861598381572</v>
      </c>
      <c r="F149" s="8">
        <v>3347.6226601750423</v>
      </c>
      <c r="G149" s="8">
        <v>3903.7826372937989</v>
      </c>
      <c r="H149" s="8">
        <v>4355.0586494870176</v>
      </c>
      <c r="J149" t="s">
        <v>109</v>
      </c>
      <c r="K149" t="s">
        <v>24</v>
      </c>
      <c r="L149" t="s">
        <v>6</v>
      </c>
      <c r="M149">
        <v>1</v>
      </c>
      <c r="N149" s="8">
        <v>3009.4861598381572</v>
      </c>
      <c r="O149" s="8">
        <v>3347.6226601750423</v>
      </c>
      <c r="P149" s="8">
        <v>3903.7826372937989</v>
      </c>
      <c r="Q149" s="8">
        <v>4355.0586494870176</v>
      </c>
    </row>
    <row r="150" spans="1:17" hidden="1" x14ac:dyDescent="0.25">
      <c r="A150" t="s">
        <v>109</v>
      </c>
      <c r="B150" t="s">
        <v>24</v>
      </c>
      <c r="C150" t="s">
        <v>6</v>
      </c>
      <c r="D150">
        <v>2</v>
      </c>
      <c r="E150" s="8">
        <v>2894.5068324969052</v>
      </c>
      <c r="F150" s="8">
        <v>3226.8230849233187</v>
      </c>
      <c r="G150" s="8">
        <v>3737.0963637398654</v>
      </c>
      <c r="H150" s="8">
        <v>4169.1034965395038</v>
      </c>
      <c r="J150" t="s">
        <v>109</v>
      </c>
      <c r="K150" t="s">
        <v>24</v>
      </c>
      <c r="L150" t="s">
        <v>6</v>
      </c>
      <c r="M150">
        <v>2</v>
      </c>
      <c r="N150" s="8">
        <v>2894.5068324969052</v>
      </c>
      <c r="O150" s="8">
        <v>3226.8230849233187</v>
      </c>
      <c r="P150" s="8">
        <v>3737.0963637398654</v>
      </c>
      <c r="Q150" s="8">
        <v>4169.1034965395038</v>
      </c>
    </row>
    <row r="151" spans="1:17" hidden="1" x14ac:dyDescent="0.25">
      <c r="A151" t="s">
        <v>109</v>
      </c>
      <c r="B151" t="s">
        <v>24</v>
      </c>
      <c r="C151" t="s">
        <v>6</v>
      </c>
      <c r="D151">
        <v>3</v>
      </c>
      <c r="E151" s="8">
        <v>2812.4644230592303</v>
      </c>
      <c r="F151" s="8">
        <v>3141.358853557193</v>
      </c>
      <c r="G151" s="8">
        <v>3604.864374479364</v>
      </c>
      <c r="H151" s="8">
        <v>4021.5855320231617</v>
      </c>
      <c r="J151" t="s">
        <v>109</v>
      </c>
      <c r="K151" t="s">
        <v>24</v>
      </c>
      <c r="L151" t="s">
        <v>6</v>
      </c>
      <c r="M151">
        <v>3</v>
      </c>
      <c r="N151" s="8">
        <v>2812.4644230592303</v>
      </c>
      <c r="O151" s="8">
        <v>3141.358853557193</v>
      </c>
      <c r="P151" s="8">
        <v>3604.864374479364</v>
      </c>
      <c r="Q151" s="8">
        <v>4021.5855320231617</v>
      </c>
    </row>
    <row r="152" spans="1:17" hidden="1" x14ac:dyDescent="0.25">
      <c r="A152" t="s">
        <v>109</v>
      </c>
      <c r="B152" t="s">
        <v>24</v>
      </c>
      <c r="C152" t="s">
        <v>6</v>
      </c>
      <c r="D152">
        <v>4</v>
      </c>
      <c r="E152" s="8">
        <v>2758.6323936794529</v>
      </c>
      <c r="F152" s="8">
        <v>3081.6681828631213</v>
      </c>
      <c r="G152" s="8">
        <v>3487.2041045886435</v>
      </c>
      <c r="H152" s="8">
        <v>3890.3237729299917</v>
      </c>
      <c r="J152" t="s">
        <v>109</v>
      </c>
      <c r="K152" t="s">
        <v>24</v>
      </c>
      <c r="L152" t="s">
        <v>6</v>
      </c>
      <c r="M152">
        <v>4</v>
      </c>
      <c r="N152" s="8">
        <v>2758.6323936794529</v>
      </c>
      <c r="O152" s="8">
        <v>3081.6681828631213</v>
      </c>
      <c r="P152" s="8">
        <v>3487.2041045886435</v>
      </c>
      <c r="Q152" s="8">
        <v>3890.3237729299917</v>
      </c>
    </row>
    <row r="153" spans="1:17" hidden="1" x14ac:dyDescent="0.25">
      <c r="A153" t="s">
        <v>109</v>
      </c>
      <c r="B153" t="s">
        <v>24</v>
      </c>
      <c r="C153" t="s">
        <v>6</v>
      </c>
      <c r="D153">
        <v>5</v>
      </c>
      <c r="E153" s="8">
        <v>2737.4726174774155</v>
      </c>
      <c r="F153" s="8">
        <v>3045.2266632616515</v>
      </c>
      <c r="G153" s="8">
        <v>3405.7169640878651</v>
      </c>
      <c r="H153" s="8">
        <v>3799.4167453025789</v>
      </c>
      <c r="J153" t="s">
        <v>109</v>
      </c>
      <c r="K153" t="s">
        <v>24</v>
      </c>
      <c r="L153" t="s">
        <v>6</v>
      </c>
      <c r="M153">
        <v>5</v>
      </c>
      <c r="N153" s="8">
        <v>2737.4726174774155</v>
      </c>
      <c r="O153" s="8">
        <v>3045.2266632616515</v>
      </c>
      <c r="P153" s="8">
        <v>3405.7169640878651</v>
      </c>
      <c r="Q153" s="8">
        <v>3799.4167453025789</v>
      </c>
    </row>
    <row r="154" spans="1:17" hidden="1" x14ac:dyDescent="0.25">
      <c r="A154" t="s">
        <v>109</v>
      </c>
      <c r="B154" t="s">
        <v>24</v>
      </c>
      <c r="C154" t="s">
        <v>6</v>
      </c>
      <c r="D154">
        <v>6</v>
      </c>
      <c r="E154" s="8">
        <v>2762.5478103046271</v>
      </c>
      <c r="F154" s="8">
        <v>3072.2272921081308</v>
      </c>
      <c r="G154" s="8">
        <v>3415.0882723337095</v>
      </c>
      <c r="H154" s="8">
        <v>3809.8713737552957</v>
      </c>
      <c r="J154" t="s">
        <v>109</v>
      </c>
      <c r="K154" t="s">
        <v>24</v>
      </c>
      <c r="L154" t="s">
        <v>6</v>
      </c>
      <c r="M154">
        <v>6</v>
      </c>
      <c r="N154" s="8">
        <v>2762.5478103046271</v>
      </c>
      <c r="O154" s="8">
        <v>3072.2272921081308</v>
      </c>
      <c r="P154" s="8">
        <v>3415.0882723337095</v>
      </c>
      <c r="Q154" s="8">
        <v>3809.8713737552957</v>
      </c>
    </row>
    <row r="155" spans="1:17" hidden="1" x14ac:dyDescent="0.25">
      <c r="A155" t="s">
        <v>109</v>
      </c>
      <c r="B155" t="s">
        <v>24</v>
      </c>
      <c r="C155" t="s">
        <v>6</v>
      </c>
      <c r="D155">
        <v>7</v>
      </c>
      <c r="E155" s="8">
        <v>2822.2943057178359</v>
      </c>
      <c r="F155" s="8">
        <v>3126.4656870677391</v>
      </c>
      <c r="G155" s="8">
        <v>3480.2477344963236</v>
      </c>
      <c r="H155" s="8">
        <v>3882.5632487014723</v>
      </c>
      <c r="J155" t="s">
        <v>109</v>
      </c>
      <c r="K155" t="s">
        <v>24</v>
      </c>
      <c r="L155" t="s">
        <v>6</v>
      </c>
      <c r="M155">
        <v>7</v>
      </c>
      <c r="N155" s="8">
        <v>2822.2943057178359</v>
      </c>
      <c r="O155" s="8">
        <v>3126.4656870677391</v>
      </c>
      <c r="P155" s="8">
        <v>3480.2477344963236</v>
      </c>
      <c r="Q155" s="8">
        <v>3882.5632487014723</v>
      </c>
    </row>
    <row r="156" spans="1:17" hidden="1" x14ac:dyDescent="0.25">
      <c r="A156" t="s">
        <v>109</v>
      </c>
      <c r="B156" t="s">
        <v>24</v>
      </c>
      <c r="C156" t="s">
        <v>6</v>
      </c>
      <c r="D156">
        <v>8</v>
      </c>
      <c r="E156" s="8">
        <v>2908.2441001138213</v>
      </c>
      <c r="F156" s="8">
        <v>3227.6455183420717</v>
      </c>
      <c r="G156" s="8">
        <v>3585.6329752501019</v>
      </c>
      <c r="H156" s="8">
        <v>4000.1309892535378</v>
      </c>
      <c r="J156" t="s">
        <v>109</v>
      </c>
      <c r="K156" t="s">
        <v>24</v>
      </c>
      <c r="L156" t="s">
        <v>6</v>
      </c>
      <c r="M156">
        <v>8</v>
      </c>
      <c r="N156" s="8">
        <v>2908.2441001138213</v>
      </c>
      <c r="O156" s="8">
        <v>3227.6455183420717</v>
      </c>
      <c r="P156" s="8">
        <v>3585.6329752501019</v>
      </c>
      <c r="Q156" s="8">
        <v>4000.1309892535378</v>
      </c>
    </row>
    <row r="157" spans="1:17" hidden="1" x14ac:dyDescent="0.25">
      <c r="A157" t="s">
        <v>109</v>
      </c>
      <c r="B157" t="s">
        <v>24</v>
      </c>
      <c r="C157" t="s">
        <v>6</v>
      </c>
      <c r="D157">
        <v>9</v>
      </c>
      <c r="E157" s="8">
        <v>3034.0734215375155</v>
      </c>
      <c r="F157" s="8">
        <v>3368.4908326562581</v>
      </c>
      <c r="G157" s="8">
        <v>3722.2937450818586</v>
      </c>
      <c r="H157" s="8">
        <v>4152.5896999449524</v>
      </c>
      <c r="J157" t="s">
        <v>109</v>
      </c>
      <c r="K157" t="s">
        <v>24</v>
      </c>
      <c r="L157" t="s">
        <v>6</v>
      </c>
      <c r="M157">
        <v>9</v>
      </c>
      <c r="N157" s="8">
        <v>3034.0734215375155</v>
      </c>
      <c r="O157" s="8">
        <v>3368.4908326562581</v>
      </c>
      <c r="P157" s="8">
        <v>3722.2937450818586</v>
      </c>
      <c r="Q157" s="8">
        <v>4152.5896999449524</v>
      </c>
    </row>
    <row r="158" spans="1:17" hidden="1" x14ac:dyDescent="0.25">
      <c r="A158" t="s">
        <v>109</v>
      </c>
      <c r="B158" t="s">
        <v>24</v>
      </c>
      <c r="C158" t="s">
        <v>6</v>
      </c>
      <c r="D158">
        <v>10</v>
      </c>
      <c r="E158" s="8">
        <v>3146.7048213627832</v>
      </c>
      <c r="F158" s="8">
        <v>3483.5784817536733</v>
      </c>
      <c r="G158" s="8">
        <v>3842.9823620895222</v>
      </c>
      <c r="H158" s="8">
        <v>4287.2298821038185</v>
      </c>
      <c r="J158" t="s">
        <v>109</v>
      </c>
      <c r="K158" t="s">
        <v>24</v>
      </c>
      <c r="L158" t="s">
        <v>6</v>
      </c>
      <c r="M158">
        <v>10</v>
      </c>
      <c r="N158" s="8">
        <v>3146.7048213627832</v>
      </c>
      <c r="O158" s="8">
        <v>3483.5784817536733</v>
      </c>
      <c r="P158" s="8">
        <v>3842.9823620895222</v>
      </c>
      <c r="Q158" s="8">
        <v>4287.2298821038185</v>
      </c>
    </row>
    <row r="159" spans="1:17" hidden="1" x14ac:dyDescent="0.25">
      <c r="A159" t="s">
        <v>109</v>
      </c>
      <c r="B159" t="s">
        <v>24</v>
      </c>
      <c r="C159" t="s">
        <v>6</v>
      </c>
      <c r="D159">
        <v>11</v>
      </c>
      <c r="E159" s="8">
        <v>3245.4383197799407</v>
      </c>
      <c r="F159" s="8">
        <v>3586.965656169411</v>
      </c>
      <c r="G159" s="8">
        <v>3958.6808883324379</v>
      </c>
      <c r="H159" s="8">
        <v>4416.3031206170181</v>
      </c>
      <c r="J159" t="s">
        <v>109</v>
      </c>
      <c r="K159" t="s">
        <v>24</v>
      </c>
      <c r="L159" t="s">
        <v>6</v>
      </c>
      <c r="M159">
        <v>11</v>
      </c>
      <c r="N159" s="8">
        <v>3245.4383197799407</v>
      </c>
      <c r="O159" s="8">
        <v>3586.965656169411</v>
      </c>
      <c r="P159" s="8">
        <v>3958.6808883324379</v>
      </c>
      <c r="Q159" s="8">
        <v>4416.3031206170181</v>
      </c>
    </row>
    <row r="160" spans="1:17" hidden="1" x14ac:dyDescent="0.25">
      <c r="A160" t="s">
        <v>109</v>
      </c>
      <c r="B160" t="s">
        <v>24</v>
      </c>
      <c r="C160" t="s">
        <v>6</v>
      </c>
      <c r="D160">
        <v>12</v>
      </c>
      <c r="E160" s="8">
        <v>3318.2932642634719</v>
      </c>
      <c r="F160" s="8">
        <v>3663.2891382479806</v>
      </c>
      <c r="G160" s="8">
        <v>4039.5789657285791</v>
      </c>
      <c r="H160" s="8">
        <v>4506.5529896351272</v>
      </c>
      <c r="J160" t="s">
        <v>109</v>
      </c>
      <c r="K160" t="s">
        <v>24</v>
      </c>
      <c r="L160" t="s">
        <v>6</v>
      </c>
      <c r="M160">
        <v>12</v>
      </c>
      <c r="N160" s="8">
        <v>3318.2932642634719</v>
      </c>
      <c r="O160" s="8">
        <v>3663.2891382479806</v>
      </c>
      <c r="P160" s="8">
        <v>4039.5789657285791</v>
      </c>
      <c r="Q160" s="8">
        <v>4506.5529896351272</v>
      </c>
    </row>
    <row r="161" spans="1:17" hidden="1" x14ac:dyDescent="0.25">
      <c r="A161" t="s">
        <v>109</v>
      </c>
      <c r="B161" t="s">
        <v>24</v>
      </c>
      <c r="C161" t="s">
        <v>6</v>
      </c>
      <c r="D161">
        <v>13</v>
      </c>
      <c r="E161" s="8">
        <v>3315.6366145342618</v>
      </c>
      <c r="F161" s="8">
        <v>3659.1704257561732</v>
      </c>
      <c r="G161" s="8">
        <v>4035.4707215342851</v>
      </c>
      <c r="H161" s="8">
        <v>4501.969833738679</v>
      </c>
      <c r="J161" t="s">
        <v>109</v>
      </c>
      <c r="K161" t="s">
        <v>24</v>
      </c>
      <c r="L161" t="s">
        <v>6</v>
      </c>
      <c r="M161">
        <v>13</v>
      </c>
      <c r="N161" s="8">
        <v>3315.6366145342618</v>
      </c>
      <c r="O161" s="8">
        <v>3659.1704257561732</v>
      </c>
      <c r="P161" s="8">
        <v>4035.4707215342851</v>
      </c>
      <c r="Q161" s="8">
        <v>4501.969833738679</v>
      </c>
    </row>
    <row r="162" spans="1:17" hidden="1" x14ac:dyDescent="0.25">
      <c r="A162" t="s">
        <v>109</v>
      </c>
      <c r="B162" t="s">
        <v>24</v>
      </c>
      <c r="C162" t="s">
        <v>6</v>
      </c>
      <c r="D162">
        <v>14</v>
      </c>
      <c r="E162" s="8">
        <v>3290.3168313022838</v>
      </c>
      <c r="F162" s="8">
        <v>3622.48788052801</v>
      </c>
      <c r="G162" s="8">
        <v>3997.6610534408483</v>
      </c>
      <c r="H162" s="8">
        <v>4459.7893802238023</v>
      </c>
      <c r="J162" t="s">
        <v>109</v>
      </c>
      <c r="K162" t="s">
        <v>24</v>
      </c>
      <c r="L162" t="s">
        <v>6</v>
      </c>
      <c r="M162">
        <v>14</v>
      </c>
      <c r="N162" s="8">
        <v>3290.3168313022838</v>
      </c>
      <c r="O162" s="8">
        <v>3622.48788052801</v>
      </c>
      <c r="P162" s="8">
        <v>3997.6610534408483</v>
      </c>
      <c r="Q162" s="8">
        <v>4459.7893802238023</v>
      </c>
    </row>
    <row r="163" spans="1:17" hidden="1" x14ac:dyDescent="0.25">
      <c r="A163" t="s">
        <v>109</v>
      </c>
      <c r="B163" t="s">
        <v>24</v>
      </c>
      <c r="C163" t="s">
        <v>6</v>
      </c>
      <c r="D163">
        <v>15</v>
      </c>
      <c r="E163" s="8">
        <v>3288.9072055710485</v>
      </c>
      <c r="F163" s="8">
        <v>3620.7769324471965</v>
      </c>
      <c r="G163" s="8">
        <v>3980.3183125313194</v>
      </c>
      <c r="H163" s="8">
        <v>4440.4418240657533</v>
      </c>
      <c r="J163" t="s">
        <v>109</v>
      </c>
      <c r="K163" t="s">
        <v>24</v>
      </c>
      <c r="L163" t="s">
        <v>6</v>
      </c>
      <c r="M163">
        <v>15</v>
      </c>
      <c r="N163" s="8">
        <v>3288.9072055710485</v>
      </c>
      <c r="O163" s="8">
        <v>3620.7769324471965</v>
      </c>
      <c r="P163" s="8">
        <v>3980.3183125313194</v>
      </c>
      <c r="Q163" s="8">
        <v>4440.4418240657533</v>
      </c>
    </row>
    <row r="164" spans="1:17" hidden="1" x14ac:dyDescent="0.25">
      <c r="A164" t="s">
        <v>109</v>
      </c>
      <c r="B164" t="s">
        <v>24</v>
      </c>
      <c r="C164" t="s">
        <v>6</v>
      </c>
      <c r="D164">
        <v>16</v>
      </c>
      <c r="E164" s="8">
        <v>3314.7991903886009</v>
      </c>
      <c r="F164" s="8">
        <v>3661.4396792737211</v>
      </c>
      <c r="G164" s="8">
        <v>4005.6993471622418</v>
      </c>
      <c r="H164" s="8">
        <v>4468.756898103522</v>
      </c>
      <c r="J164" t="s">
        <v>109</v>
      </c>
      <c r="K164" t="s">
        <v>24</v>
      </c>
      <c r="L164" t="s">
        <v>6</v>
      </c>
      <c r="M164">
        <v>16</v>
      </c>
      <c r="N164" s="8">
        <v>3314.7991903886009</v>
      </c>
      <c r="O164" s="8">
        <v>3661.4396792737211</v>
      </c>
      <c r="P164" s="8">
        <v>4005.6993471622418</v>
      </c>
      <c r="Q164" s="8">
        <v>4468.756898103522</v>
      </c>
    </row>
    <row r="165" spans="1:17" hidden="1" x14ac:dyDescent="0.25">
      <c r="A165" t="s">
        <v>109</v>
      </c>
      <c r="B165" t="s">
        <v>24</v>
      </c>
      <c r="C165" t="s">
        <v>6</v>
      </c>
      <c r="D165">
        <v>17</v>
      </c>
      <c r="E165" s="8">
        <v>3394.3594044182619</v>
      </c>
      <c r="F165" s="8">
        <v>3742.035678394825</v>
      </c>
      <c r="G165" s="8">
        <v>4087.5175515370142</v>
      </c>
      <c r="H165" s="8">
        <v>4560.0332604818486</v>
      </c>
      <c r="J165" t="s">
        <v>109</v>
      </c>
      <c r="K165" t="s">
        <v>24</v>
      </c>
      <c r="L165" t="s">
        <v>6</v>
      </c>
      <c r="M165">
        <v>17</v>
      </c>
      <c r="N165" s="8">
        <v>3394.3594044182619</v>
      </c>
      <c r="O165" s="8">
        <v>3742.035678394825</v>
      </c>
      <c r="P165" s="8">
        <v>4087.5175515370142</v>
      </c>
      <c r="Q165" s="8">
        <v>4560.0332604818486</v>
      </c>
    </row>
    <row r="166" spans="1:17" hidden="1" x14ac:dyDescent="0.25">
      <c r="A166" t="s">
        <v>109</v>
      </c>
      <c r="B166" t="s">
        <v>24</v>
      </c>
      <c r="C166" t="s">
        <v>6</v>
      </c>
      <c r="D166">
        <v>18</v>
      </c>
      <c r="E166" s="8">
        <v>3498.4060059976719</v>
      </c>
      <c r="F166" s="8">
        <v>3861.5233497517147</v>
      </c>
      <c r="G166" s="8">
        <v>4242.9714243435001</v>
      </c>
      <c r="H166" s="8">
        <v>4733.4575507828731</v>
      </c>
      <c r="J166" t="s">
        <v>109</v>
      </c>
      <c r="K166" t="s">
        <v>24</v>
      </c>
      <c r="L166" t="s">
        <v>6</v>
      </c>
      <c r="M166">
        <v>18</v>
      </c>
      <c r="N166" s="8">
        <v>3498.4060059976719</v>
      </c>
      <c r="O166" s="8">
        <v>3861.5233497517147</v>
      </c>
      <c r="P166" s="8">
        <v>4242.9714243435001</v>
      </c>
      <c r="Q166" s="8">
        <v>4733.4575507828731</v>
      </c>
    </row>
    <row r="167" spans="1:17" hidden="1" x14ac:dyDescent="0.25">
      <c r="A167" t="s">
        <v>109</v>
      </c>
      <c r="B167" t="s">
        <v>24</v>
      </c>
      <c r="C167" t="s">
        <v>6</v>
      </c>
      <c r="D167">
        <v>19</v>
      </c>
      <c r="E167" s="8">
        <v>3557.5690640948542</v>
      </c>
      <c r="F167" s="8">
        <v>3927.4274976578617</v>
      </c>
      <c r="G167" s="8">
        <v>4353.7115596285594</v>
      </c>
      <c r="H167" s="8">
        <v>4856.9992099447391</v>
      </c>
      <c r="J167" t="s">
        <v>109</v>
      </c>
      <c r="K167" t="s">
        <v>24</v>
      </c>
      <c r="L167" t="s">
        <v>6</v>
      </c>
      <c r="M167">
        <v>19</v>
      </c>
      <c r="N167" s="8">
        <v>3557.5690640948542</v>
      </c>
      <c r="O167" s="8">
        <v>3927.4274976578617</v>
      </c>
      <c r="P167" s="8">
        <v>4353.7115596285594</v>
      </c>
      <c r="Q167" s="8">
        <v>4856.9992099447391</v>
      </c>
    </row>
    <row r="168" spans="1:17" hidden="1" x14ac:dyDescent="0.25">
      <c r="A168" t="s">
        <v>109</v>
      </c>
      <c r="B168" t="s">
        <v>24</v>
      </c>
      <c r="C168" t="s">
        <v>6</v>
      </c>
      <c r="D168">
        <v>20</v>
      </c>
      <c r="E168" s="8">
        <v>3555.78745935495</v>
      </c>
      <c r="F168" s="8">
        <v>3923.3450235421574</v>
      </c>
      <c r="G168" s="8">
        <v>4371.2241082152059</v>
      </c>
      <c r="H168" s="8">
        <v>4876.5362034925429</v>
      </c>
      <c r="J168" t="s">
        <v>109</v>
      </c>
      <c r="K168" t="s">
        <v>24</v>
      </c>
      <c r="L168" t="s">
        <v>6</v>
      </c>
      <c r="M168">
        <v>20</v>
      </c>
      <c r="N168" s="8">
        <v>3555.78745935495</v>
      </c>
      <c r="O168" s="8">
        <v>3923.3450235421574</v>
      </c>
      <c r="P168" s="8">
        <v>4371.2241082152059</v>
      </c>
      <c r="Q168" s="8">
        <v>4876.5362034925429</v>
      </c>
    </row>
    <row r="169" spans="1:17" hidden="1" x14ac:dyDescent="0.25">
      <c r="A169" t="s">
        <v>109</v>
      </c>
      <c r="B169" t="s">
        <v>24</v>
      </c>
      <c r="C169" t="s">
        <v>6</v>
      </c>
      <c r="D169">
        <v>21</v>
      </c>
      <c r="E169" s="8">
        <v>3471.6415434068608</v>
      </c>
      <c r="F169" s="8">
        <v>3835.7115752393197</v>
      </c>
      <c r="G169" s="8">
        <v>4316.3633881279193</v>
      </c>
      <c r="H169" s="8">
        <v>4815.3336018797518</v>
      </c>
      <c r="J169" t="s">
        <v>109</v>
      </c>
      <c r="K169" t="s">
        <v>24</v>
      </c>
      <c r="L169" t="s">
        <v>6</v>
      </c>
      <c r="M169">
        <v>21</v>
      </c>
      <c r="N169" s="8">
        <v>3471.6415434068608</v>
      </c>
      <c r="O169" s="8">
        <v>3835.7115752393197</v>
      </c>
      <c r="P169" s="8">
        <v>4316.3633881279193</v>
      </c>
      <c r="Q169" s="8">
        <v>4815.3336018797518</v>
      </c>
    </row>
    <row r="170" spans="1:17" hidden="1" x14ac:dyDescent="0.25">
      <c r="A170" t="s">
        <v>109</v>
      </c>
      <c r="B170" t="s">
        <v>24</v>
      </c>
      <c r="C170" t="s">
        <v>6</v>
      </c>
      <c r="D170">
        <v>22</v>
      </c>
      <c r="E170" s="8">
        <v>3375.9395006583964</v>
      </c>
      <c r="F170" s="8">
        <v>3742.3818726867112</v>
      </c>
      <c r="G170" s="8">
        <v>4262.8720151947673</v>
      </c>
      <c r="H170" s="8">
        <v>4755.6586435098998</v>
      </c>
      <c r="J170" t="s">
        <v>109</v>
      </c>
      <c r="K170" t="s">
        <v>24</v>
      </c>
      <c r="L170" t="s">
        <v>6</v>
      </c>
      <c r="M170">
        <v>22</v>
      </c>
      <c r="N170" s="8">
        <v>3375.9395006583964</v>
      </c>
      <c r="O170" s="8">
        <v>3742.3818726867112</v>
      </c>
      <c r="P170" s="8">
        <v>4262.8720151947673</v>
      </c>
      <c r="Q170" s="8">
        <v>4755.6586435098998</v>
      </c>
    </row>
    <row r="171" spans="1:17" hidden="1" x14ac:dyDescent="0.25">
      <c r="A171" t="s">
        <v>109</v>
      </c>
      <c r="B171" t="s">
        <v>24</v>
      </c>
      <c r="C171" t="s">
        <v>6</v>
      </c>
      <c r="D171">
        <v>23</v>
      </c>
      <c r="E171" s="8">
        <v>3263.4289140652972</v>
      </c>
      <c r="F171" s="8">
        <v>3619.9290972360659</v>
      </c>
      <c r="G171" s="8">
        <v>4162.0579080940925</v>
      </c>
      <c r="H171" s="8">
        <v>4643.1904581850458</v>
      </c>
      <c r="J171" t="s">
        <v>109</v>
      </c>
      <c r="K171" t="s">
        <v>24</v>
      </c>
      <c r="L171" t="s">
        <v>6</v>
      </c>
      <c r="M171">
        <v>23</v>
      </c>
      <c r="N171" s="8">
        <v>3263.4289140652972</v>
      </c>
      <c r="O171" s="8">
        <v>3619.9290972360659</v>
      </c>
      <c r="P171" s="8">
        <v>4162.0579080940925</v>
      </c>
      <c r="Q171" s="8">
        <v>4643.1904581850458</v>
      </c>
    </row>
    <row r="172" spans="1:17" hidden="1" x14ac:dyDescent="0.25">
      <c r="A172" t="s">
        <v>109</v>
      </c>
      <c r="B172" t="s">
        <v>24</v>
      </c>
      <c r="C172" t="s">
        <v>6</v>
      </c>
      <c r="D172">
        <v>24</v>
      </c>
      <c r="E172" s="8">
        <v>3144.369587919417</v>
      </c>
      <c r="F172" s="8">
        <v>3504.087030158933</v>
      </c>
      <c r="G172" s="8">
        <v>4077.2229372039856</v>
      </c>
      <c r="H172" s="8">
        <v>4548.5485920564397</v>
      </c>
      <c r="J172" t="s">
        <v>109</v>
      </c>
      <c r="K172" t="s">
        <v>24</v>
      </c>
      <c r="L172" t="s">
        <v>6</v>
      </c>
      <c r="M172">
        <v>24</v>
      </c>
      <c r="N172" s="8">
        <v>3144.369587919417</v>
      </c>
      <c r="O172" s="8">
        <v>3504.087030158933</v>
      </c>
      <c r="P172" s="8">
        <v>4077.2229372039856</v>
      </c>
      <c r="Q172" s="8">
        <v>4548.5485920564397</v>
      </c>
    </row>
    <row r="173" spans="1:17" hidden="1" x14ac:dyDescent="0.25">
      <c r="A173" t="s">
        <v>109</v>
      </c>
      <c r="B173" t="s">
        <v>25</v>
      </c>
      <c r="C173" t="s">
        <v>6</v>
      </c>
      <c r="D173">
        <v>1</v>
      </c>
      <c r="E173" s="8">
        <v>2670.9847976442379</v>
      </c>
      <c r="F173" s="8">
        <v>2976.9080954199308</v>
      </c>
      <c r="G173" s="8">
        <v>3555.9542997407234</v>
      </c>
      <c r="H173" s="8">
        <v>3967.0214684396324</v>
      </c>
      <c r="J173" t="s">
        <v>109</v>
      </c>
      <c r="K173" t="s">
        <v>25</v>
      </c>
      <c r="L173" t="s">
        <v>6</v>
      </c>
      <c r="M173">
        <v>1</v>
      </c>
      <c r="N173" s="8">
        <v>2670.9847976442379</v>
      </c>
      <c r="O173" s="8">
        <v>2976.9080954199308</v>
      </c>
      <c r="P173" s="8">
        <v>3555.9542997407234</v>
      </c>
      <c r="Q173" s="8">
        <v>3967.0214684396324</v>
      </c>
    </row>
    <row r="174" spans="1:17" hidden="1" x14ac:dyDescent="0.25">
      <c r="A174" t="s">
        <v>109</v>
      </c>
      <c r="B174" t="s">
        <v>25</v>
      </c>
      <c r="C174" t="s">
        <v>6</v>
      </c>
      <c r="D174">
        <v>2</v>
      </c>
      <c r="E174" s="8">
        <v>2573.4864511520286</v>
      </c>
      <c r="F174" s="8">
        <v>2874.6787413439902</v>
      </c>
      <c r="G174" s="8">
        <v>3412.8071618039066</v>
      </c>
      <c r="H174" s="8">
        <v>3807.3265675849038</v>
      </c>
      <c r="J174" t="s">
        <v>109</v>
      </c>
      <c r="K174" t="s">
        <v>25</v>
      </c>
      <c r="L174" t="s">
        <v>6</v>
      </c>
      <c r="M174">
        <v>2</v>
      </c>
      <c r="N174" s="8">
        <v>2573.4864511520286</v>
      </c>
      <c r="O174" s="8">
        <v>2874.6787413439902</v>
      </c>
      <c r="P174" s="8">
        <v>3412.8071618039066</v>
      </c>
      <c r="Q174" s="8">
        <v>3807.3265675849038</v>
      </c>
    </row>
    <row r="175" spans="1:17" hidden="1" x14ac:dyDescent="0.25">
      <c r="A175" t="s">
        <v>109</v>
      </c>
      <c r="B175" t="s">
        <v>25</v>
      </c>
      <c r="C175" t="s">
        <v>6</v>
      </c>
      <c r="D175">
        <v>3</v>
      </c>
      <c r="E175" s="8">
        <v>2520.2296536531817</v>
      </c>
      <c r="F175" s="8">
        <v>2817.9147582353789</v>
      </c>
      <c r="G175" s="8">
        <v>3313.337954239661</v>
      </c>
      <c r="H175" s="8">
        <v>3696.3587517485735</v>
      </c>
      <c r="J175" t="s">
        <v>109</v>
      </c>
      <c r="K175" t="s">
        <v>25</v>
      </c>
      <c r="L175" t="s">
        <v>6</v>
      </c>
      <c r="M175">
        <v>3</v>
      </c>
      <c r="N175" s="8">
        <v>2520.2296536531817</v>
      </c>
      <c r="O175" s="8">
        <v>2817.9147582353789</v>
      </c>
      <c r="P175" s="8">
        <v>3313.337954239661</v>
      </c>
      <c r="Q175" s="8">
        <v>3696.3587517485735</v>
      </c>
    </row>
    <row r="176" spans="1:17" hidden="1" x14ac:dyDescent="0.25">
      <c r="A176" t="s">
        <v>109</v>
      </c>
      <c r="B176" t="s">
        <v>25</v>
      </c>
      <c r="C176" t="s">
        <v>6</v>
      </c>
      <c r="D176">
        <v>4</v>
      </c>
      <c r="E176" s="8">
        <v>2518.4651900610043</v>
      </c>
      <c r="F176" s="8">
        <v>2808.4096651674226</v>
      </c>
      <c r="G176" s="8">
        <v>3250.0083759489212</v>
      </c>
      <c r="H176" s="8">
        <v>3625.7082946589217</v>
      </c>
      <c r="J176" t="s">
        <v>109</v>
      </c>
      <c r="K176" t="s">
        <v>25</v>
      </c>
      <c r="L176" t="s">
        <v>6</v>
      </c>
      <c r="M176">
        <v>4</v>
      </c>
      <c r="N176" s="8">
        <v>2518.4651900610043</v>
      </c>
      <c r="O176" s="8">
        <v>2808.4096651674226</v>
      </c>
      <c r="P176" s="8">
        <v>3250.0083759489212</v>
      </c>
      <c r="Q176" s="8">
        <v>3625.7082946589217</v>
      </c>
    </row>
    <row r="177" spans="1:17" hidden="1" x14ac:dyDescent="0.25">
      <c r="A177" t="s">
        <v>109</v>
      </c>
      <c r="B177" t="s">
        <v>25</v>
      </c>
      <c r="C177" t="s">
        <v>6</v>
      </c>
      <c r="D177">
        <v>5</v>
      </c>
      <c r="E177" s="8">
        <v>2592.653530145984</v>
      </c>
      <c r="F177" s="8">
        <v>2868.3048929469983</v>
      </c>
      <c r="G177" s="8">
        <v>3264.9881703632273</v>
      </c>
      <c r="H177" s="8">
        <v>3642.4197484699839</v>
      </c>
      <c r="J177" t="s">
        <v>109</v>
      </c>
      <c r="K177" t="s">
        <v>25</v>
      </c>
      <c r="L177" t="s">
        <v>6</v>
      </c>
      <c r="M177">
        <v>5</v>
      </c>
      <c r="N177" s="8">
        <v>2592.653530145984</v>
      </c>
      <c r="O177" s="8">
        <v>2868.3048929469983</v>
      </c>
      <c r="P177" s="8">
        <v>3264.9881703632273</v>
      </c>
      <c r="Q177" s="8">
        <v>3642.4197484699839</v>
      </c>
    </row>
    <row r="178" spans="1:17" hidden="1" x14ac:dyDescent="0.25">
      <c r="A178" t="s">
        <v>109</v>
      </c>
      <c r="B178" t="s">
        <v>25</v>
      </c>
      <c r="C178" t="s">
        <v>6</v>
      </c>
      <c r="D178">
        <v>6</v>
      </c>
      <c r="E178" s="8">
        <v>2754.0136146007872</v>
      </c>
      <c r="F178" s="8">
        <v>3049.6793221330618</v>
      </c>
      <c r="G178" s="8">
        <v>3426.2027939422132</v>
      </c>
      <c r="H178" s="8">
        <v>3822.2707304724468</v>
      </c>
      <c r="J178" t="s">
        <v>109</v>
      </c>
      <c r="K178" t="s">
        <v>25</v>
      </c>
      <c r="L178" t="s">
        <v>6</v>
      </c>
      <c r="M178">
        <v>6</v>
      </c>
      <c r="N178" s="8">
        <v>2754.0136146007872</v>
      </c>
      <c r="O178" s="8">
        <v>3049.6793221330618</v>
      </c>
      <c r="P178" s="8">
        <v>3426.2027939422132</v>
      </c>
      <c r="Q178" s="8">
        <v>3822.2707304724468</v>
      </c>
    </row>
    <row r="179" spans="1:17" hidden="1" x14ac:dyDescent="0.25">
      <c r="A179" t="s">
        <v>109</v>
      </c>
      <c r="B179" t="s">
        <v>25</v>
      </c>
      <c r="C179" t="s">
        <v>6</v>
      </c>
      <c r="D179">
        <v>7</v>
      </c>
      <c r="E179" s="8">
        <v>2945.7252160119228</v>
      </c>
      <c r="F179" s="8">
        <v>3260.7945002604597</v>
      </c>
      <c r="G179" s="8">
        <v>3624.8042525545302</v>
      </c>
      <c r="H179" s="8">
        <v>4043.8304535644852</v>
      </c>
      <c r="J179" t="s">
        <v>109</v>
      </c>
      <c r="K179" t="s">
        <v>25</v>
      </c>
      <c r="L179" t="s">
        <v>6</v>
      </c>
      <c r="M179">
        <v>7</v>
      </c>
      <c r="N179" s="8">
        <v>2945.7252160119228</v>
      </c>
      <c r="O179" s="8">
        <v>3260.7945002604597</v>
      </c>
      <c r="P179" s="8">
        <v>3624.8042525545302</v>
      </c>
      <c r="Q179" s="8">
        <v>4043.8304535644852</v>
      </c>
    </row>
    <row r="180" spans="1:17" hidden="1" x14ac:dyDescent="0.25">
      <c r="A180" t="s">
        <v>109</v>
      </c>
      <c r="B180" t="s">
        <v>25</v>
      </c>
      <c r="C180" t="s">
        <v>6</v>
      </c>
      <c r="D180">
        <v>8</v>
      </c>
      <c r="E180" s="8">
        <v>3126.2973334271842</v>
      </c>
      <c r="F180" s="8">
        <v>3454.6913969057946</v>
      </c>
      <c r="G180" s="8">
        <v>3820.4432109255968</v>
      </c>
      <c r="H180" s="8">
        <v>4262.0852123440836</v>
      </c>
      <c r="J180" t="s">
        <v>109</v>
      </c>
      <c r="K180" t="s">
        <v>25</v>
      </c>
      <c r="L180" t="s">
        <v>6</v>
      </c>
      <c r="M180">
        <v>8</v>
      </c>
      <c r="N180" s="8">
        <v>3126.2973334271842</v>
      </c>
      <c r="O180" s="8">
        <v>3454.6913969057946</v>
      </c>
      <c r="P180" s="8">
        <v>3820.4432109255968</v>
      </c>
      <c r="Q180" s="8">
        <v>4262.0852123440836</v>
      </c>
    </row>
    <row r="181" spans="1:17" hidden="1" x14ac:dyDescent="0.25">
      <c r="A181" t="s">
        <v>109</v>
      </c>
      <c r="B181" t="s">
        <v>25</v>
      </c>
      <c r="C181" t="s">
        <v>6</v>
      </c>
      <c r="D181">
        <v>9</v>
      </c>
      <c r="E181" s="8">
        <v>3260.0450804050761</v>
      </c>
      <c r="F181" s="8">
        <v>3588.1131396491742</v>
      </c>
      <c r="G181" s="8">
        <v>3973.0083296318448</v>
      </c>
      <c r="H181" s="8">
        <v>4432.2868095037657</v>
      </c>
      <c r="J181" t="s">
        <v>109</v>
      </c>
      <c r="K181" t="s">
        <v>25</v>
      </c>
      <c r="L181" t="s">
        <v>6</v>
      </c>
      <c r="M181">
        <v>9</v>
      </c>
      <c r="N181" s="8">
        <v>3260.0450804050761</v>
      </c>
      <c r="O181" s="8">
        <v>3588.1131396491742</v>
      </c>
      <c r="P181" s="8">
        <v>3973.0083296318448</v>
      </c>
      <c r="Q181" s="8">
        <v>4432.2868095037657</v>
      </c>
    </row>
    <row r="182" spans="1:17" hidden="1" x14ac:dyDescent="0.25">
      <c r="A182" t="s">
        <v>109</v>
      </c>
      <c r="B182" t="s">
        <v>25</v>
      </c>
      <c r="C182" t="s">
        <v>6</v>
      </c>
      <c r="D182">
        <v>10</v>
      </c>
      <c r="E182" s="8">
        <v>3311.9852442419892</v>
      </c>
      <c r="F182" s="8">
        <v>3637.1000732503808</v>
      </c>
      <c r="G182" s="8">
        <v>4038.5520121466302</v>
      </c>
      <c r="H182" s="8">
        <v>4505.4073205507484</v>
      </c>
      <c r="J182" t="s">
        <v>109</v>
      </c>
      <c r="K182" t="s">
        <v>25</v>
      </c>
      <c r="L182" t="s">
        <v>6</v>
      </c>
      <c r="M182">
        <v>10</v>
      </c>
      <c r="N182" s="8">
        <v>3311.9852442419892</v>
      </c>
      <c r="O182" s="8">
        <v>3637.1000732503808</v>
      </c>
      <c r="P182" s="8">
        <v>4038.5520121466302</v>
      </c>
      <c r="Q182" s="8">
        <v>4505.4073205507484</v>
      </c>
    </row>
    <row r="183" spans="1:17" hidden="1" x14ac:dyDescent="0.25">
      <c r="A183" t="s">
        <v>109</v>
      </c>
      <c r="B183" t="s">
        <v>25</v>
      </c>
      <c r="C183" t="s">
        <v>6</v>
      </c>
      <c r="D183">
        <v>11</v>
      </c>
      <c r="E183" s="8">
        <v>3337.4905147828331</v>
      </c>
      <c r="F183" s="8">
        <v>3668.1108786287818</v>
      </c>
      <c r="G183" s="8">
        <v>4070.006532256501</v>
      </c>
      <c r="H183" s="8">
        <v>4540.4979730274727</v>
      </c>
      <c r="J183" t="s">
        <v>109</v>
      </c>
      <c r="K183" t="s">
        <v>25</v>
      </c>
      <c r="L183" t="s">
        <v>6</v>
      </c>
      <c r="M183">
        <v>11</v>
      </c>
      <c r="N183" s="8">
        <v>3337.4905147828331</v>
      </c>
      <c r="O183" s="8">
        <v>3668.1108786287818</v>
      </c>
      <c r="P183" s="8">
        <v>4070.006532256501</v>
      </c>
      <c r="Q183" s="8">
        <v>4540.4979730274727</v>
      </c>
    </row>
    <row r="184" spans="1:17" hidden="1" x14ac:dyDescent="0.25">
      <c r="A184" t="s">
        <v>109</v>
      </c>
      <c r="B184" t="s">
        <v>25</v>
      </c>
      <c r="C184" t="s">
        <v>6</v>
      </c>
      <c r="D184">
        <v>12</v>
      </c>
      <c r="E184" s="8">
        <v>3340.1655663247334</v>
      </c>
      <c r="F184" s="8">
        <v>3677.1225719752642</v>
      </c>
      <c r="G184" s="8">
        <v>4062.6496298328457</v>
      </c>
      <c r="H184" s="8">
        <v>4532.2906150594636</v>
      </c>
      <c r="J184" t="s">
        <v>109</v>
      </c>
      <c r="K184" t="s">
        <v>25</v>
      </c>
      <c r="L184" t="s">
        <v>6</v>
      </c>
      <c r="M184">
        <v>12</v>
      </c>
      <c r="N184" s="8">
        <v>3340.1655663247334</v>
      </c>
      <c r="O184" s="8">
        <v>3677.1225719752642</v>
      </c>
      <c r="P184" s="8">
        <v>4062.6496298328457</v>
      </c>
      <c r="Q184" s="8">
        <v>4532.2906150594636</v>
      </c>
    </row>
    <row r="185" spans="1:17" hidden="1" x14ac:dyDescent="0.25">
      <c r="A185" t="s">
        <v>109</v>
      </c>
      <c r="B185" t="s">
        <v>25</v>
      </c>
      <c r="C185" t="s">
        <v>6</v>
      </c>
      <c r="D185">
        <v>13</v>
      </c>
      <c r="E185" s="8">
        <v>3300.9323309701949</v>
      </c>
      <c r="F185" s="8">
        <v>3635.7859072126694</v>
      </c>
      <c r="G185" s="8">
        <v>4012.5054171714264</v>
      </c>
      <c r="H185" s="8">
        <v>4476.3497476078337</v>
      </c>
      <c r="J185" t="s">
        <v>109</v>
      </c>
      <c r="K185" t="s">
        <v>25</v>
      </c>
      <c r="L185" t="s">
        <v>6</v>
      </c>
      <c r="M185">
        <v>13</v>
      </c>
      <c r="N185" s="8">
        <v>3300.9323309701949</v>
      </c>
      <c r="O185" s="8">
        <v>3635.7859072126694</v>
      </c>
      <c r="P185" s="8">
        <v>4012.5054171714264</v>
      </c>
      <c r="Q185" s="8">
        <v>4476.3497476078337</v>
      </c>
    </row>
    <row r="186" spans="1:17" hidden="1" x14ac:dyDescent="0.25">
      <c r="A186" t="s">
        <v>109</v>
      </c>
      <c r="B186" t="s">
        <v>25</v>
      </c>
      <c r="C186" t="s">
        <v>6</v>
      </c>
      <c r="D186">
        <v>14</v>
      </c>
      <c r="E186" s="8">
        <v>3263.2895422263873</v>
      </c>
      <c r="F186" s="8">
        <v>3590.0278949951312</v>
      </c>
      <c r="G186" s="8">
        <v>3962.1298415060946</v>
      </c>
      <c r="H186" s="8">
        <v>4420.1507716637552</v>
      </c>
      <c r="J186" t="s">
        <v>109</v>
      </c>
      <c r="K186" t="s">
        <v>25</v>
      </c>
      <c r="L186" t="s">
        <v>6</v>
      </c>
      <c r="M186">
        <v>14</v>
      </c>
      <c r="N186" s="8">
        <v>3263.2895422263873</v>
      </c>
      <c r="O186" s="8">
        <v>3590.0278949951312</v>
      </c>
      <c r="P186" s="8">
        <v>3962.1298415060946</v>
      </c>
      <c r="Q186" s="8">
        <v>4420.1507716637552</v>
      </c>
    </row>
    <row r="187" spans="1:17" hidden="1" x14ac:dyDescent="0.25">
      <c r="A187" t="s">
        <v>109</v>
      </c>
      <c r="B187" t="s">
        <v>25</v>
      </c>
      <c r="C187" t="s">
        <v>6</v>
      </c>
      <c r="D187">
        <v>15</v>
      </c>
      <c r="E187" s="8">
        <v>3217.8842304945333</v>
      </c>
      <c r="F187" s="8">
        <v>3540.4388179883294</v>
      </c>
      <c r="G187" s="8">
        <v>3894.1953246523481</v>
      </c>
      <c r="H187" s="8">
        <v>4344.3630466003178</v>
      </c>
      <c r="J187" t="s">
        <v>109</v>
      </c>
      <c r="K187" t="s">
        <v>25</v>
      </c>
      <c r="L187" t="s">
        <v>6</v>
      </c>
      <c r="M187">
        <v>15</v>
      </c>
      <c r="N187" s="8">
        <v>3217.8842304945333</v>
      </c>
      <c r="O187" s="8">
        <v>3540.4388179883294</v>
      </c>
      <c r="P187" s="8">
        <v>3894.1953246523481</v>
      </c>
      <c r="Q187" s="8">
        <v>4344.3630466003178</v>
      </c>
    </row>
    <row r="188" spans="1:17" hidden="1" x14ac:dyDescent="0.25">
      <c r="A188" t="s">
        <v>109</v>
      </c>
      <c r="B188" t="s">
        <v>25</v>
      </c>
      <c r="C188" t="s">
        <v>6</v>
      </c>
      <c r="D188">
        <v>16</v>
      </c>
      <c r="E188" s="8">
        <v>3190.6445999065686</v>
      </c>
      <c r="F188" s="8">
        <v>3515.8297345701885</v>
      </c>
      <c r="G188" s="8">
        <v>3854.9507980553426</v>
      </c>
      <c r="H188" s="8">
        <v>4300.5818654022269</v>
      </c>
      <c r="J188" t="s">
        <v>109</v>
      </c>
      <c r="K188" t="s">
        <v>25</v>
      </c>
      <c r="L188" t="s">
        <v>6</v>
      </c>
      <c r="M188">
        <v>16</v>
      </c>
      <c r="N188" s="8">
        <v>3190.6445999065686</v>
      </c>
      <c r="O188" s="8">
        <v>3515.8297345701885</v>
      </c>
      <c r="P188" s="8">
        <v>3854.9507980553426</v>
      </c>
      <c r="Q188" s="8">
        <v>4300.5818654022269</v>
      </c>
    </row>
    <row r="189" spans="1:17" hidden="1" x14ac:dyDescent="0.25">
      <c r="A189" t="s">
        <v>109</v>
      </c>
      <c r="B189" t="s">
        <v>25</v>
      </c>
      <c r="C189" t="s">
        <v>6</v>
      </c>
      <c r="D189">
        <v>17</v>
      </c>
      <c r="E189" s="8">
        <v>3194.0952266628137</v>
      </c>
      <c r="F189" s="8">
        <v>3528.022630907039</v>
      </c>
      <c r="G189" s="8">
        <v>3862.3394904673801</v>
      </c>
      <c r="H189" s="8">
        <v>4308.8246882710146</v>
      </c>
      <c r="J189" t="s">
        <v>109</v>
      </c>
      <c r="K189" t="s">
        <v>25</v>
      </c>
      <c r="L189" t="s">
        <v>6</v>
      </c>
      <c r="M189">
        <v>17</v>
      </c>
      <c r="N189" s="8">
        <v>3194.0952266628137</v>
      </c>
      <c r="O189" s="8">
        <v>3528.022630907039</v>
      </c>
      <c r="P189" s="8">
        <v>3862.3394904673801</v>
      </c>
      <c r="Q189" s="8">
        <v>4308.8246882710146</v>
      </c>
    </row>
    <row r="190" spans="1:17" hidden="1" x14ac:dyDescent="0.25">
      <c r="A190" t="s">
        <v>109</v>
      </c>
      <c r="B190" t="s">
        <v>25</v>
      </c>
      <c r="C190" t="s">
        <v>6</v>
      </c>
      <c r="D190">
        <v>18</v>
      </c>
      <c r="E190" s="8">
        <v>3243.595061074252</v>
      </c>
      <c r="F190" s="8">
        <v>3602.8513492885495</v>
      </c>
      <c r="G190" s="8">
        <v>3969.4173053652253</v>
      </c>
      <c r="H190" s="8">
        <v>4428.2806639916034</v>
      </c>
      <c r="J190" t="s">
        <v>109</v>
      </c>
      <c r="K190" t="s">
        <v>25</v>
      </c>
      <c r="L190" t="s">
        <v>6</v>
      </c>
      <c r="M190">
        <v>18</v>
      </c>
      <c r="N190" s="8">
        <v>3243.595061074252</v>
      </c>
      <c r="O190" s="8">
        <v>3602.8513492885495</v>
      </c>
      <c r="P190" s="8">
        <v>3969.4173053652253</v>
      </c>
      <c r="Q190" s="8">
        <v>4428.2806639916034</v>
      </c>
    </row>
    <row r="191" spans="1:17" hidden="1" x14ac:dyDescent="0.25">
      <c r="A191" t="s">
        <v>109</v>
      </c>
      <c r="B191" t="s">
        <v>25</v>
      </c>
      <c r="C191" t="s">
        <v>6</v>
      </c>
      <c r="D191">
        <v>19</v>
      </c>
      <c r="E191" s="8">
        <v>3281.9234181719526</v>
      </c>
      <c r="F191" s="8">
        <v>3647.4598104603679</v>
      </c>
      <c r="G191" s="8">
        <v>4062.4673791026835</v>
      </c>
      <c r="H191" s="8">
        <v>4532.0872962037492</v>
      </c>
      <c r="J191" t="s">
        <v>109</v>
      </c>
      <c r="K191" t="s">
        <v>25</v>
      </c>
      <c r="L191" t="s">
        <v>6</v>
      </c>
      <c r="M191">
        <v>19</v>
      </c>
      <c r="N191" s="8">
        <v>3281.9234181719526</v>
      </c>
      <c r="O191" s="8">
        <v>3647.4598104603679</v>
      </c>
      <c r="P191" s="8">
        <v>4062.4673791026835</v>
      </c>
      <c r="Q191" s="8">
        <v>4532.0872962037492</v>
      </c>
    </row>
    <row r="192" spans="1:17" hidden="1" x14ac:dyDescent="0.25">
      <c r="A192" t="s">
        <v>109</v>
      </c>
      <c r="B192" t="s">
        <v>25</v>
      </c>
      <c r="C192" t="s">
        <v>6</v>
      </c>
      <c r="D192">
        <v>20</v>
      </c>
      <c r="E192" s="8">
        <v>3269.0496527009318</v>
      </c>
      <c r="F192" s="8">
        <v>3631.7443667575744</v>
      </c>
      <c r="G192" s="8">
        <v>4075.2650333208262</v>
      </c>
      <c r="H192" s="8">
        <v>4546.3643551166679</v>
      </c>
      <c r="J192" t="s">
        <v>109</v>
      </c>
      <c r="K192" t="s">
        <v>25</v>
      </c>
      <c r="L192" t="s">
        <v>6</v>
      </c>
      <c r="M192">
        <v>20</v>
      </c>
      <c r="N192" s="8">
        <v>3269.0496527009318</v>
      </c>
      <c r="O192" s="8">
        <v>3631.7443667575744</v>
      </c>
      <c r="P192" s="8">
        <v>4075.2650333208262</v>
      </c>
      <c r="Q192" s="8">
        <v>4546.3643551166679</v>
      </c>
    </row>
    <row r="193" spans="1:17" hidden="1" x14ac:dyDescent="0.25">
      <c r="A193" t="s">
        <v>109</v>
      </c>
      <c r="B193" t="s">
        <v>25</v>
      </c>
      <c r="C193" t="s">
        <v>6</v>
      </c>
      <c r="D193">
        <v>21</v>
      </c>
      <c r="E193" s="8">
        <v>3205.7940867766702</v>
      </c>
      <c r="F193" s="8">
        <v>3556.6421167075246</v>
      </c>
      <c r="G193" s="8">
        <v>4033.5674650659748</v>
      </c>
      <c r="H193" s="8">
        <v>4499.8465614372662</v>
      </c>
      <c r="J193" t="s">
        <v>109</v>
      </c>
      <c r="K193" t="s">
        <v>25</v>
      </c>
      <c r="L193" t="s">
        <v>6</v>
      </c>
      <c r="M193">
        <v>21</v>
      </c>
      <c r="N193" s="8">
        <v>3205.7940867766702</v>
      </c>
      <c r="O193" s="8">
        <v>3556.6421167075246</v>
      </c>
      <c r="P193" s="8">
        <v>4033.5674650659748</v>
      </c>
      <c r="Q193" s="8">
        <v>4499.8465614372662</v>
      </c>
    </row>
    <row r="194" spans="1:17" hidden="1" x14ac:dyDescent="0.25">
      <c r="A194" t="s">
        <v>109</v>
      </c>
      <c r="B194" t="s">
        <v>25</v>
      </c>
      <c r="C194" t="s">
        <v>6</v>
      </c>
      <c r="D194">
        <v>22</v>
      </c>
      <c r="E194" s="8">
        <v>3108.2252917855935</v>
      </c>
      <c r="F194" s="8">
        <v>3449.4964957244806</v>
      </c>
      <c r="G194" s="8">
        <v>3967.2675463492888</v>
      </c>
      <c r="H194" s="8">
        <v>4425.8823935276614</v>
      </c>
      <c r="J194" t="s">
        <v>109</v>
      </c>
      <c r="K194" t="s">
        <v>25</v>
      </c>
      <c r="L194" t="s">
        <v>6</v>
      </c>
      <c r="M194">
        <v>22</v>
      </c>
      <c r="N194" s="8">
        <v>3108.2252917855935</v>
      </c>
      <c r="O194" s="8">
        <v>3449.4964957244806</v>
      </c>
      <c r="P194" s="8">
        <v>3967.2675463492888</v>
      </c>
      <c r="Q194" s="8">
        <v>4425.8823935276614</v>
      </c>
    </row>
    <row r="195" spans="1:17" hidden="1" x14ac:dyDescent="0.25">
      <c r="A195" t="s">
        <v>109</v>
      </c>
      <c r="B195" t="s">
        <v>25</v>
      </c>
      <c r="C195" t="s">
        <v>6</v>
      </c>
      <c r="D195">
        <v>23</v>
      </c>
      <c r="E195" s="8">
        <v>2975.4743812451088</v>
      </c>
      <c r="F195" s="8">
        <v>3303.4369365657831</v>
      </c>
      <c r="G195" s="8">
        <v>3855.6289551337891</v>
      </c>
      <c r="H195" s="8">
        <v>4301.3384172199394</v>
      </c>
      <c r="J195" t="s">
        <v>109</v>
      </c>
      <c r="K195" t="s">
        <v>25</v>
      </c>
      <c r="L195" t="s">
        <v>6</v>
      </c>
      <c r="M195">
        <v>23</v>
      </c>
      <c r="N195" s="8">
        <v>2975.4743812451088</v>
      </c>
      <c r="O195" s="8">
        <v>3303.4369365657831</v>
      </c>
      <c r="P195" s="8">
        <v>3855.6289551337891</v>
      </c>
      <c r="Q195" s="8">
        <v>4301.3384172199394</v>
      </c>
    </row>
    <row r="196" spans="1:17" hidden="1" x14ac:dyDescent="0.25">
      <c r="A196" t="s">
        <v>109</v>
      </c>
      <c r="B196" t="s">
        <v>25</v>
      </c>
      <c r="C196" t="s">
        <v>6</v>
      </c>
      <c r="D196">
        <v>24</v>
      </c>
      <c r="E196" s="8">
        <v>2813.4677441305598</v>
      </c>
      <c r="F196" s="8">
        <v>3129.4890810906445</v>
      </c>
      <c r="G196" s="8">
        <v>3700.8537700987072</v>
      </c>
      <c r="H196" s="8">
        <v>4128.6712707775241</v>
      </c>
      <c r="J196" t="s">
        <v>109</v>
      </c>
      <c r="K196" t="s">
        <v>25</v>
      </c>
      <c r="L196" t="s">
        <v>6</v>
      </c>
      <c r="M196">
        <v>24</v>
      </c>
      <c r="N196" s="8">
        <v>2813.4677441305598</v>
      </c>
      <c r="O196" s="8">
        <v>3129.4890810906445</v>
      </c>
      <c r="P196" s="8">
        <v>3700.8537700987072</v>
      </c>
      <c r="Q196" s="8">
        <v>4128.6712707775241</v>
      </c>
    </row>
    <row r="197" spans="1:17" hidden="1" x14ac:dyDescent="0.25">
      <c r="A197" t="s">
        <v>109</v>
      </c>
      <c r="B197" t="s">
        <v>26</v>
      </c>
      <c r="C197" t="s">
        <v>6</v>
      </c>
      <c r="D197">
        <v>1</v>
      </c>
      <c r="E197" s="8">
        <v>2394.8279233921239</v>
      </c>
      <c r="F197" s="8">
        <v>2674.8579394530957</v>
      </c>
      <c r="G197" s="8">
        <v>3249.4723403398771</v>
      </c>
      <c r="H197" s="8">
        <v>3625.1102935065755</v>
      </c>
      <c r="J197" t="s">
        <v>109</v>
      </c>
      <c r="K197" t="s">
        <v>26</v>
      </c>
      <c r="L197" t="s">
        <v>6</v>
      </c>
      <c r="M197">
        <v>1</v>
      </c>
      <c r="N197" s="8">
        <v>2394.8279233921239</v>
      </c>
      <c r="O197" s="8">
        <v>2674.8579394530957</v>
      </c>
      <c r="P197" s="8">
        <v>3249.4723403398771</v>
      </c>
      <c r="Q197" s="8">
        <v>3625.1102935065755</v>
      </c>
    </row>
    <row r="198" spans="1:17" hidden="1" x14ac:dyDescent="0.25">
      <c r="A198" t="s">
        <v>109</v>
      </c>
      <c r="B198" t="s">
        <v>26</v>
      </c>
      <c r="C198" t="s">
        <v>6</v>
      </c>
      <c r="D198">
        <v>2</v>
      </c>
      <c r="E198" s="8">
        <v>2296.9919587850709</v>
      </c>
      <c r="F198" s="8">
        <v>2571.2823364884971</v>
      </c>
      <c r="G198" s="8">
        <v>3107.8048792967602</v>
      </c>
      <c r="H198" s="8">
        <v>3467.0661197166191</v>
      </c>
      <c r="J198" t="s">
        <v>109</v>
      </c>
      <c r="K198" t="s">
        <v>26</v>
      </c>
      <c r="L198" t="s">
        <v>6</v>
      </c>
      <c r="M198">
        <v>2</v>
      </c>
      <c r="N198" s="8">
        <v>2296.9919587850709</v>
      </c>
      <c r="O198" s="8">
        <v>2571.2823364884971</v>
      </c>
      <c r="P198" s="8">
        <v>3107.8048792967602</v>
      </c>
      <c r="Q198" s="8">
        <v>3467.0661197166191</v>
      </c>
    </row>
    <row r="199" spans="1:17" hidden="1" x14ac:dyDescent="0.25">
      <c r="A199" t="s">
        <v>109</v>
      </c>
      <c r="B199" t="s">
        <v>26</v>
      </c>
      <c r="C199" t="s">
        <v>6</v>
      </c>
      <c r="D199">
        <v>3</v>
      </c>
      <c r="E199" s="8">
        <v>2239.4069161306857</v>
      </c>
      <c r="F199" s="8">
        <v>2507.0827927233877</v>
      </c>
      <c r="G199" s="8">
        <v>3000.1122293826356</v>
      </c>
      <c r="H199" s="8">
        <v>3346.9242342504199</v>
      </c>
      <c r="J199" t="s">
        <v>109</v>
      </c>
      <c r="K199" t="s">
        <v>26</v>
      </c>
      <c r="L199" t="s">
        <v>6</v>
      </c>
      <c r="M199">
        <v>3</v>
      </c>
      <c r="N199" s="8">
        <v>2239.4069161306857</v>
      </c>
      <c r="O199" s="8">
        <v>2507.0827927233877</v>
      </c>
      <c r="P199" s="8">
        <v>3000.1122293826356</v>
      </c>
      <c r="Q199" s="8">
        <v>3346.9242342504199</v>
      </c>
    </row>
    <row r="200" spans="1:17" hidden="1" x14ac:dyDescent="0.25">
      <c r="A200" t="s">
        <v>109</v>
      </c>
      <c r="B200" t="s">
        <v>26</v>
      </c>
      <c r="C200" t="s">
        <v>6</v>
      </c>
      <c r="D200">
        <v>4</v>
      </c>
      <c r="E200" s="8">
        <v>2232.1722735941153</v>
      </c>
      <c r="F200" s="8">
        <v>2489.2002196096755</v>
      </c>
      <c r="G200" s="8">
        <v>2926.4304965209817</v>
      </c>
      <c r="H200" s="8">
        <v>3264.7249168645535</v>
      </c>
      <c r="J200" t="s">
        <v>109</v>
      </c>
      <c r="K200" t="s">
        <v>26</v>
      </c>
      <c r="L200" t="s">
        <v>6</v>
      </c>
      <c r="M200">
        <v>4</v>
      </c>
      <c r="N200" s="8">
        <v>2232.1722735941153</v>
      </c>
      <c r="O200" s="8">
        <v>2489.2002196096755</v>
      </c>
      <c r="P200" s="8">
        <v>2926.4304965209817</v>
      </c>
      <c r="Q200" s="8">
        <v>3264.7249168645535</v>
      </c>
    </row>
    <row r="201" spans="1:17" hidden="1" x14ac:dyDescent="0.25">
      <c r="A201" t="s">
        <v>109</v>
      </c>
      <c r="B201" t="s">
        <v>26</v>
      </c>
      <c r="C201" t="s">
        <v>6</v>
      </c>
      <c r="D201">
        <v>5</v>
      </c>
      <c r="E201" s="8">
        <v>2296.1747363171794</v>
      </c>
      <c r="F201" s="8">
        <v>2542.0912890284235</v>
      </c>
      <c r="G201" s="8">
        <v>2931.2900632274491</v>
      </c>
      <c r="H201" s="8">
        <v>3270.1462479129545</v>
      </c>
      <c r="J201" t="s">
        <v>109</v>
      </c>
      <c r="K201" t="s">
        <v>26</v>
      </c>
      <c r="L201" t="s">
        <v>6</v>
      </c>
      <c r="M201">
        <v>5</v>
      </c>
      <c r="N201" s="8">
        <v>2296.1747363171794</v>
      </c>
      <c r="O201" s="8">
        <v>2542.0912890284235</v>
      </c>
      <c r="P201" s="8">
        <v>2931.2900632274491</v>
      </c>
      <c r="Q201" s="8">
        <v>3270.1462479129545</v>
      </c>
    </row>
    <row r="202" spans="1:17" hidden="1" x14ac:dyDescent="0.25">
      <c r="A202" t="s">
        <v>109</v>
      </c>
      <c r="B202" t="s">
        <v>26</v>
      </c>
      <c r="C202" t="s">
        <v>6</v>
      </c>
      <c r="D202">
        <v>6</v>
      </c>
      <c r="E202" s="8">
        <v>2441.6509428553331</v>
      </c>
      <c r="F202" s="8">
        <v>2710.3185997136693</v>
      </c>
      <c r="G202" s="8">
        <v>3069.6535507661815</v>
      </c>
      <c r="H202" s="8">
        <v>3424.5045099284002</v>
      </c>
      <c r="J202" t="s">
        <v>109</v>
      </c>
      <c r="K202" t="s">
        <v>26</v>
      </c>
      <c r="L202" t="s">
        <v>6</v>
      </c>
      <c r="M202">
        <v>6</v>
      </c>
      <c r="N202" s="8">
        <v>2441.6509428553331</v>
      </c>
      <c r="O202" s="8">
        <v>2710.3185997136693</v>
      </c>
      <c r="P202" s="8">
        <v>3069.6535507661815</v>
      </c>
      <c r="Q202" s="8">
        <v>3424.5045099284002</v>
      </c>
    </row>
    <row r="203" spans="1:17" hidden="1" x14ac:dyDescent="0.25">
      <c r="A203" t="s">
        <v>109</v>
      </c>
      <c r="B203" t="s">
        <v>26</v>
      </c>
      <c r="C203" t="s">
        <v>6</v>
      </c>
      <c r="D203">
        <v>7</v>
      </c>
      <c r="E203" s="8">
        <v>2645.1557614530511</v>
      </c>
      <c r="F203" s="8">
        <v>2932.573536409157</v>
      </c>
      <c r="G203" s="8">
        <v>3282.9383282349222</v>
      </c>
      <c r="H203" s="8">
        <v>3662.4449387948639</v>
      </c>
      <c r="J203" t="s">
        <v>109</v>
      </c>
      <c r="K203" t="s">
        <v>26</v>
      </c>
      <c r="L203" t="s">
        <v>6</v>
      </c>
      <c r="M203">
        <v>7</v>
      </c>
      <c r="N203" s="8">
        <v>2645.1557614530511</v>
      </c>
      <c r="O203" s="8">
        <v>2932.573536409157</v>
      </c>
      <c r="P203" s="8">
        <v>3282.9383282349222</v>
      </c>
      <c r="Q203" s="8">
        <v>3662.4449387948639</v>
      </c>
    </row>
    <row r="204" spans="1:17" hidden="1" x14ac:dyDescent="0.25">
      <c r="A204" t="s">
        <v>109</v>
      </c>
      <c r="B204" t="s">
        <v>26</v>
      </c>
      <c r="C204" t="s">
        <v>6</v>
      </c>
      <c r="D204">
        <v>8</v>
      </c>
      <c r="E204" s="8">
        <v>2842.3795145632157</v>
      </c>
      <c r="F204" s="8">
        <v>3144.1681151043599</v>
      </c>
      <c r="G204" s="8">
        <v>3496.1282467646447</v>
      </c>
      <c r="H204" s="8">
        <v>3900.2795430595984</v>
      </c>
      <c r="J204" t="s">
        <v>109</v>
      </c>
      <c r="K204" t="s">
        <v>26</v>
      </c>
      <c r="L204" t="s">
        <v>6</v>
      </c>
      <c r="M204">
        <v>8</v>
      </c>
      <c r="N204" s="8">
        <v>2842.3795145632157</v>
      </c>
      <c r="O204" s="8">
        <v>3144.1681151043599</v>
      </c>
      <c r="P204" s="8">
        <v>3496.1282467646447</v>
      </c>
      <c r="Q204" s="8">
        <v>3900.2795430595984</v>
      </c>
    </row>
    <row r="205" spans="1:17" hidden="1" x14ac:dyDescent="0.25">
      <c r="A205" t="s">
        <v>109</v>
      </c>
      <c r="B205" t="s">
        <v>26</v>
      </c>
      <c r="C205" t="s">
        <v>6</v>
      </c>
      <c r="D205">
        <v>9</v>
      </c>
      <c r="E205" s="8">
        <v>2991.9230633777461</v>
      </c>
      <c r="F205" s="8">
        <v>3294.2973998345342</v>
      </c>
      <c r="G205" s="8">
        <v>3668.3418790769651</v>
      </c>
      <c r="H205" s="8">
        <v>4092.4010156529775</v>
      </c>
      <c r="J205" t="s">
        <v>109</v>
      </c>
      <c r="K205" t="s">
        <v>26</v>
      </c>
      <c r="L205" t="s">
        <v>6</v>
      </c>
      <c r="M205">
        <v>9</v>
      </c>
      <c r="N205" s="8">
        <v>2991.9230633777461</v>
      </c>
      <c r="O205" s="8">
        <v>3294.2973998345342</v>
      </c>
      <c r="P205" s="8">
        <v>3668.3418790769651</v>
      </c>
      <c r="Q205" s="8">
        <v>4092.4010156529775</v>
      </c>
    </row>
    <row r="206" spans="1:17" hidden="1" x14ac:dyDescent="0.25">
      <c r="A206" t="s">
        <v>109</v>
      </c>
      <c r="B206" t="s">
        <v>26</v>
      </c>
      <c r="C206" t="s">
        <v>6</v>
      </c>
      <c r="D206">
        <v>10</v>
      </c>
      <c r="E206" s="8">
        <v>3065.293850447043</v>
      </c>
      <c r="F206" s="8">
        <v>3365.9685965000795</v>
      </c>
      <c r="G206" s="8">
        <v>3762.7341269287949</v>
      </c>
      <c r="H206" s="8">
        <v>4197.7049768736752</v>
      </c>
      <c r="J206" t="s">
        <v>109</v>
      </c>
      <c r="K206" t="s">
        <v>26</v>
      </c>
      <c r="L206" t="s">
        <v>6</v>
      </c>
      <c r="M206">
        <v>10</v>
      </c>
      <c r="N206" s="8">
        <v>3065.293850447043</v>
      </c>
      <c r="O206" s="8">
        <v>3365.9685965000795</v>
      </c>
      <c r="P206" s="8">
        <v>3762.7341269287949</v>
      </c>
      <c r="Q206" s="8">
        <v>4197.7049768736752</v>
      </c>
    </row>
    <row r="207" spans="1:17" hidden="1" x14ac:dyDescent="0.25">
      <c r="A207" t="s">
        <v>109</v>
      </c>
      <c r="B207" t="s">
        <v>26</v>
      </c>
      <c r="C207" t="s">
        <v>6</v>
      </c>
      <c r="D207">
        <v>11</v>
      </c>
      <c r="E207" s="8">
        <v>3113.6857339005674</v>
      </c>
      <c r="F207" s="8">
        <v>3420.5044394392021</v>
      </c>
      <c r="G207" s="8">
        <v>3825.6037934123683</v>
      </c>
      <c r="H207" s="8">
        <v>4267.8423564997793</v>
      </c>
      <c r="J207" t="s">
        <v>109</v>
      </c>
      <c r="K207" t="s">
        <v>26</v>
      </c>
      <c r="L207" t="s">
        <v>6</v>
      </c>
      <c r="M207">
        <v>11</v>
      </c>
      <c r="N207" s="8">
        <v>3113.6857339005674</v>
      </c>
      <c r="O207" s="8">
        <v>3420.5044394392021</v>
      </c>
      <c r="P207" s="8">
        <v>3825.6037934123683</v>
      </c>
      <c r="Q207" s="8">
        <v>4267.8423564997793</v>
      </c>
    </row>
    <row r="208" spans="1:17" hidden="1" x14ac:dyDescent="0.25">
      <c r="A208" t="s">
        <v>109</v>
      </c>
      <c r="B208" t="s">
        <v>26</v>
      </c>
      <c r="C208" t="s">
        <v>6</v>
      </c>
      <c r="D208">
        <v>12</v>
      </c>
      <c r="E208" s="8">
        <v>3135.2188328053144</v>
      </c>
      <c r="F208" s="8">
        <v>3449.4657655057117</v>
      </c>
      <c r="G208" s="8">
        <v>3844.0934400798128</v>
      </c>
      <c r="H208" s="8">
        <v>4288.4694003509776</v>
      </c>
      <c r="J208" t="s">
        <v>109</v>
      </c>
      <c r="K208" t="s">
        <v>26</v>
      </c>
      <c r="L208" t="s">
        <v>6</v>
      </c>
      <c r="M208">
        <v>12</v>
      </c>
      <c r="N208" s="8">
        <v>3135.2188328053144</v>
      </c>
      <c r="O208" s="8">
        <v>3449.4657655057117</v>
      </c>
      <c r="P208" s="8">
        <v>3844.0934400798128</v>
      </c>
      <c r="Q208" s="8">
        <v>4288.4694003509776</v>
      </c>
    </row>
    <row r="209" spans="1:17" hidden="1" x14ac:dyDescent="0.25">
      <c r="A209" t="s">
        <v>109</v>
      </c>
      <c r="B209" t="s">
        <v>26</v>
      </c>
      <c r="C209" t="s">
        <v>6</v>
      </c>
      <c r="D209">
        <v>13</v>
      </c>
      <c r="E209" s="8">
        <v>3108.2075005636966</v>
      </c>
      <c r="F209" s="8">
        <v>3422.6842654011648</v>
      </c>
      <c r="G209" s="8">
        <v>3814.308001440314</v>
      </c>
      <c r="H209" s="8">
        <v>4255.2407746235913</v>
      </c>
      <c r="J209" t="s">
        <v>109</v>
      </c>
      <c r="K209" t="s">
        <v>26</v>
      </c>
      <c r="L209" t="s">
        <v>6</v>
      </c>
      <c r="M209">
        <v>13</v>
      </c>
      <c r="N209" s="8">
        <v>3108.2075005636966</v>
      </c>
      <c r="O209" s="8">
        <v>3422.6842654011648</v>
      </c>
      <c r="P209" s="8">
        <v>3814.308001440314</v>
      </c>
      <c r="Q209" s="8">
        <v>4255.2407746235913</v>
      </c>
    </row>
    <row r="210" spans="1:17" hidden="1" x14ac:dyDescent="0.25">
      <c r="A210" t="s">
        <v>109</v>
      </c>
      <c r="B210" t="s">
        <v>26</v>
      </c>
      <c r="C210" t="s">
        <v>6</v>
      </c>
      <c r="D210">
        <v>14</v>
      </c>
      <c r="E210" s="8">
        <v>3086.8876781165359</v>
      </c>
      <c r="F210" s="8">
        <v>3393.8361822528191</v>
      </c>
      <c r="G210" s="8">
        <v>3787.0138727582012</v>
      </c>
      <c r="H210" s="8">
        <v>4224.7914534801212</v>
      </c>
      <c r="J210" t="s">
        <v>109</v>
      </c>
      <c r="K210" t="s">
        <v>26</v>
      </c>
      <c r="L210" t="s">
        <v>6</v>
      </c>
      <c r="M210">
        <v>14</v>
      </c>
      <c r="N210" s="8">
        <v>3086.8876781165359</v>
      </c>
      <c r="O210" s="8">
        <v>3393.8361822528191</v>
      </c>
      <c r="P210" s="8">
        <v>3787.0138727582012</v>
      </c>
      <c r="Q210" s="8">
        <v>4224.7914534801212</v>
      </c>
    </row>
    <row r="211" spans="1:17" hidden="1" x14ac:dyDescent="0.25">
      <c r="A211" t="s">
        <v>109</v>
      </c>
      <c r="B211" t="s">
        <v>26</v>
      </c>
      <c r="C211" t="s">
        <v>6</v>
      </c>
      <c r="D211">
        <v>15</v>
      </c>
      <c r="E211" s="8">
        <v>3041.5530994491423</v>
      </c>
      <c r="F211" s="8">
        <v>3342.4121363815966</v>
      </c>
      <c r="G211" s="8">
        <v>3716.9383401833747</v>
      </c>
      <c r="H211" s="8">
        <v>4146.6152119696671</v>
      </c>
      <c r="J211" t="s">
        <v>109</v>
      </c>
      <c r="K211" t="s">
        <v>26</v>
      </c>
      <c r="L211" t="s">
        <v>6</v>
      </c>
      <c r="M211">
        <v>15</v>
      </c>
      <c r="N211" s="8">
        <v>3041.5530994491423</v>
      </c>
      <c r="O211" s="8">
        <v>3342.4121363815966</v>
      </c>
      <c r="P211" s="8">
        <v>3716.9383401833747</v>
      </c>
      <c r="Q211" s="8">
        <v>4146.6152119696671</v>
      </c>
    </row>
    <row r="212" spans="1:17" hidden="1" x14ac:dyDescent="0.25">
      <c r="A212" t="s">
        <v>109</v>
      </c>
      <c r="B212" t="s">
        <v>26</v>
      </c>
      <c r="C212" t="s">
        <v>6</v>
      </c>
      <c r="D212">
        <v>16</v>
      </c>
      <c r="E212" s="8">
        <v>3005.7156304958394</v>
      </c>
      <c r="F212" s="8">
        <v>3307.0021341930938</v>
      </c>
      <c r="G212" s="8">
        <v>3667.3900119150353</v>
      </c>
      <c r="H212" s="8">
        <v>4091.3391129545216</v>
      </c>
      <c r="J212" t="s">
        <v>109</v>
      </c>
      <c r="K212" t="s">
        <v>26</v>
      </c>
      <c r="L212" t="s">
        <v>6</v>
      </c>
      <c r="M212">
        <v>16</v>
      </c>
      <c r="N212" s="8">
        <v>3005.7156304958394</v>
      </c>
      <c r="O212" s="8">
        <v>3307.0021341930938</v>
      </c>
      <c r="P212" s="8">
        <v>3667.3900119150353</v>
      </c>
      <c r="Q212" s="8">
        <v>4091.3391129545216</v>
      </c>
    </row>
    <row r="213" spans="1:17" hidden="1" x14ac:dyDescent="0.25">
      <c r="A213" t="s">
        <v>109</v>
      </c>
      <c r="B213" t="s">
        <v>26</v>
      </c>
      <c r="C213" t="s">
        <v>6</v>
      </c>
      <c r="D213">
        <v>17</v>
      </c>
      <c r="E213" s="8">
        <v>2985.579401137526</v>
      </c>
      <c r="F213" s="8">
        <v>3295.8848243306757</v>
      </c>
      <c r="G213" s="8">
        <v>3651.7756784869985</v>
      </c>
      <c r="H213" s="8">
        <v>4073.9197676246577</v>
      </c>
      <c r="J213" t="s">
        <v>109</v>
      </c>
      <c r="K213" t="s">
        <v>26</v>
      </c>
      <c r="L213" t="s">
        <v>6</v>
      </c>
      <c r="M213">
        <v>17</v>
      </c>
      <c r="N213" s="8">
        <v>2985.579401137526</v>
      </c>
      <c r="O213" s="8">
        <v>3295.8848243306757</v>
      </c>
      <c r="P213" s="8">
        <v>3651.7756784869985</v>
      </c>
      <c r="Q213" s="8">
        <v>4073.9197676246577</v>
      </c>
    </row>
    <row r="214" spans="1:17" hidden="1" x14ac:dyDescent="0.25">
      <c r="A214" t="s">
        <v>109</v>
      </c>
      <c r="B214" t="s">
        <v>26</v>
      </c>
      <c r="C214" t="s">
        <v>6</v>
      </c>
      <c r="D214">
        <v>18</v>
      </c>
      <c r="E214" s="8">
        <v>3000.1025770199399</v>
      </c>
      <c r="F214" s="8">
        <v>3333.3924292295383</v>
      </c>
      <c r="G214" s="8">
        <v>3723.7577993603418</v>
      </c>
      <c r="H214" s="8">
        <v>4154.2229984252326</v>
      </c>
      <c r="J214" t="s">
        <v>109</v>
      </c>
      <c r="K214" t="s">
        <v>26</v>
      </c>
      <c r="L214" t="s">
        <v>6</v>
      </c>
      <c r="M214">
        <v>18</v>
      </c>
      <c r="N214" s="8">
        <v>3000.1025770199399</v>
      </c>
      <c r="O214" s="8">
        <v>3333.3924292295383</v>
      </c>
      <c r="P214" s="8">
        <v>3723.7577993603418</v>
      </c>
      <c r="Q214" s="8">
        <v>4154.2229984252326</v>
      </c>
    </row>
    <row r="215" spans="1:17" hidden="1" x14ac:dyDescent="0.25">
      <c r="A215" t="s">
        <v>109</v>
      </c>
      <c r="B215" t="s">
        <v>26</v>
      </c>
      <c r="C215" t="s">
        <v>6</v>
      </c>
      <c r="D215">
        <v>19</v>
      </c>
      <c r="E215" s="8">
        <v>2997.2210511963108</v>
      </c>
      <c r="F215" s="8">
        <v>3338.558563893313</v>
      </c>
      <c r="G215" s="8">
        <v>3771.2531562546164</v>
      </c>
      <c r="H215" s="8">
        <v>4207.208803238449</v>
      </c>
      <c r="J215" t="s">
        <v>109</v>
      </c>
      <c r="K215" t="s">
        <v>26</v>
      </c>
      <c r="L215" t="s">
        <v>6</v>
      </c>
      <c r="M215">
        <v>19</v>
      </c>
      <c r="N215" s="8">
        <v>2997.2210511963108</v>
      </c>
      <c r="O215" s="8">
        <v>3338.558563893313</v>
      </c>
      <c r="P215" s="8">
        <v>3771.2531562546164</v>
      </c>
      <c r="Q215" s="8">
        <v>4207.208803238449</v>
      </c>
    </row>
    <row r="216" spans="1:17" hidden="1" x14ac:dyDescent="0.25">
      <c r="A216" t="s">
        <v>109</v>
      </c>
      <c r="B216" t="s">
        <v>26</v>
      </c>
      <c r="C216" t="s">
        <v>6</v>
      </c>
      <c r="D216">
        <v>20</v>
      </c>
      <c r="E216" s="8">
        <v>2960.0027467673044</v>
      </c>
      <c r="F216" s="8">
        <v>3300.9895083761171</v>
      </c>
      <c r="G216" s="8">
        <v>3747.6710479315998</v>
      </c>
      <c r="H216" s="8">
        <v>4180.9006108088424</v>
      </c>
      <c r="J216" t="s">
        <v>109</v>
      </c>
      <c r="K216" t="s">
        <v>26</v>
      </c>
      <c r="L216" t="s">
        <v>6</v>
      </c>
      <c r="M216">
        <v>20</v>
      </c>
      <c r="N216" s="8">
        <v>2960.0027467673044</v>
      </c>
      <c r="O216" s="8">
        <v>3300.9895083761171</v>
      </c>
      <c r="P216" s="8">
        <v>3747.6710479315998</v>
      </c>
      <c r="Q216" s="8">
        <v>4180.9006108088424</v>
      </c>
    </row>
    <row r="217" spans="1:17" hidden="1" x14ac:dyDescent="0.25">
      <c r="A217" t="s">
        <v>109</v>
      </c>
      <c r="B217" t="s">
        <v>26</v>
      </c>
      <c r="C217" t="s">
        <v>6</v>
      </c>
      <c r="D217">
        <v>21</v>
      </c>
      <c r="E217" s="8">
        <v>2896.8140210640527</v>
      </c>
      <c r="F217" s="8">
        <v>3226.3800838038978</v>
      </c>
      <c r="G217" s="8">
        <v>3694.4626114748035</v>
      </c>
      <c r="H217" s="8">
        <v>4121.5412962806422</v>
      </c>
      <c r="J217" t="s">
        <v>109</v>
      </c>
      <c r="K217" t="s">
        <v>26</v>
      </c>
      <c r="L217" t="s">
        <v>6</v>
      </c>
      <c r="M217">
        <v>21</v>
      </c>
      <c r="N217" s="8">
        <v>2896.8140210640527</v>
      </c>
      <c r="O217" s="8">
        <v>3226.3800838038978</v>
      </c>
      <c r="P217" s="8">
        <v>3694.4626114748035</v>
      </c>
      <c r="Q217" s="8">
        <v>4121.5412962806422</v>
      </c>
    </row>
    <row r="218" spans="1:17" hidden="1" x14ac:dyDescent="0.25">
      <c r="A218" t="s">
        <v>109</v>
      </c>
      <c r="B218" t="s">
        <v>26</v>
      </c>
      <c r="C218" t="s">
        <v>6</v>
      </c>
      <c r="D218">
        <v>22</v>
      </c>
      <c r="E218" s="8">
        <v>2820.565966114933</v>
      </c>
      <c r="F218" s="8">
        <v>3136.7094599874531</v>
      </c>
      <c r="G218" s="8">
        <v>3642.9509196013746</v>
      </c>
      <c r="H218" s="8">
        <v>4064.0748694616991</v>
      </c>
      <c r="J218" t="s">
        <v>109</v>
      </c>
      <c r="K218" t="s">
        <v>26</v>
      </c>
      <c r="L218" t="s">
        <v>6</v>
      </c>
      <c r="M218">
        <v>22</v>
      </c>
      <c r="N218" s="8">
        <v>2820.565966114933</v>
      </c>
      <c r="O218" s="8">
        <v>3136.7094599874531</v>
      </c>
      <c r="P218" s="8">
        <v>3642.9509196013746</v>
      </c>
      <c r="Q218" s="8">
        <v>4064.0748694616991</v>
      </c>
    </row>
    <row r="219" spans="1:17" hidden="1" x14ac:dyDescent="0.25">
      <c r="A219" t="s">
        <v>109</v>
      </c>
      <c r="B219" t="s">
        <v>26</v>
      </c>
      <c r="C219" t="s">
        <v>6</v>
      </c>
      <c r="D219">
        <v>23</v>
      </c>
      <c r="E219" s="8">
        <v>2703.2733708565388</v>
      </c>
      <c r="F219" s="8">
        <v>3004.8718090519556</v>
      </c>
      <c r="G219" s="8">
        <v>3554.8748335421483</v>
      </c>
      <c r="H219" s="8">
        <v>3965.8172162971027</v>
      </c>
      <c r="J219" t="s">
        <v>109</v>
      </c>
      <c r="K219" t="s">
        <v>26</v>
      </c>
      <c r="L219" t="s">
        <v>6</v>
      </c>
      <c r="M219">
        <v>23</v>
      </c>
      <c r="N219" s="8">
        <v>2703.2733708565388</v>
      </c>
      <c r="O219" s="8">
        <v>3004.8718090519556</v>
      </c>
      <c r="P219" s="8">
        <v>3554.8748335421483</v>
      </c>
      <c r="Q219" s="8">
        <v>3965.8172162971027</v>
      </c>
    </row>
    <row r="220" spans="1:17" hidden="1" x14ac:dyDescent="0.25">
      <c r="A220" t="s">
        <v>109</v>
      </c>
      <c r="B220" t="s">
        <v>26</v>
      </c>
      <c r="C220" t="s">
        <v>6</v>
      </c>
      <c r="D220">
        <v>24</v>
      </c>
      <c r="E220" s="8">
        <v>2540.3007743106982</v>
      </c>
      <c r="F220" s="8">
        <v>2829.9980200449277</v>
      </c>
      <c r="G220" s="8">
        <v>3401.5781710248666</v>
      </c>
      <c r="H220" s="8">
        <v>3794.7995090980694</v>
      </c>
      <c r="J220" t="s">
        <v>109</v>
      </c>
      <c r="K220" t="s">
        <v>26</v>
      </c>
      <c r="L220" t="s">
        <v>6</v>
      </c>
      <c r="M220">
        <v>24</v>
      </c>
      <c r="N220" s="8">
        <v>2540.3007743106982</v>
      </c>
      <c r="O220" s="8">
        <v>2829.9980200449277</v>
      </c>
      <c r="P220" s="8">
        <v>3401.5781710248666</v>
      </c>
      <c r="Q220" s="8">
        <v>3794.7995090980694</v>
      </c>
    </row>
    <row r="221" spans="1:17" hidden="1" x14ac:dyDescent="0.25">
      <c r="A221" t="s">
        <v>109</v>
      </c>
      <c r="B221" t="s">
        <v>27</v>
      </c>
      <c r="C221" t="s">
        <v>6</v>
      </c>
      <c r="D221">
        <v>1</v>
      </c>
      <c r="E221" s="8">
        <v>2552.9981475578411</v>
      </c>
      <c r="F221" s="8">
        <v>2856.1356430999131</v>
      </c>
      <c r="G221" s="8">
        <v>3422.2408857637765</v>
      </c>
      <c r="H221" s="8">
        <v>3817.8508269880313</v>
      </c>
      <c r="J221" t="s">
        <v>109</v>
      </c>
      <c r="K221" t="s">
        <v>27</v>
      </c>
      <c r="L221" t="s">
        <v>6</v>
      </c>
      <c r="M221">
        <v>1</v>
      </c>
      <c r="N221" s="8">
        <v>2552.9981475578411</v>
      </c>
      <c r="O221" s="8">
        <v>2856.1356430999131</v>
      </c>
      <c r="P221" s="8">
        <v>3422.2408857637765</v>
      </c>
      <c r="Q221" s="8">
        <v>3817.8508269880313</v>
      </c>
    </row>
    <row r="222" spans="1:17" hidden="1" x14ac:dyDescent="0.25">
      <c r="A222" t="s">
        <v>109</v>
      </c>
      <c r="B222" t="s">
        <v>27</v>
      </c>
      <c r="C222" t="s">
        <v>6</v>
      </c>
      <c r="D222">
        <v>2</v>
      </c>
      <c r="E222" s="8">
        <v>2449.365072735533</v>
      </c>
      <c r="F222" s="8">
        <v>2747.1344462918855</v>
      </c>
      <c r="G222" s="8">
        <v>3274.2790965082572</v>
      </c>
      <c r="H222" s="8">
        <v>3652.7847026769914</v>
      </c>
      <c r="J222" t="s">
        <v>109</v>
      </c>
      <c r="K222" t="s">
        <v>27</v>
      </c>
      <c r="L222" t="s">
        <v>6</v>
      </c>
      <c r="M222">
        <v>2</v>
      </c>
      <c r="N222" s="8">
        <v>2449.365072735533</v>
      </c>
      <c r="O222" s="8">
        <v>2747.1344462918855</v>
      </c>
      <c r="P222" s="8">
        <v>3274.2790965082572</v>
      </c>
      <c r="Q222" s="8">
        <v>3652.7847026769914</v>
      </c>
    </row>
    <row r="223" spans="1:17" hidden="1" x14ac:dyDescent="0.25">
      <c r="A223" t="s">
        <v>109</v>
      </c>
      <c r="B223" t="s">
        <v>27</v>
      </c>
      <c r="C223" t="s">
        <v>6</v>
      </c>
      <c r="D223">
        <v>3</v>
      </c>
      <c r="E223" s="8">
        <v>2396.9753675124407</v>
      </c>
      <c r="F223" s="8">
        <v>2691.5083902728679</v>
      </c>
      <c r="G223" s="8">
        <v>3178.6207608997529</v>
      </c>
      <c r="H223" s="8">
        <v>3546.0682943638085</v>
      </c>
      <c r="J223" t="s">
        <v>109</v>
      </c>
      <c r="K223" t="s">
        <v>27</v>
      </c>
      <c r="L223" t="s">
        <v>6</v>
      </c>
      <c r="M223">
        <v>3</v>
      </c>
      <c r="N223" s="8">
        <v>2396.9753675124407</v>
      </c>
      <c r="O223" s="8">
        <v>2691.5083902728679</v>
      </c>
      <c r="P223" s="8">
        <v>3178.6207608997529</v>
      </c>
      <c r="Q223" s="8">
        <v>3546.0682943638085</v>
      </c>
    </row>
    <row r="224" spans="1:17" hidden="1" x14ac:dyDescent="0.25">
      <c r="A224" t="s">
        <v>109</v>
      </c>
      <c r="B224" t="s">
        <v>27</v>
      </c>
      <c r="C224" t="s">
        <v>6</v>
      </c>
      <c r="D224">
        <v>4</v>
      </c>
      <c r="E224" s="8">
        <v>2400.7166760655218</v>
      </c>
      <c r="F224" s="8">
        <v>2688.9103643740264</v>
      </c>
      <c r="G224" s="8">
        <v>3124.8428803096936</v>
      </c>
      <c r="H224" s="8">
        <v>3486.0737081444363</v>
      </c>
      <c r="J224" t="s">
        <v>109</v>
      </c>
      <c r="K224" t="s">
        <v>27</v>
      </c>
      <c r="L224" t="s">
        <v>6</v>
      </c>
      <c r="M224">
        <v>4</v>
      </c>
      <c r="N224" s="8">
        <v>2400.7166760655218</v>
      </c>
      <c r="O224" s="8">
        <v>2688.9103643740264</v>
      </c>
      <c r="P224" s="8">
        <v>3124.8428803096936</v>
      </c>
      <c r="Q224" s="8">
        <v>3486.0737081444363</v>
      </c>
    </row>
    <row r="225" spans="1:17" hidden="1" x14ac:dyDescent="0.25">
      <c r="A225" t="s">
        <v>109</v>
      </c>
      <c r="B225" t="s">
        <v>27</v>
      </c>
      <c r="C225" t="s">
        <v>6</v>
      </c>
      <c r="D225">
        <v>5</v>
      </c>
      <c r="E225" s="8">
        <v>2478.7900659899024</v>
      </c>
      <c r="F225" s="8">
        <v>2755.8804928724662</v>
      </c>
      <c r="G225" s="8">
        <v>3141.0179591040451</v>
      </c>
      <c r="H225" s="8">
        <v>3504.1186208238719</v>
      </c>
      <c r="J225" t="s">
        <v>109</v>
      </c>
      <c r="K225" t="s">
        <v>27</v>
      </c>
      <c r="L225" t="s">
        <v>6</v>
      </c>
      <c r="M225">
        <v>5</v>
      </c>
      <c r="N225" s="8">
        <v>2478.7900659899024</v>
      </c>
      <c r="O225" s="8">
        <v>2755.8804928724662</v>
      </c>
      <c r="P225" s="8">
        <v>3141.0179591040451</v>
      </c>
      <c r="Q225" s="8">
        <v>3504.1186208238719</v>
      </c>
    </row>
    <row r="226" spans="1:17" hidden="1" x14ac:dyDescent="0.25">
      <c r="A226" t="s">
        <v>109</v>
      </c>
      <c r="B226" t="s">
        <v>27</v>
      </c>
      <c r="C226" t="s">
        <v>6</v>
      </c>
      <c r="D226">
        <v>6</v>
      </c>
      <c r="E226" s="8">
        <v>2655.9889286580465</v>
      </c>
      <c r="F226" s="8">
        <v>2946.2208697227729</v>
      </c>
      <c r="G226" s="8">
        <v>3314.4800497531546</v>
      </c>
      <c r="H226" s="8">
        <v>3697.6328731346011</v>
      </c>
      <c r="J226" t="s">
        <v>109</v>
      </c>
      <c r="K226" t="s">
        <v>27</v>
      </c>
      <c r="L226" t="s">
        <v>6</v>
      </c>
      <c r="M226">
        <v>6</v>
      </c>
      <c r="N226" s="8">
        <v>2655.9889286580465</v>
      </c>
      <c r="O226" s="8">
        <v>2946.2208697227729</v>
      </c>
      <c r="P226" s="8">
        <v>3314.4800497531546</v>
      </c>
      <c r="Q226" s="8">
        <v>3697.6328731346011</v>
      </c>
    </row>
    <row r="227" spans="1:17" hidden="1" x14ac:dyDescent="0.25">
      <c r="A227" t="s">
        <v>109</v>
      </c>
      <c r="B227" t="s">
        <v>27</v>
      </c>
      <c r="C227" t="s">
        <v>6</v>
      </c>
      <c r="D227">
        <v>7</v>
      </c>
      <c r="E227" s="8">
        <v>2863.7247007750379</v>
      </c>
      <c r="F227" s="8">
        <v>3170.7595656090043</v>
      </c>
      <c r="G227" s="8">
        <v>3528.8702905721866</v>
      </c>
      <c r="H227" s="8">
        <v>3936.8065565576571</v>
      </c>
      <c r="J227" t="s">
        <v>109</v>
      </c>
      <c r="K227" t="s">
        <v>27</v>
      </c>
      <c r="L227" t="s">
        <v>6</v>
      </c>
      <c r="M227">
        <v>7</v>
      </c>
      <c r="N227" s="8">
        <v>2863.7247007750379</v>
      </c>
      <c r="O227" s="8">
        <v>3170.7595656090043</v>
      </c>
      <c r="P227" s="8">
        <v>3528.8702905721866</v>
      </c>
      <c r="Q227" s="8">
        <v>3936.8065565576571</v>
      </c>
    </row>
    <row r="228" spans="1:17" hidden="1" x14ac:dyDescent="0.25">
      <c r="A228" t="s">
        <v>109</v>
      </c>
      <c r="B228" t="s">
        <v>27</v>
      </c>
      <c r="C228" t="s">
        <v>6</v>
      </c>
      <c r="D228">
        <v>8</v>
      </c>
      <c r="E228" s="8">
        <v>3048.1112542217111</v>
      </c>
      <c r="F228" s="8">
        <v>3369.7001284854082</v>
      </c>
      <c r="G228" s="8">
        <v>3729.291123579424</v>
      </c>
      <c r="H228" s="8">
        <v>4160.3959731371224</v>
      </c>
      <c r="J228" t="s">
        <v>109</v>
      </c>
      <c r="K228" t="s">
        <v>27</v>
      </c>
      <c r="L228" t="s">
        <v>6</v>
      </c>
      <c r="M228">
        <v>8</v>
      </c>
      <c r="N228" s="8">
        <v>3048.1112542217111</v>
      </c>
      <c r="O228" s="8">
        <v>3369.7001284854082</v>
      </c>
      <c r="P228" s="8">
        <v>3729.291123579424</v>
      </c>
      <c r="Q228" s="8">
        <v>4160.3959731371224</v>
      </c>
    </row>
    <row r="229" spans="1:17" hidden="1" x14ac:dyDescent="0.25">
      <c r="A229" t="s">
        <v>109</v>
      </c>
      <c r="B229" t="s">
        <v>27</v>
      </c>
      <c r="C229" t="s">
        <v>6</v>
      </c>
      <c r="D229">
        <v>9</v>
      </c>
      <c r="E229" s="8">
        <v>3191.5477752711613</v>
      </c>
      <c r="F229" s="8">
        <v>3514.9595617734908</v>
      </c>
      <c r="G229" s="8">
        <v>3891.8132682158657</v>
      </c>
      <c r="H229" s="8">
        <v>4341.7056252090342</v>
      </c>
      <c r="J229" t="s">
        <v>109</v>
      </c>
      <c r="K229" t="s">
        <v>27</v>
      </c>
      <c r="L229" t="s">
        <v>6</v>
      </c>
      <c r="M229">
        <v>9</v>
      </c>
      <c r="N229" s="8">
        <v>3191.5477752711613</v>
      </c>
      <c r="O229" s="8">
        <v>3514.9595617734908</v>
      </c>
      <c r="P229" s="8">
        <v>3891.8132682158657</v>
      </c>
      <c r="Q229" s="8">
        <v>4341.7056252090342</v>
      </c>
    </row>
    <row r="230" spans="1:17" hidden="1" x14ac:dyDescent="0.25">
      <c r="A230" t="s">
        <v>109</v>
      </c>
      <c r="B230" t="s">
        <v>27</v>
      </c>
      <c r="C230" t="s">
        <v>6</v>
      </c>
      <c r="D230">
        <v>10</v>
      </c>
      <c r="E230" s="8">
        <v>3248.9023162340982</v>
      </c>
      <c r="F230" s="8">
        <v>3570.1849538358447</v>
      </c>
      <c r="G230" s="8">
        <v>3962.5064300361519</v>
      </c>
      <c r="H230" s="8">
        <v>4420.5708937062682</v>
      </c>
      <c r="J230" t="s">
        <v>109</v>
      </c>
      <c r="K230" t="s">
        <v>27</v>
      </c>
      <c r="L230" t="s">
        <v>6</v>
      </c>
      <c r="M230">
        <v>10</v>
      </c>
      <c r="N230" s="8">
        <v>3248.9023162340982</v>
      </c>
      <c r="O230" s="8">
        <v>3570.1849538358447</v>
      </c>
      <c r="P230" s="8">
        <v>3962.5064300361519</v>
      </c>
      <c r="Q230" s="8">
        <v>4420.5708937062682</v>
      </c>
    </row>
    <row r="231" spans="1:17" hidden="1" x14ac:dyDescent="0.25">
      <c r="A231" t="s">
        <v>109</v>
      </c>
      <c r="B231" t="s">
        <v>27</v>
      </c>
      <c r="C231" t="s">
        <v>6</v>
      </c>
      <c r="D231">
        <v>11</v>
      </c>
      <c r="E231" s="8">
        <v>3279.4822378061049</v>
      </c>
      <c r="F231" s="8">
        <v>3607.7346924211142</v>
      </c>
      <c r="G231" s="8">
        <v>4002.9941273874961</v>
      </c>
      <c r="H231" s="8">
        <v>4465.7389557964343</v>
      </c>
      <c r="J231" t="s">
        <v>109</v>
      </c>
      <c r="K231" t="s">
        <v>27</v>
      </c>
      <c r="L231" t="s">
        <v>6</v>
      </c>
      <c r="M231">
        <v>11</v>
      </c>
      <c r="N231" s="8">
        <v>3279.4822378061049</v>
      </c>
      <c r="O231" s="8">
        <v>3607.7346924211142</v>
      </c>
      <c r="P231" s="8">
        <v>4002.9941273874961</v>
      </c>
      <c r="Q231" s="8">
        <v>4465.7389557964343</v>
      </c>
    </row>
    <row r="232" spans="1:17" hidden="1" x14ac:dyDescent="0.25">
      <c r="A232" t="s">
        <v>109</v>
      </c>
      <c r="B232" t="s">
        <v>27</v>
      </c>
      <c r="C232" t="s">
        <v>6</v>
      </c>
      <c r="D232">
        <v>12</v>
      </c>
      <c r="E232" s="8">
        <v>3287.4701059593986</v>
      </c>
      <c r="F232" s="8">
        <v>3622.546184360097</v>
      </c>
      <c r="G232" s="8">
        <v>4006.2645125610479</v>
      </c>
      <c r="H232" s="8">
        <v>4469.3873964399181</v>
      </c>
      <c r="J232" t="s">
        <v>109</v>
      </c>
      <c r="K232" t="s">
        <v>27</v>
      </c>
      <c r="L232" t="s">
        <v>6</v>
      </c>
      <c r="M232">
        <v>12</v>
      </c>
      <c r="N232" s="8">
        <v>3287.4701059593986</v>
      </c>
      <c r="O232" s="8">
        <v>3622.546184360097</v>
      </c>
      <c r="P232" s="8">
        <v>4006.2645125610479</v>
      </c>
      <c r="Q232" s="8">
        <v>4469.3873964399181</v>
      </c>
    </row>
    <row r="233" spans="1:17" hidden="1" x14ac:dyDescent="0.25">
      <c r="A233" t="s">
        <v>109</v>
      </c>
      <c r="B233" t="s">
        <v>27</v>
      </c>
      <c r="C233" t="s">
        <v>6</v>
      </c>
      <c r="D233">
        <v>13</v>
      </c>
      <c r="E233" s="8">
        <v>3258.7374136536873</v>
      </c>
      <c r="F233" s="8">
        <v>3593.5711840098338</v>
      </c>
      <c r="G233" s="8">
        <v>3966.9972135254375</v>
      </c>
      <c r="H233" s="8">
        <v>4425.5808103166737</v>
      </c>
      <c r="J233" t="s">
        <v>109</v>
      </c>
      <c r="K233" t="s">
        <v>27</v>
      </c>
      <c r="L233" t="s">
        <v>6</v>
      </c>
      <c r="M233">
        <v>13</v>
      </c>
      <c r="N233" s="8">
        <v>3258.7374136536873</v>
      </c>
      <c r="O233" s="8">
        <v>3593.5711840098338</v>
      </c>
      <c r="P233" s="8">
        <v>3966.9972135254375</v>
      </c>
      <c r="Q233" s="8">
        <v>4425.5808103166737</v>
      </c>
    </row>
    <row r="234" spans="1:17" hidden="1" x14ac:dyDescent="0.25">
      <c r="A234" t="s">
        <v>109</v>
      </c>
      <c r="B234" t="s">
        <v>27</v>
      </c>
      <c r="C234" t="s">
        <v>6</v>
      </c>
      <c r="D234">
        <v>14</v>
      </c>
      <c r="E234" s="8">
        <v>3238.1397950942073</v>
      </c>
      <c r="F234" s="8">
        <v>3567.0256592372043</v>
      </c>
      <c r="G234" s="8">
        <v>3932.9585627031374</v>
      </c>
      <c r="H234" s="8">
        <v>4387.6073024516727</v>
      </c>
      <c r="J234" t="s">
        <v>109</v>
      </c>
      <c r="K234" t="s">
        <v>27</v>
      </c>
      <c r="L234" t="s">
        <v>6</v>
      </c>
      <c r="M234">
        <v>14</v>
      </c>
      <c r="N234" s="8">
        <v>3238.1397950942073</v>
      </c>
      <c r="O234" s="8">
        <v>3567.0256592372043</v>
      </c>
      <c r="P234" s="8">
        <v>3932.9585627031374</v>
      </c>
      <c r="Q234" s="8">
        <v>4387.6073024516727</v>
      </c>
    </row>
    <row r="235" spans="1:17" hidden="1" x14ac:dyDescent="0.25">
      <c r="A235" t="s">
        <v>109</v>
      </c>
      <c r="B235" t="s">
        <v>27</v>
      </c>
      <c r="C235" t="s">
        <v>6</v>
      </c>
      <c r="D235">
        <v>15</v>
      </c>
      <c r="E235" s="8">
        <v>3218.8555143501408</v>
      </c>
      <c r="F235" s="8">
        <v>3546.0228435402873</v>
      </c>
      <c r="G235" s="8">
        <v>3897.9133371390731</v>
      </c>
      <c r="H235" s="8">
        <v>4348.5108601298216</v>
      </c>
      <c r="J235" t="s">
        <v>109</v>
      </c>
      <c r="K235" t="s">
        <v>27</v>
      </c>
      <c r="L235" t="s">
        <v>6</v>
      </c>
      <c r="M235">
        <v>15</v>
      </c>
      <c r="N235" s="8">
        <v>3218.8555143501408</v>
      </c>
      <c r="O235" s="8">
        <v>3546.0228435402873</v>
      </c>
      <c r="P235" s="8">
        <v>3897.9133371390731</v>
      </c>
      <c r="Q235" s="8">
        <v>4348.5108601298216</v>
      </c>
    </row>
    <row r="236" spans="1:17" hidden="1" x14ac:dyDescent="0.25">
      <c r="A236" t="s">
        <v>109</v>
      </c>
      <c r="B236" t="s">
        <v>27</v>
      </c>
      <c r="C236" t="s">
        <v>6</v>
      </c>
      <c r="D236">
        <v>16</v>
      </c>
      <c r="E236" s="8">
        <v>3213.9638167360749</v>
      </c>
      <c r="F236" s="8">
        <v>3544.0213928181988</v>
      </c>
      <c r="G236" s="8">
        <v>3885.4637660684862</v>
      </c>
      <c r="H236" s="8">
        <v>4334.6221226639091</v>
      </c>
      <c r="J236" t="s">
        <v>109</v>
      </c>
      <c r="K236" t="s">
        <v>27</v>
      </c>
      <c r="L236" t="s">
        <v>6</v>
      </c>
      <c r="M236">
        <v>16</v>
      </c>
      <c r="N236" s="8">
        <v>3213.9638167360749</v>
      </c>
      <c r="O236" s="8">
        <v>3544.0213928181988</v>
      </c>
      <c r="P236" s="8">
        <v>3885.4637660684862</v>
      </c>
      <c r="Q236" s="8">
        <v>4334.6221226639091</v>
      </c>
    </row>
    <row r="237" spans="1:17" hidden="1" x14ac:dyDescent="0.25">
      <c r="A237" t="s">
        <v>109</v>
      </c>
      <c r="B237" t="s">
        <v>27</v>
      </c>
      <c r="C237" t="s">
        <v>6</v>
      </c>
      <c r="D237">
        <v>17</v>
      </c>
      <c r="E237" s="8">
        <v>3236.7167405931996</v>
      </c>
      <c r="F237" s="8">
        <v>3571.4467521066717</v>
      </c>
      <c r="G237" s="8">
        <v>3909.4965360404894</v>
      </c>
      <c r="H237" s="8">
        <v>4361.4330730835927</v>
      </c>
      <c r="J237" t="s">
        <v>109</v>
      </c>
      <c r="K237" t="s">
        <v>27</v>
      </c>
      <c r="L237" t="s">
        <v>6</v>
      </c>
      <c r="M237">
        <v>17</v>
      </c>
      <c r="N237" s="8">
        <v>3236.7167405931996</v>
      </c>
      <c r="O237" s="8">
        <v>3571.4467521066717</v>
      </c>
      <c r="P237" s="8">
        <v>3909.4965360404894</v>
      </c>
      <c r="Q237" s="8">
        <v>4361.4330730835927</v>
      </c>
    </row>
    <row r="238" spans="1:17" hidden="1" x14ac:dyDescent="0.25">
      <c r="A238" t="s">
        <v>109</v>
      </c>
      <c r="B238" t="s">
        <v>27</v>
      </c>
      <c r="C238" t="s">
        <v>6</v>
      </c>
      <c r="D238">
        <v>18</v>
      </c>
      <c r="E238" s="8">
        <v>3291.4032797472069</v>
      </c>
      <c r="F238" s="8">
        <v>3648.3364692220148</v>
      </c>
      <c r="G238" s="8">
        <v>4022.6192851423612</v>
      </c>
      <c r="H238" s="8">
        <v>4487.6327754500599</v>
      </c>
      <c r="J238" t="s">
        <v>109</v>
      </c>
      <c r="K238" t="s">
        <v>27</v>
      </c>
      <c r="L238" t="s">
        <v>6</v>
      </c>
      <c r="M238">
        <v>18</v>
      </c>
      <c r="N238" s="8">
        <v>3291.4032797472069</v>
      </c>
      <c r="O238" s="8">
        <v>3648.3364692220148</v>
      </c>
      <c r="P238" s="8">
        <v>4022.6192851423612</v>
      </c>
      <c r="Q238" s="8">
        <v>4487.6327754500599</v>
      </c>
    </row>
    <row r="239" spans="1:17" hidden="1" x14ac:dyDescent="0.25">
      <c r="A239" t="s">
        <v>109</v>
      </c>
      <c r="B239" t="s">
        <v>27</v>
      </c>
      <c r="C239" t="s">
        <v>6</v>
      </c>
      <c r="D239">
        <v>19</v>
      </c>
      <c r="E239" s="8">
        <v>3326.122377988042</v>
      </c>
      <c r="F239" s="8">
        <v>3688.6157057545665</v>
      </c>
      <c r="G239" s="8">
        <v>4105.7831322730372</v>
      </c>
      <c r="H239" s="8">
        <v>4580.4103364523153</v>
      </c>
      <c r="J239" t="s">
        <v>109</v>
      </c>
      <c r="K239" t="s">
        <v>27</v>
      </c>
      <c r="L239" t="s">
        <v>6</v>
      </c>
      <c r="M239">
        <v>19</v>
      </c>
      <c r="N239" s="8">
        <v>3326.122377988042</v>
      </c>
      <c r="O239" s="8">
        <v>3688.6157057545665</v>
      </c>
      <c r="P239" s="8">
        <v>4105.7831322730372</v>
      </c>
      <c r="Q239" s="8">
        <v>4580.4103364523153</v>
      </c>
    </row>
    <row r="240" spans="1:17" hidden="1" x14ac:dyDescent="0.25">
      <c r="A240" t="s">
        <v>109</v>
      </c>
      <c r="B240" t="s">
        <v>27</v>
      </c>
      <c r="C240" t="s">
        <v>6</v>
      </c>
      <c r="D240">
        <v>20</v>
      </c>
      <c r="E240" s="8">
        <v>3289.5747993557816</v>
      </c>
      <c r="F240" s="8">
        <v>3646.6336414577877</v>
      </c>
      <c r="G240" s="8">
        <v>4093.4934146692808</v>
      </c>
      <c r="H240" s="8">
        <v>4566.6999314623745</v>
      </c>
      <c r="J240" t="s">
        <v>109</v>
      </c>
      <c r="K240" t="s">
        <v>27</v>
      </c>
      <c r="L240" t="s">
        <v>6</v>
      </c>
      <c r="M240">
        <v>20</v>
      </c>
      <c r="N240" s="8">
        <v>3289.5747993557816</v>
      </c>
      <c r="O240" s="8">
        <v>3646.6336414577877</v>
      </c>
      <c r="P240" s="8">
        <v>4093.4934146692808</v>
      </c>
      <c r="Q240" s="8">
        <v>4566.6999314623745</v>
      </c>
    </row>
    <row r="241" spans="1:17" hidden="1" x14ac:dyDescent="0.25">
      <c r="A241" t="s">
        <v>109</v>
      </c>
      <c r="B241" t="s">
        <v>27</v>
      </c>
      <c r="C241" t="s">
        <v>6</v>
      </c>
      <c r="D241">
        <v>21</v>
      </c>
      <c r="E241" s="8">
        <v>3173.9972181916773</v>
      </c>
      <c r="F241" s="8">
        <v>3522.239771119594</v>
      </c>
      <c r="G241" s="8">
        <v>3998.7848532144171</v>
      </c>
      <c r="H241" s="8">
        <v>4461.0430908882763</v>
      </c>
      <c r="J241" t="s">
        <v>109</v>
      </c>
      <c r="K241" t="s">
        <v>27</v>
      </c>
      <c r="L241" t="s">
        <v>6</v>
      </c>
      <c r="M241">
        <v>21</v>
      </c>
      <c r="N241" s="8">
        <v>3173.9972181916773</v>
      </c>
      <c r="O241" s="8">
        <v>3522.239771119594</v>
      </c>
      <c r="P241" s="8">
        <v>3998.7848532144171</v>
      </c>
      <c r="Q241" s="8">
        <v>4461.0430908882763</v>
      </c>
    </row>
    <row r="242" spans="1:17" hidden="1" x14ac:dyDescent="0.25">
      <c r="A242" t="s">
        <v>109</v>
      </c>
      <c r="B242" t="s">
        <v>27</v>
      </c>
      <c r="C242" t="s">
        <v>6</v>
      </c>
      <c r="D242">
        <v>22</v>
      </c>
      <c r="E242" s="8">
        <v>3033.343753788386</v>
      </c>
      <c r="F242" s="8">
        <v>3375.24104924946</v>
      </c>
      <c r="G242" s="8">
        <v>3881.59619734628</v>
      </c>
      <c r="H242" s="8">
        <v>4330.3074642464017</v>
      </c>
      <c r="J242" t="s">
        <v>109</v>
      </c>
      <c r="K242" t="s">
        <v>27</v>
      </c>
      <c r="L242" t="s">
        <v>6</v>
      </c>
      <c r="M242">
        <v>22</v>
      </c>
      <c r="N242" s="8">
        <v>3033.343753788386</v>
      </c>
      <c r="O242" s="8">
        <v>3375.24104924946</v>
      </c>
      <c r="P242" s="8">
        <v>3881.59619734628</v>
      </c>
      <c r="Q242" s="8">
        <v>4330.3074642464017</v>
      </c>
    </row>
    <row r="243" spans="1:17" hidden="1" x14ac:dyDescent="0.25">
      <c r="A243" t="s">
        <v>109</v>
      </c>
      <c r="B243" t="s">
        <v>27</v>
      </c>
      <c r="C243" t="s">
        <v>6</v>
      </c>
      <c r="D243">
        <v>23</v>
      </c>
      <c r="E243" s="8">
        <v>2880.1121153815734</v>
      </c>
      <c r="F243" s="8">
        <v>3210.3242441726038</v>
      </c>
      <c r="G243" s="8">
        <v>3745.1910820564785</v>
      </c>
      <c r="H243" s="8">
        <v>4178.1339616794276</v>
      </c>
      <c r="J243" t="s">
        <v>109</v>
      </c>
      <c r="K243" t="s">
        <v>27</v>
      </c>
      <c r="L243" t="s">
        <v>6</v>
      </c>
      <c r="M243">
        <v>23</v>
      </c>
      <c r="N243" s="8">
        <v>2880.1121153815734</v>
      </c>
      <c r="O243" s="8">
        <v>3210.3242441726038</v>
      </c>
      <c r="P243" s="8">
        <v>3745.1910820564785</v>
      </c>
      <c r="Q243" s="8">
        <v>4178.1339616794276</v>
      </c>
    </row>
    <row r="244" spans="1:17" hidden="1" x14ac:dyDescent="0.25">
      <c r="A244" t="s">
        <v>109</v>
      </c>
      <c r="B244" t="s">
        <v>27</v>
      </c>
      <c r="C244" t="s">
        <v>6</v>
      </c>
      <c r="D244">
        <v>24</v>
      </c>
      <c r="E244" s="8">
        <v>2709.8731807315157</v>
      </c>
      <c r="F244" s="8">
        <v>3026.9593038736557</v>
      </c>
      <c r="G244" s="8">
        <v>3583.7308126877101</v>
      </c>
      <c r="H244" s="8">
        <v>3998.0089373132137</v>
      </c>
      <c r="J244" t="s">
        <v>109</v>
      </c>
      <c r="K244" t="s">
        <v>27</v>
      </c>
      <c r="L244" t="s">
        <v>6</v>
      </c>
      <c r="M244">
        <v>24</v>
      </c>
      <c r="N244" s="8">
        <v>2709.8731807315157</v>
      </c>
      <c r="O244" s="8">
        <v>3026.9593038736557</v>
      </c>
      <c r="P244" s="8">
        <v>3583.7308126877101</v>
      </c>
      <c r="Q244" s="8">
        <v>3998.0089373132137</v>
      </c>
    </row>
    <row r="245" spans="1:17" hidden="1" x14ac:dyDescent="0.25">
      <c r="A245" t="s">
        <v>109</v>
      </c>
      <c r="B245" t="s">
        <v>23</v>
      </c>
      <c r="C245" t="s">
        <v>8</v>
      </c>
      <c r="D245">
        <v>1</v>
      </c>
      <c r="E245" s="8">
        <v>17423.170845452882</v>
      </c>
      <c r="F245" s="8">
        <v>17419.663776323592</v>
      </c>
      <c r="G245" s="8">
        <v>19646.151129667018</v>
      </c>
      <c r="H245" s="8">
        <v>21131.233816293006</v>
      </c>
      <c r="J245" t="s">
        <v>109</v>
      </c>
      <c r="K245" t="s">
        <v>23</v>
      </c>
      <c r="L245" t="s">
        <v>8</v>
      </c>
      <c r="M245">
        <v>1</v>
      </c>
      <c r="N245" s="8">
        <v>17423.170845452882</v>
      </c>
      <c r="O245" s="8">
        <v>17419.663776323592</v>
      </c>
      <c r="P245" s="8">
        <v>19646.151129667018</v>
      </c>
      <c r="Q245" s="8">
        <v>21131.233816293006</v>
      </c>
    </row>
    <row r="246" spans="1:17" hidden="1" x14ac:dyDescent="0.25">
      <c r="A246" t="s">
        <v>109</v>
      </c>
      <c r="B246" t="s">
        <v>23</v>
      </c>
      <c r="C246" t="s">
        <v>8</v>
      </c>
      <c r="D246">
        <v>2</v>
      </c>
      <c r="E246" s="8">
        <v>16671.724467350043</v>
      </c>
      <c r="F246" s="8">
        <v>16704.986824056548</v>
      </c>
      <c r="G246" s="8">
        <v>18719.077425733303</v>
      </c>
      <c r="H246" s="8">
        <v>20134.081189630284</v>
      </c>
      <c r="J246" t="s">
        <v>109</v>
      </c>
      <c r="K246" t="s">
        <v>23</v>
      </c>
      <c r="L246" t="s">
        <v>8</v>
      </c>
      <c r="M246">
        <v>2</v>
      </c>
      <c r="N246" s="8">
        <v>16671.724467350043</v>
      </c>
      <c r="O246" s="8">
        <v>16704.986824056548</v>
      </c>
      <c r="P246" s="8">
        <v>18719.077425733303</v>
      </c>
      <c r="Q246" s="8">
        <v>20134.081189630284</v>
      </c>
    </row>
    <row r="247" spans="1:17" hidden="1" x14ac:dyDescent="0.25">
      <c r="A247" t="s">
        <v>109</v>
      </c>
      <c r="B247" t="s">
        <v>23</v>
      </c>
      <c r="C247" t="s">
        <v>8</v>
      </c>
      <c r="D247">
        <v>3</v>
      </c>
      <c r="E247" s="8">
        <v>16229.949302211566</v>
      </c>
      <c r="F247" s="8">
        <v>16301.754225087639</v>
      </c>
      <c r="G247" s="8">
        <v>18120.355713389661</v>
      </c>
      <c r="H247" s="8">
        <v>19490.101185052186</v>
      </c>
      <c r="J247" t="s">
        <v>109</v>
      </c>
      <c r="K247" t="s">
        <v>23</v>
      </c>
      <c r="L247" t="s">
        <v>8</v>
      </c>
      <c r="M247">
        <v>3</v>
      </c>
      <c r="N247" s="8">
        <v>16229.949302211566</v>
      </c>
      <c r="O247" s="8">
        <v>16301.754225087639</v>
      </c>
      <c r="P247" s="8">
        <v>18120.355713389661</v>
      </c>
      <c r="Q247" s="8">
        <v>19490.101185052186</v>
      </c>
    </row>
    <row r="248" spans="1:17" hidden="1" x14ac:dyDescent="0.25">
      <c r="A248" t="s">
        <v>109</v>
      </c>
      <c r="B248" t="s">
        <v>23</v>
      </c>
      <c r="C248" t="s">
        <v>8</v>
      </c>
      <c r="D248">
        <v>4</v>
      </c>
      <c r="E248" s="8">
        <v>16099.563571225823</v>
      </c>
      <c r="F248" s="8">
        <v>16148.66385057263</v>
      </c>
      <c r="G248" s="8">
        <v>17715.233909283939</v>
      </c>
      <c r="H248" s="8">
        <v>19054.355602615469</v>
      </c>
      <c r="J248" t="s">
        <v>109</v>
      </c>
      <c r="K248" t="s">
        <v>23</v>
      </c>
      <c r="L248" t="s">
        <v>8</v>
      </c>
      <c r="M248">
        <v>4</v>
      </c>
      <c r="N248" s="8">
        <v>16099.563571225823</v>
      </c>
      <c r="O248" s="8">
        <v>16148.66385057263</v>
      </c>
      <c r="P248" s="8">
        <v>17715.233909283939</v>
      </c>
      <c r="Q248" s="8">
        <v>19054.355602615469</v>
      </c>
    </row>
    <row r="249" spans="1:17" hidden="1" x14ac:dyDescent="0.25">
      <c r="A249" t="s">
        <v>109</v>
      </c>
      <c r="B249" t="s">
        <v>23</v>
      </c>
      <c r="C249" t="s">
        <v>8</v>
      </c>
      <c r="D249">
        <v>5</v>
      </c>
      <c r="E249" s="8">
        <v>16401.52669862095</v>
      </c>
      <c r="F249" s="8">
        <v>16355.156895432441</v>
      </c>
      <c r="G249" s="8">
        <v>17654.863737260937</v>
      </c>
      <c r="H249" s="8">
        <v>18989.421956725844</v>
      </c>
      <c r="J249" t="s">
        <v>109</v>
      </c>
      <c r="K249" t="s">
        <v>23</v>
      </c>
      <c r="L249" t="s">
        <v>8</v>
      </c>
      <c r="M249">
        <v>5</v>
      </c>
      <c r="N249" s="8">
        <v>16401.52669862095</v>
      </c>
      <c r="O249" s="8">
        <v>16355.156895432441</v>
      </c>
      <c r="P249" s="8">
        <v>17654.863737260937</v>
      </c>
      <c r="Q249" s="8">
        <v>18989.421956725844</v>
      </c>
    </row>
    <row r="250" spans="1:17" hidden="1" x14ac:dyDescent="0.25">
      <c r="A250" t="s">
        <v>109</v>
      </c>
      <c r="B250" t="s">
        <v>23</v>
      </c>
      <c r="C250" t="s">
        <v>8</v>
      </c>
      <c r="D250">
        <v>6</v>
      </c>
      <c r="E250" s="8">
        <v>17279.060969369584</v>
      </c>
      <c r="F250" s="8">
        <v>17179.009724807082</v>
      </c>
      <c r="G250" s="8">
        <v>18392.70446330115</v>
      </c>
      <c r="H250" s="8">
        <v>19783.037194551991</v>
      </c>
      <c r="J250" t="s">
        <v>109</v>
      </c>
      <c r="K250" t="s">
        <v>23</v>
      </c>
      <c r="L250" t="s">
        <v>8</v>
      </c>
      <c r="M250">
        <v>6</v>
      </c>
      <c r="N250" s="8">
        <v>17279.060969369584</v>
      </c>
      <c r="O250" s="8">
        <v>17179.009724807082</v>
      </c>
      <c r="P250" s="8">
        <v>18392.70446330115</v>
      </c>
      <c r="Q250" s="8">
        <v>19783.037194551991</v>
      </c>
    </row>
    <row r="251" spans="1:17" hidden="1" x14ac:dyDescent="0.25">
      <c r="A251" t="s">
        <v>109</v>
      </c>
      <c r="B251" t="s">
        <v>23</v>
      </c>
      <c r="C251" t="s">
        <v>8</v>
      </c>
      <c r="D251">
        <v>7</v>
      </c>
      <c r="E251" s="8">
        <v>18380.271558580058</v>
      </c>
      <c r="F251" s="8">
        <v>18216.148022926369</v>
      </c>
      <c r="G251" s="8">
        <v>19352.7068143793</v>
      </c>
      <c r="H251" s="8">
        <v>20815.607595285106</v>
      </c>
      <c r="J251" t="s">
        <v>109</v>
      </c>
      <c r="K251" t="s">
        <v>23</v>
      </c>
      <c r="L251" t="s">
        <v>8</v>
      </c>
      <c r="M251">
        <v>7</v>
      </c>
      <c r="N251" s="8">
        <v>18380.271558580058</v>
      </c>
      <c r="O251" s="8">
        <v>18216.148022926369</v>
      </c>
      <c r="P251" s="8">
        <v>19352.7068143793</v>
      </c>
      <c r="Q251" s="8">
        <v>20815.607595285106</v>
      </c>
    </row>
    <row r="252" spans="1:17" hidden="1" x14ac:dyDescent="0.25">
      <c r="A252" t="s">
        <v>109</v>
      </c>
      <c r="B252" t="s">
        <v>23</v>
      </c>
      <c r="C252" t="s">
        <v>8</v>
      </c>
      <c r="D252">
        <v>8</v>
      </c>
      <c r="E252" s="8">
        <v>19467.489265828266</v>
      </c>
      <c r="F252" s="8">
        <v>19277.348160720521</v>
      </c>
      <c r="G252" s="8">
        <v>20384.032057140161</v>
      </c>
      <c r="H252" s="8">
        <v>21924.892294440022</v>
      </c>
      <c r="J252" t="s">
        <v>109</v>
      </c>
      <c r="K252" t="s">
        <v>23</v>
      </c>
      <c r="L252" t="s">
        <v>8</v>
      </c>
      <c r="M252">
        <v>8</v>
      </c>
      <c r="N252" s="8">
        <v>19467.489265828266</v>
      </c>
      <c r="O252" s="8">
        <v>19277.348160720521</v>
      </c>
      <c r="P252" s="8">
        <v>20384.032057140161</v>
      </c>
      <c r="Q252" s="8">
        <v>21924.892294440022</v>
      </c>
    </row>
    <row r="253" spans="1:17" hidden="1" x14ac:dyDescent="0.25">
      <c r="A253" t="s">
        <v>109</v>
      </c>
      <c r="B253" t="s">
        <v>23</v>
      </c>
      <c r="C253" t="s">
        <v>8</v>
      </c>
      <c r="D253">
        <v>9</v>
      </c>
      <c r="E253" s="8">
        <v>20464.099920152607</v>
      </c>
      <c r="F253" s="8">
        <v>20231.486915581987</v>
      </c>
      <c r="G253" s="8">
        <v>21339.968660431306</v>
      </c>
      <c r="H253" s="8">
        <v>22953.089611277042</v>
      </c>
      <c r="J253" t="s">
        <v>109</v>
      </c>
      <c r="K253" t="s">
        <v>23</v>
      </c>
      <c r="L253" t="s">
        <v>8</v>
      </c>
      <c r="M253">
        <v>9</v>
      </c>
      <c r="N253" s="8">
        <v>20464.099920152607</v>
      </c>
      <c r="O253" s="8">
        <v>20231.486915581987</v>
      </c>
      <c r="P253" s="8">
        <v>21339.968660431306</v>
      </c>
      <c r="Q253" s="8">
        <v>22953.089611277042</v>
      </c>
    </row>
    <row r="254" spans="1:17" hidden="1" x14ac:dyDescent="0.25">
      <c r="A254" t="s">
        <v>109</v>
      </c>
      <c r="B254" t="s">
        <v>23</v>
      </c>
      <c r="C254" t="s">
        <v>8</v>
      </c>
      <c r="D254">
        <v>10</v>
      </c>
      <c r="E254" s="8">
        <v>20998.834909425383</v>
      </c>
      <c r="F254" s="8">
        <v>20692.96674176363</v>
      </c>
      <c r="G254" s="8">
        <v>21871.146017514653</v>
      </c>
      <c r="H254" s="8">
        <v>23524.419479217384</v>
      </c>
      <c r="J254" t="s">
        <v>109</v>
      </c>
      <c r="K254" t="s">
        <v>23</v>
      </c>
      <c r="L254" t="s">
        <v>8</v>
      </c>
      <c r="M254">
        <v>10</v>
      </c>
      <c r="N254" s="8">
        <v>20998.834909425383</v>
      </c>
      <c r="O254" s="8">
        <v>20692.96674176363</v>
      </c>
      <c r="P254" s="8">
        <v>21871.146017514653</v>
      </c>
      <c r="Q254" s="8">
        <v>23524.419479217384</v>
      </c>
    </row>
    <row r="255" spans="1:17" hidden="1" x14ac:dyDescent="0.25">
      <c r="A255" t="s">
        <v>109</v>
      </c>
      <c r="B255" t="s">
        <v>23</v>
      </c>
      <c r="C255" t="s">
        <v>8</v>
      </c>
      <c r="D255">
        <v>11</v>
      </c>
      <c r="E255" s="8">
        <v>21305.669225438214</v>
      </c>
      <c r="F255" s="8">
        <v>21006.096673789805</v>
      </c>
      <c r="G255" s="8">
        <v>22201.928357516452</v>
      </c>
      <c r="H255" s="8">
        <v>23880.206163476541</v>
      </c>
      <c r="J255" t="s">
        <v>109</v>
      </c>
      <c r="K255" t="s">
        <v>23</v>
      </c>
      <c r="L255" t="s">
        <v>8</v>
      </c>
      <c r="M255">
        <v>11</v>
      </c>
      <c r="N255" s="8">
        <v>21305.669225438214</v>
      </c>
      <c r="O255" s="8">
        <v>21006.096673789805</v>
      </c>
      <c r="P255" s="8">
        <v>22201.928357516452</v>
      </c>
      <c r="Q255" s="8">
        <v>23880.206163476541</v>
      </c>
    </row>
    <row r="256" spans="1:17" hidden="1" x14ac:dyDescent="0.25">
      <c r="A256" t="s">
        <v>109</v>
      </c>
      <c r="B256" t="s">
        <v>23</v>
      </c>
      <c r="C256" t="s">
        <v>8</v>
      </c>
      <c r="D256">
        <v>12</v>
      </c>
      <c r="E256" s="8">
        <v>21492.9635643941</v>
      </c>
      <c r="F256" s="8">
        <v>21210.298008668407</v>
      </c>
      <c r="G256" s="8">
        <v>22359.71317521482</v>
      </c>
      <c r="H256" s="8">
        <v>24049.918177470496</v>
      </c>
      <c r="J256" t="s">
        <v>109</v>
      </c>
      <c r="K256" t="s">
        <v>23</v>
      </c>
      <c r="L256" t="s">
        <v>8</v>
      </c>
      <c r="M256">
        <v>12</v>
      </c>
      <c r="N256" s="8">
        <v>21492.9635643941</v>
      </c>
      <c r="O256" s="8">
        <v>21210.298008668407</v>
      </c>
      <c r="P256" s="8">
        <v>22359.71317521482</v>
      </c>
      <c r="Q256" s="8">
        <v>24049.918177470496</v>
      </c>
    </row>
    <row r="257" spans="1:17" hidden="1" x14ac:dyDescent="0.25">
      <c r="A257" t="s">
        <v>109</v>
      </c>
      <c r="B257" t="s">
        <v>23</v>
      </c>
      <c r="C257" t="s">
        <v>8</v>
      </c>
      <c r="D257">
        <v>13</v>
      </c>
      <c r="E257" s="8">
        <v>21327.50972379019</v>
      </c>
      <c r="F257" s="8">
        <v>21078.743287477122</v>
      </c>
      <c r="G257" s="8">
        <v>22150.662585345886</v>
      </c>
      <c r="H257" s="8">
        <v>23825.065132983651</v>
      </c>
      <c r="J257" t="s">
        <v>109</v>
      </c>
      <c r="K257" t="s">
        <v>23</v>
      </c>
      <c r="L257" t="s">
        <v>8</v>
      </c>
      <c r="M257">
        <v>13</v>
      </c>
      <c r="N257" s="8">
        <v>21327.50972379019</v>
      </c>
      <c r="O257" s="8">
        <v>21078.743287477122</v>
      </c>
      <c r="P257" s="8">
        <v>22150.662585345886</v>
      </c>
      <c r="Q257" s="8">
        <v>23825.065132983651</v>
      </c>
    </row>
    <row r="258" spans="1:17" hidden="1" x14ac:dyDescent="0.25">
      <c r="A258" t="s">
        <v>109</v>
      </c>
      <c r="B258" t="s">
        <v>23</v>
      </c>
      <c r="C258" t="s">
        <v>8</v>
      </c>
      <c r="D258">
        <v>14</v>
      </c>
      <c r="E258" s="8">
        <v>21154.614665309764</v>
      </c>
      <c r="F258" s="8">
        <v>20880.557696747917</v>
      </c>
      <c r="G258" s="8">
        <v>21929.256054942118</v>
      </c>
      <c r="H258" s="8">
        <v>23586.922143472024</v>
      </c>
      <c r="J258" t="s">
        <v>109</v>
      </c>
      <c r="K258" t="s">
        <v>23</v>
      </c>
      <c r="L258" t="s">
        <v>8</v>
      </c>
      <c r="M258">
        <v>14</v>
      </c>
      <c r="N258" s="8">
        <v>21154.614665309764</v>
      </c>
      <c r="O258" s="8">
        <v>20880.557696747917</v>
      </c>
      <c r="P258" s="8">
        <v>21929.256054942118</v>
      </c>
      <c r="Q258" s="8">
        <v>23586.922143472024</v>
      </c>
    </row>
    <row r="259" spans="1:17" hidden="1" x14ac:dyDescent="0.25">
      <c r="A259" t="s">
        <v>109</v>
      </c>
      <c r="B259" t="s">
        <v>23</v>
      </c>
      <c r="C259" t="s">
        <v>8</v>
      </c>
      <c r="D259">
        <v>15</v>
      </c>
      <c r="E259" s="8">
        <v>21081.034836435931</v>
      </c>
      <c r="F259" s="8">
        <v>20802.006366237358</v>
      </c>
      <c r="G259" s="8">
        <v>21767.278705080491</v>
      </c>
      <c r="H259" s="8">
        <v>23412.700677380319</v>
      </c>
      <c r="J259" t="s">
        <v>109</v>
      </c>
      <c r="K259" t="s">
        <v>23</v>
      </c>
      <c r="L259" t="s">
        <v>8</v>
      </c>
      <c r="M259">
        <v>15</v>
      </c>
      <c r="N259" s="8">
        <v>21081.034836435931</v>
      </c>
      <c r="O259" s="8">
        <v>20802.006366237358</v>
      </c>
      <c r="P259" s="8">
        <v>21767.278705080491</v>
      </c>
      <c r="Q259" s="8">
        <v>23412.700677380319</v>
      </c>
    </row>
    <row r="260" spans="1:17" hidden="1" x14ac:dyDescent="0.25">
      <c r="A260" t="s">
        <v>109</v>
      </c>
      <c r="B260" t="s">
        <v>23</v>
      </c>
      <c r="C260" t="s">
        <v>8</v>
      </c>
      <c r="D260">
        <v>16</v>
      </c>
      <c r="E260" s="8">
        <v>21095.761039024579</v>
      </c>
      <c r="F260" s="8">
        <v>20845.618547780174</v>
      </c>
      <c r="G260" s="8">
        <v>21736.613129180325</v>
      </c>
      <c r="H260" s="8">
        <v>23379.717043579454</v>
      </c>
      <c r="J260" t="s">
        <v>109</v>
      </c>
      <c r="K260" t="s">
        <v>23</v>
      </c>
      <c r="L260" t="s">
        <v>8</v>
      </c>
      <c r="M260">
        <v>16</v>
      </c>
      <c r="N260" s="8">
        <v>21095.761039024579</v>
      </c>
      <c r="O260" s="8">
        <v>20845.618547780174</v>
      </c>
      <c r="P260" s="8">
        <v>21736.613129180325</v>
      </c>
      <c r="Q260" s="8">
        <v>23379.717043579454</v>
      </c>
    </row>
    <row r="261" spans="1:17" hidden="1" x14ac:dyDescent="0.25">
      <c r="A261" t="s">
        <v>109</v>
      </c>
      <c r="B261" t="s">
        <v>23</v>
      </c>
      <c r="C261" t="s">
        <v>8</v>
      </c>
      <c r="D261">
        <v>17</v>
      </c>
      <c r="E261" s="8">
        <v>21405.230324513395</v>
      </c>
      <c r="F261" s="8">
        <v>21139.255358490456</v>
      </c>
      <c r="G261" s="8">
        <v>22009.385754647567</v>
      </c>
      <c r="H261" s="8">
        <v>23673.108970038164</v>
      </c>
      <c r="J261" t="s">
        <v>109</v>
      </c>
      <c r="K261" t="s">
        <v>23</v>
      </c>
      <c r="L261" t="s">
        <v>8</v>
      </c>
      <c r="M261">
        <v>17</v>
      </c>
      <c r="N261" s="8">
        <v>21405.230324513395</v>
      </c>
      <c r="O261" s="8">
        <v>21139.255358490456</v>
      </c>
      <c r="P261" s="8">
        <v>22009.385754647567</v>
      </c>
      <c r="Q261" s="8">
        <v>23673.108970038164</v>
      </c>
    </row>
    <row r="262" spans="1:17" hidden="1" x14ac:dyDescent="0.25">
      <c r="A262" t="s">
        <v>109</v>
      </c>
      <c r="B262" t="s">
        <v>23</v>
      </c>
      <c r="C262" t="s">
        <v>8</v>
      </c>
      <c r="D262">
        <v>18</v>
      </c>
      <c r="E262" s="8">
        <v>21832.635882818489</v>
      </c>
      <c r="F262" s="8">
        <v>21595.685600942033</v>
      </c>
      <c r="G262" s="8">
        <v>22653.722118114561</v>
      </c>
      <c r="H262" s="8">
        <v>24366.151707157347</v>
      </c>
      <c r="J262" t="s">
        <v>109</v>
      </c>
      <c r="K262" t="s">
        <v>23</v>
      </c>
      <c r="L262" t="s">
        <v>8</v>
      </c>
      <c r="M262">
        <v>18</v>
      </c>
      <c r="N262" s="8">
        <v>21832.635882818489</v>
      </c>
      <c r="O262" s="8">
        <v>21595.685600942033</v>
      </c>
      <c r="P262" s="8">
        <v>22653.722118114561</v>
      </c>
      <c r="Q262" s="8">
        <v>24366.151707157347</v>
      </c>
    </row>
    <row r="263" spans="1:17" hidden="1" x14ac:dyDescent="0.25">
      <c r="A263" t="s">
        <v>109</v>
      </c>
      <c r="B263" t="s">
        <v>23</v>
      </c>
      <c r="C263" t="s">
        <v>8</v>
      </c>
      <c r="D263">
        <v>19</v>
      </c>
      <c r="E263" s="8">
        <v>22014.683107848155</v>
      </c>
      <c r="F263" s="8">
        <v>21789.100697393311</v>
      </c>
      <c r="G263" s="8">
        <v>23048.471277875211</v>
      </c>
      <c r="H263" s="8">
        <v>24790.740561158935</v>
      </c>
      <c r="J263" t="s">
        <v>109</v>
      </c>
      <c r="K263" t="s">
        <v>23</v>
      </c>
      <c r="L263" t="s">
        <v>8</v>
      </c>
      <c r="M263">
        <v>19</v>
      </c>
      <c r="N263" s="8">
        <v>22014.683107848155</v>
      </c>
      <c r="O263" s="8">
        <v>21789.100697393311</v>
      </c>
      <c r="P263" s="8">
        <v>23048.471277875211</v>
      </c>
      <c r="Q263" s="8">
        <v>24790.740561158935</v>
      </c>
    </row>
    <row r="264" spans="1:17" hidden="1" x14ac:dyDescent="0.25">
      <c r="A264" t="s">
        <v>109</v>
      </c>
      <c r="B264" t="s">
        <v>23</v>
      </c>
      <c r="C264" t="s">
        <v>8</v>
      </c>
      <c r="D264">
        <v>20</v>
      </c>
      <c r="E264" s="8">
        <v>21771.110650244613</v>
      </c>
      <c r="F264" s="8">
        <v>21576.700501936513</v>
      </c>
      <c r="G264" s="8">
        <v>22986.960211643313</v>
      </c>
      <c r="H264" s="8">
        <v>24724.57977911787</v>
      </c>
      <c r="J264" t="s">
        <v>109</v>
      </c>
      <c r="K264" t="s">
        <v>23</v>
      </c>
      <c r="L264" t="s">
        <v>8</v>
      </c>
      <c r="M264">
        <v>20</v>
      </c>
      <c r="N264" s="8">
        <v>21771.110650244613</v>
      </c>
      <c r="O264" s="8">
        <v>21576.700501936513</v>
      </c>
      <c r="P264" s="8">
        <v>22986.960211643313</v>
      </c>
      <c r="Q264" s="8">
        <v>24724.57977911787</v>
      </c>
    </row>
    <row r="265" spans="1:17" hidden="1" x14ac:dyDescent="0.25">
      <c r="A265" t="s">
        <v>109</v>
      </c>
      <c r="B265" t="s">
        <v>23</v>
      </c>
      <c r="C265" t="s">
        <v>8</v>
      </c>
      <c r="D265">
        <v>21</v>
      </c>
      <c r="E265" s="8">
        <v>21119.769967619195</v>
      </c>
      <c r="F265" s="8">
        <v>20971.024533116233</v>
      </c>
      <c r="G265" s="8">
        <v>22607.648733550224</v>
      </c>
      <c r="H265" s="8">
        <v>24316.595564811105</v>
      </c>
      <c r="J265" t="s">
        <v>109</v>
      </c>
      <c r="K265" t="s">
        <v>23</v>
      </c>
      <c r="L265" t="s">
        <v>8</v>
      </c>
      <c r="M265">
        <v>21</v>
      </c>
      <c r="N265" s="8">
        <v>21119.769967619195</v>
      </c>
      <c r="O265" s="8">
        <v>20971.024533116233</v>
      </c>
      <c r="P265" s="8">
        <v>22607.648733550224</v>
      </c>
      <c r="Q265" s="8">
        <v>24316.595564811105</v>
      </c>
    </row>
    <row r="266" spans="1:17" hidden="1" x14ac:dyDescent="0.25">
      <c r="A266" t="s">
        <v>109</v>
      </c>
      <c r="B266" t="s">
        <v>23</v>
      </c>
      <c r="C266" t="s">
        <v>8</v>
      </c>
      <c r="D266">
        <v>22</v>
      </c>
      <c r="E266" s="8">
        <v>20336.624847912903</v>
      </c>
      <c r="F266" s="8">
        <v>20246.396760582869</v>
      </c>
      <c r="G266" s="8">
        <v>22088.858065028526</v>
      </c>
      <c r="H266" s="8">
        <v>23758.588714212849</v>
      </c>
      <c r="J266" t="s">
        <v>109</v>
      </c>
      <c r="K266" t="s">
        <v>23</v>
      </c>
      <c r="L266" t="s">
        <v>8</v>
      </c>
      <c r="M266">
        <v>22</v>
      </c>
      <c r="N266" s="8">
        <v>20336.624847912903</v>
      </c>
      <c r="O266" s="8">
        <v>20246.396760582869</v>
      </c>
      <c r="P266" s="8">
        <v>22088.858065028526</v>
      </c>
      <c r="Q266" s="8">
        <v>23758.588714212849</v>
      </c>
    </row>
    <row r="267" spans="1:17" hidden="1" x14ac:dyDescent="0.25">
      <c r="A267" t="s">
        <v>109</v>
      </c>
      <c r="B267" t="s">
        <v>23</v>
      </c>
      <c r="C267" t="s">
        <v>8</v>
      </c>
      <c r="D267">
        <v>23</v>
      </c>
      <c r="E267" s="8">
        <v>19422.898121395887</v>
      </c>
      <c r="F267" s="8">
        <v>19359.759823743734</v>
      </c>
      <c r="G267" s="8">
        <v>21385.123626771765</v>
      </c>
      <c r="H267" s="8">
        <v>23001.657910757658</v>
      </c>
      <c r="J267" t="s">
        <v>109</v>
      </c>
      <c r="K267" t="s">
        <v>23</v>
      </c>
      <c r="L267" t="s">
        <v>8</v>
      </c>
      <c r="M267">
        <v>23</v>
      </c>
      <c r="N267" s="8">
        <v>19422.898121395887</v>
      </c>
      <c r="O267" s="8">
        <v>19359.759823743734</v>
      </c>
      <c r="P267" s="8">
        <v>21385.123626771765</v>
      </c>
      <c r="Q267" s="8">
        <v>23001.657910757658</v>
      </c>
    </row>
    <row r="268" spans="1:17" hidden="1" x14ac:dyDescent="0.25">
      <c r="A268" t="s">
        <v>109</v>
      </c>
      <c r="B268" t="s">
        <v>23</v>
      </c>
      <c r="C268" t="s">
        <v>8</v>
      </c>
      <c r="D268">
        <v>24</v>
      </c>
      <c r="E268" s="8">
        <v>18411.421474151779</v>
      </c>
      <c r="F268" s="8">
        <v>18387.260282443716</v>
      </c>
      <c r="G268" s="8">
        <v>20525.750555285453</v>
      </c>
      <c r="H268" s="8">
        <v>22077.32351115199</v>
      </c>
      <c r="J268" t="s">
        <v>109</v>
      </c>
      <c r="K268" t="s">
        <v>23</v>
      </c>
      <c r="L268" t="s">
        <v>8</v>
      </c>
      <c r="M268">
        <v>24</v>
      </c>
      <c r="N268" s="8">
        <v>18411.421474151779</v>
      </c>
      <c r="O268" s="8">
        <v>18387.260282443716</v>
      </c>
      <c r="P268" s="8">
        <v>20525.750555285453</v>
      </c>
      <c r="Q268" s="8">
        <v>22077.32351115199</v>
      </c>
    </row>
    <row r="269" spans="1:17" hidden="1" x14ac:dyDescent="0.25">
      <c r="A269" t="s">
        <v>109</v>
      </c>
      <c r="B269" t="s">
        <v>24</v>
      </c>
      <c r="C269" t="s">
        <v>8</v>
      </c>
      <c r="D269">
        <v>1</v>
      </c>
      <c r="E269" s="8">
        <v>17387.292511341198</v>
      </c>
      <c r="F269" s="8">
        <v>17336.798838380022</v>
      </c>
      <c r="G269" s="8">
        <v>19279.501106539275</v>
      </c>
      <c r="H269" s="8">
        <v>20736.868155745778</v>
      </c>
      <c r="J269" t="s">
        <v>109</v>
      </c>
      <c r="K269" t="s">
        <v>24</v>
      </c>
      <c r="L269" t="s">
        <v>8</v>
      </c>
      <c r="M269">
        <v>1</v>
      </c>
      <c r="N269" s="8">
        <v>17387.292511341198</v>
      </c>
      <c r="O269" s="8">
        <v>17336.798838380022</v>
      </c>
      <c r="P269" s="8">
        <v>19279.501106539275</v>
      </c>
      <c r="Q269" s="8">
        <v>20736.868155745778</v>
      </c>
    </row>
    <row r="270" spans="1:17" hidden="1" x14ac:dyDescent="0.25">
      <c r="A270" t="s">
        <v>109</v>
      </c>
      <c r="B270" t="s">
        <v>24</v>
      </c>
      <c r="C270" t="s">
        <v>8</v>
      </c>
      <c r="D270">
        <v>2</v>
      </c>
      <c r="E270" s="8">
        <v>16722.999973990864</v>
      </c>
      <c r="F270" s="8">
        <v>16711.197285129878</v>
      </c>
      <c r="G270" s="8">
        <v>18456.292312912454</v>
      </c>
      <c r="H270" s="8">
        <v>19851.431747212373</v>
      </c>
      <c r="J270" t="s">
        <v>109</v>
      </c>
      <c r="K270" t="s">
        <v>24</v>
      </c>
      <c r="L270" t="s">
        <v>8</v>
      </c>
      <c r="M270">
        <v>2</v>
      </c>
      <c r="N270" s="8">
        <v>16722.999973990864</v>
      </c>
      <c r="O270" s="8">
        <v>16711.197285129878</v>
      </c>
      <c r="P270" s="8">
        <v>18456.292312912454</v>
      </c>
      <c r="Q270" s="8">
        <v>19851.431747212373</v>
      </c>
    </row>
    <row r="271" spans="1:17" hidden="1" x14ac:dyDescent="0.25">
      <c r="A271" t="s">
        <v>109</v>
      </c>
      <c r="B271" t="s">
        <v>24</v>
      </c>
      <c r="C271" t="s">
        <v>8</v>
      </c>
      <c r="D271">
        <v>3</v>
      </c>
      <c r="E271" s="8">
        <v>16249.000329046563</v>
      </c>
      <c r="F271" s="8">
        <v>16268.59178938568</v>
      </c>
      <c r="G271" s="8">
        <v>17803.241920476921</v>
      </c>
      <c r="H271" s="8">
        <v>19149.016274314043</v>
      </c>
      <c r="J271" t="s">
        <v>109</v>
      </c>
      <c r="K271" t="s">
        <v>24</v>
      </c>
      <c r="L271" t="s">
        <v>8</v>
      </c>
      <c r="M271">
        <v>3</v>
      </c>
      <c r="N271" s="8">
        <v>16249.000329046563</v>
      </c>
      <c r="O271" s="8">
        <v>16268.59178938568</v>
      </c>
      <c r="P271" s="8">
        <v>17803.241920476921</v>
      </c>
      <c r="Q271" s="8">
        <v>19149.016274314043</v>
      </c>
    </row>
    <row r="272" spans="1:17" hidden="1" x14ac:dyDescent="0.25">
      <c r="A272" t="s">
        <v>109</v>
      </c>
      <c r="B272" t="s">
        <v>24</v>
      </c>
      <c r="C272" t="s">
        <v>8</v>
      </c>
      <c r="D272">
        <v>4</v>
      </c>
      <c r="E272" s="8">
        <v>15937.986025742495</v>
      </c>
      <c r="F272" s="8">
        <v>15959.463415192815</v>
      </c>
      <c r="G272" s="8">
        <v>17222.156467131499</v>
      </c>
      <c r="H272" s="8">
        <v>18524.005680592887</v>
      </c>
      <c r="J272" t="s">
        <v>109</v>
      </c>
      <c r="K272" t="s">
        <v>24</v>
      </c>
      <c r="L272" t="s">
        <v>8</v>
      </c>
      <c r="M272">
        <v>4</v>
      </c>
      <c r="N272" s="8">
        <v>15937.986025742495</v>
      </c>
      <c r="O272" s="8">
        <v>15959.463415192815</v>
      </c>
      <c r="P272" s="8">
        <v>17222.156467131499</v>
      </c>
      <c r="Q272" s="8">
        <v>18524.005680592887</v>
      </c>
    </row>
    <row r="273" spans="1:17" hidden="1" x14ac:dyDescent="0.25">
      <c r="A273" t="s">
        <v>109</v>
      </c>
      <c r="B273" t="s">
        <v>24</v>
      </c>
      <c r="C273" t="s">
        <v>8</v>
      </c>
      <c r="D273">
        <v>5</v>
      </c>
      <c r="E273" s="8">
        <v>15815.735515602542</v>
      </c>
      <c r="F273" s="8">
        <v>15770.738651732607</v>
      </c>
      <c r="G273" s="8">
        <v>16819.718226732293</v>
      </c>
      <c r="H273" s="8">
        <v>18091.146516557877</v>
      </c>
      <c r="J273" t="s">
        <v>109</v>
      </c>
      <c r="K273" t="s">
        <v>24</v>
      </c>
      <c r="L273" t="s">
        <v>8</v>
      </c>
      <c r="M273">
        <v>5</v>
      </c>
      <c r="N273" s="8">
        <v>15815.735515602542</v>
      </c>
      <c r="O273" s="8">
        <v>15770.738651732607</v>
      </c>
      <c r="P273" s="8">
        <v>16819.718226732293</v>
      </c>
      <c r="Q273" s="8">
        <v>18091.146516557877</v>
      </c>
    </row>
    <row r="274" spans="1:17" hidden="1" x14ac:dyDescent="0.25">
      <c r="A274" t="s">
        <v>109</v>
      </c>
      <c r="B274" t="s">
        <v>24</v>
      </c>
      <c r="C274" t="s">
        <v>8</v>
      </c>
      <c r="D274">
        <v>6</v>
      </c>
      <c r="E274" s="8">
        <v>15960.607327370055</v>
      </c>
      <c r="F274" s="8">
        <v>15910.57056181912</v>
      </c>
      <c r="G274" s="8">
        <v>16866.000042212861</v>
      </c>
      <c r="H274" s="8">
        <v>18140.926845432859</v>
      </c>
      <c r="J274" t="s">
        <v>109</v>
      </c>
      <c r="K274" t="s">
        <v>24</v>
      </c>
      <c r="L274" t="s">
        <v>8</v>
      </c>
      <c r="M274">
        <v>6</v>
      </c>
      <c r="N274" s="8">
        <v>15960.607327370055</v>
      </c>
      <c r="O274" s="8">
        <v>15910.57056181912</v>
      </c>
      <c r="P274" s="8">
        <v>16866.000042212861</v>
      </c>
      <c r="Q274" s="8">
        <v>18140.926845432859</v>
      </c>
    </row>
    <row r="275" spans="1:17" hidden="1" x14ac:dyDescent="0.25">
      <c r="A275" t="s">
        <v>109</v>
      </c>
      <c r="B275" t="s">
        <v>24</v>
      </c>
      <c r="C275" t="s">
        <v>8</v>
      </c>
      <c r="D275">
        <v>7</v>
      </c>
      <c r="E275" s="8">
        <v>16305.792431106447</v>
      </c>
      <c r="F275" s="8">
        <v>16191.462477720468</v>
      </c>
      <c r="G275" s="8">
        <v>17187.801238535743</v>
      </c>
      <c r="H275" s="8">
        <v>18487.053487591944</v>
      </c>
      <c r="J275" t="s">
        <v>109</v>
      </c>
      <c r="K275" t="s">
        <v>24</v>
      </c>
      <c r="L275" t="s">
        <v>8</v>
      </c>
      <c r="M275">
        <v>7</v>
      </c>
      <c r="N275" s="8">
        <v>16305.792431106447</v>
      </c>
      <c r="O275" s="8">
        <v>16191.462477720468</v>
      </c>
      <c r="P275" s="8">
        <v>17187.801238535743</v>
      </c>
      <c r="Q275" s="8">
        <v>18487.053487591944</v>
      </c>
    </row>
    <row r="276" spans="1:17" hidden="1" x14ac:dyDescent="0.25">
      <c r="A276" t="s">
        <v>109</v>
      </c>
      <c r="B276" t="s">
        <v>24</v>
      </c>
      <c r="C276" t="s">
        <v>8</v>
      </c>
      <c r="D276">
        <v>8</v>
      </c>
      <c r="E276" s="8">
        <v>16802.366974759774</v>
      </c>
      <c r="F276" s="8">
        <v>16715.456535405756</v>
      </c>
      <c r="G276" s="8">
        <v>17708.264352008129</v>
      </c>
      <c r="H276" s="8">
        <v>19046.859205819019</v>
      </c>
      <c r="J276" t="s">
        <v>109</v>
      </c>
      <c r="K276" t="s">
        <v>24</v>
      </c>
      <c r="L276" t="s">
        <v>8</v>
      </c>
      <c r="M276">
        <v>8</v>
      </c>
      <c r="N276" s="8">
        <v>16802.366974759774</v>
      </c>
      <c r="O276" s="8">
        <v>16715.456535405756</v>
      </c>
      <c r="P276" s="8">
        <v>17708.264352008129</v>
      </c>
      <c r="Q276" s="8">
        <v>19046.859205819019</v>
      </c>
    </row>
    <row r="277" spans="1:17" hidden="1" x14ac:dyDescent="0.25">
      <c r="A277" t="s">
        <v>109</v>
      </c>
      <c r="B277" t="s">
        <v>24</v>
      </c>
      <c r="C277" t="s">
        <v>8</v>
      </c>
      <c r="D277">
        <v>9</v>
      </c>
      <c r="E277" s="8">
        <v>17529.345303251241</v>
      </c>
      <c r="F277" s="8">
        <v>17444.871744187316</v>
      </c>
      <c r="G277" s="8">
        <v>18383.187038025895</v>
      </c>
      <c r="H277" s="8">
        <v>19772.800332507461</v>
      </c>
      <c r="J277" t="s">
        <v>109</v>
      </c>
      <c r="K277" t="s">
        <v>24</v>
      </c>
      <c r="L277" t="s">
        <v>8</v>
      </c>
      <c r="M277">
        <v>9</v>
      </c>
      <c r="N277" s="8">
        <v>17529.345303251241</v>
      </c>
      <c r="O277" s="8">
        <v>17444.871744187316</v>
      </c>
      <c r="P277" s="8">
        <v>18383.187038025895</v>
      </c>
      <c r="Q277" s="8">
        <v>19772.800332507461</v>
      </c>
    </row>
    <row r="278" spans="1:17" hidden="1" x14ac:dyDescent="0.25">
      <c r="A278" t="s">
        <v>109</v>
      </c>
      <c r="B278" t="s">
        <v>24</v>
      </c>
      <c r="C278" t="s">
        <v>8</v>
      </c>
      <c r="D278">
        <v>10</v>
      </c>
      <c r="E278" s="8">
        <v>18180.072700126548</v>
      </c>
      <c r="F278" s="8">
        <v>18040.892151421514</v>
      </c>
      <c r="G278" s="8">
        <v>18979.228503787155</v>
      </c>
      <c r="H278" s="8">
        <v>20413.897486554484</v>
      </c>
      <c r="J278" t="s">
        <v>109</v>
      </c>
      <c r="K278" t="s">
        <v>24</v>
      </c>
      <c r="L278" t="s">
        <v>8</v>
      </c>
      <c r="M278">
        <v>10</v>
      </c>
      <c r="N278" s="8">
        <v>18180.072700126548</v>
      </c>
      <c r="O278" s="8">
        <v>18040.892151421514</v>
      </c>
      <c r="P278" s="8">
        <v>18979.228503787155</v>
      </c>
      <c r="Q278" s="8">
        <v>20413.897486554484</v>
      </c>
    </row>
    <row r="279" spans="1:17" hidden="1" x14ac:dyDescent="0.25">
      <c r="A279" t="s">
        <v>109</v>
      </c>
      <c r="B279" t="s">
        <v>24</v>
      </c>
      <c r="C279" t="s">
        <v>8</v>
      </c>
      <c r="D279">
        <v>11</v>
      </c>
      <c r="E279" s="8">
        <v>18750.50503523969</v>
      </c>
      <c r="F279" s="8">
        <v>18576.317683885925</v>
      </c>
      <c r="G279" s="8">
        <v>19550.625549159431</v>
      </c>
      <c r="H279" s="8">
        <v>21028.487310688914</v>
      </c>
      <c r="J279" t="s">
        <v>109</v>
      </c>
      <c r="K279" t="s">
        <v>24</v>
      </c>
      <c r="L279" t="s">
        <v>8</v>
      </c>
      <c r="M279">
        <v>11</v>
      </c>
      <c r="N279" s="8">
        <v>18750.50503523969</v>
      </c>
      <c r="O279" s="8">
        <v>18576.317683885925</v>
      </c>
      <c r="P279" s="8">
        <v>19550.625549159431</v>
      </c>
      <c r="Q279" s="8">
        <v>21028.487310688914</v>
      </c>
    </row>
    <row r="280" spans="1:17" hidden="1" x14ac:dyDescent="0.25">
      <c r="A280" t="s">
        <v>109</v>
      </c>
      <c r="B280" t="s">
        <v>24</v>
      </c>
      <c r="C280" t="s">
        <v>8</v>
      </c>
      <c r="D280">
        <v>12</v>
      </c>
      <c r="E280" s="8">
        <v>19171.424143470711</v>
      </c>
      <c r="F280" s="8">
        <v>18971.584710597854</v>
      </c>
      <c r="G280" s="8">
        <v>19950.154600233083</v>
      </c>
      <c r="H280" s="8">
        <v>21458.217375316701</v>
      </c>
      <c r="J280" t="s">
        <v>109</v>
      </c>
      <c r="K280" t="s">
        <v>24</v>
      </c>
      <c r="L280" t="s">
        <v>8</v>
      </c>
      <c r="M280">
        <v>12</v>
      </c>
      <c r="N280" s="8">
        <v>19171.424143470711</v>
      </c>
      <c r="O280" s="8">
        <v>18971.584710597854</v>
      </c>
      <c r="P280" s="8">
        <v>19950.154600233083</v>
      </c>
      <c r="Q280" s="8">
        <v>21458.217375316701</v>
      </c>
    </row>
    <row r="281" spans="1:17" hidden="1" x14ac:dyDescent="0.25">
      <c r="A281" t="s">
        <v>109</v>
      </c>
      <c r="B281" t="s">
        <v>24</v>
      </c>
      <c r="C281" t="s">
        <v>8</v>
      </c>
      <c r="D281">
        <v>13</v>
      </c>
      <c r="E281" s="8">
        <v>19156.075361822073</v>
      </c>
      <c r="F281" s="8">
        <v>18950.254561655722</v>
      </c>
      <c r="G281" s="8">
        <v>19929.865330606961</v>
      </c>
      <c r="H281" s="8">
        <v>21436.394408690732</v>
      </c>
      <c r="J281" t="s">
        <v>109</v>
      </c>
      <c r="K281" t="s">
        <v>24</v>
      </c>
      <c r="L281" t="s">
        <v>8</v>
      </c>
      <c r="M281">
        <v>13</v>
      </c>
      <c r="N281" s="8">
        <v>19156.075361822073</v>
      </c>
      <c r="O281" s="8">
        <v>18950.254561655722</v>
      </c>
      <c r="P281" s="8">
        <v>19929.865330606961</v>
      </c>
      <c r="Q281" s="8">
        <v>21436.394408690732</v>
      </c>
    </row>
    <row r="282" spans="1:17" hidden="1" x14ac:dyDescent="0.25">
      <c r="A282" t="s">
        <v>109</v>
      </c>
      <c r="B282" t="s">
        <v>24</v>
      </c>
      <c r="C282" t="s">
        <v>8</v>
      </c>
      <c r="D282">
        <v>14</v>
      </c>
      <c r="E282" s="8">
        <v>19009.790430110734</v>
      </c>
      <c r="F282" s="8">
        <v>18760.281565276495</v>
      </c>
      <c r="G282" s="8">
        <v>19743.135790165485</v>
      </c>
      <c r="H282" s="8">
        <v>21235.549695981619</v>
      </c>
      <c r="J282" t="s">
        <v>109</v>
      </c>
      <c r="K282" t="s">
        <v>24</v>
      </c>
      <c r="L282" t="s">
        <v>8</v>
      </c>
      <c r="M282">
        <v>14</v>
      </c>
      <c r="N282" s="8">
        <v>19009.790430110734</v>
      </c>
      <c r="O282" s="8">
        <v>18760.281565276495</v>
      </c>
      <c r="P282" s="8">
        <v>19743.135790165485</v>
      </c>
      <c r="Q282" s="8">
        <v>21235.549695981619</v>
      </c>
    </row>
    <row r="283" spans="1:17" hidden="1" x14ac:dyDescent="0.25">
      <c r="A283" t="s">
        <v>109</v>
      </c>
      <c r="B283" t="s">
        <v>24</v>
      </c>
      <c r="C283" t="s">
        <v>8</v>
      </c>
      <c r="D283">
        <v>15</v>
      </c>
      <c r="E283" s="8">
        <v>19001.646323901645</v>
      </c>
      <c r="F283" s="8">
        <v>18751.420840603776</v>
      </c>
      <c r="G283" s="8">
        <v>19657.485685223299</v>
      </c>
      <c r="H283" s="8">
        <v>21143.42516828264</v>
      </c>
      <c r="J283" t="s">
        <v>109</v>
      </c>
      <c r="K283" t="s">
        <v>24</v>
      </c>
      <c r="L283" t="s">
        <v>8</v>
      </c>
      <c r="M283">
        <v>15</v>
      </c>
      <c r="N283" s="8">
        <v>19001.646323901645</v>
      </c>
      <c r="O283" s="8">
        <v>18751.420840603776</v>
      </c>
      <c r="P283" s="8">
        <v>19657.485685223299</v>
      </c>
      <c r="Q283" s="8">
        <v>21143.42516828264</v>
      </c>
    </row>
    <row r="284" spans="1:17" hidden="1" x14ac:dyDescent="0.25">
      <c r="A284" t="s">
        <v>109</v>
      </c>
      <c r="B284" t="s">
        <v>24</v>
      </c>
      <c r="C284" t="s">
        <v>8</v>
      </c>
      <c r="D284">
        <v>16</v>
      </c>
      <c r="E284" s="8">
        <v>19151.237147654163</v>
      </c>
      <c r="F284" s="8">
        <v>18962.006660306219</v>
      </c>
      <c r="G284" s="8">
        <v>19782.834284445311</v>
      </c>
      <c r="H284" s="8">
        <v>21278.249060312326</v>
      </c>
      <c r="J284" t="s">
        <v>109</v>
      </c>
      <c r="K284" t="s">
        <v>24</v>
      </c>
      <c r="L284" t="s">
        <v>8</v>
      </c>
      <c r="M284">
        <v>16</v>
      </c>
      <c r="N284" s="8">
        <v>19151.237147654163</v>
      </c>
      <c r="O284" s="8">
        <v>18962.006660306219</v>
      </c>
      <c r="P284" s="8">
        <v>19782.834284445311</v>
      </c>
      <c r="Q284" s="8">
        <v>21278.249060312326</v>
      </c>
    </row>
    <row r="285" spans="1:17" hidden="1" x14ac:dyDescent="0.25">
      <c r="A285" t="s">
        <v>109</v>
      </c>
      <c r="B285" t="s">
        <v>24</v>
      </c>
      <c r="C285" t="s">
        <v>8</v>
      </c>
      <c r="D285">
        <v>17</v>
      </c>
      <c r="E285" s="8">
        <v>19610.895919991901</v>
      </c>
      <c r="F285" s="8">
        <v>19379.400364968191</v>
      </c>
      <c r="G285" s="8">
        <v>20186.907540653036</v>
      </c>
      <c r="H285" s="8">
        <v>21712.866833507731</v>
      </c>
      <c r="J285" t="s">
        <v>109</v>
      </c>
      <c r="K285" t="s">
        <v>24</v>
      </c>
      <c r="L285" t="s">
        <v>8</v>
      </c>
      <c r="M285">
        <v>17</v>
      </c>
      <c r="N285" s="8">
        <v>19610.895919991901</v>
      </c>
      <c r="O285" s="8">
        <v>19379.400364968191</v>
      </c>
      <c r="P285" s="8">
        <v>20186.907540653036</v>
      </c>
      <c r="Q285" s="8">
        <v>21712.866833507731</v>
      </c>
    </row>
    <row r="286" spans="1:17" hidden="1" x14ac:dyDescent="0.25">
      <c r="A286" t="s">
        <v>109</v>
      </c>
      <c r="B286" t="s">
        <v>24</v>
      </c>
      <c r="C286" t="s">
        <v>8</v>
      </c>
      <c r="D286">
        <v>18</v>
      </c>
      <c r="E286" s="8">
        <v>20212.024684302105</v>
      </c>
      <c r="F286" s="8">
        <v>19998.207779144475</v>
      </c>
      <c r="G286" s="8">
        <v>20954.64319380049</v>
      </c>
      <c r="H286" s="8">
        <v>22538.636801817971</v>
      </c>
      <c r="J286" t="s">
        <v>109</v>
      </c>
      <c r="K286" t="s">
        <v>24</v>
      </c>
      <c r="L286" t="s">
        <v>8</v>
      </c>
      <c r="M286">
        <v>18</v>
      </c>
      <c r="N286" s="8">
        <v>20212.024684302105</v>
      </c>
      <c r="O286" s="8">
        <v>19998.207779144475</v>
      </c>
      <c r="P286" s="8">
        <v>20954.64319380049</v>
      </c>
      <c r="Q286" s="8">
        <v>22538.636801817971</v>
      </c>
    </row>
    <row r="287" spans="1:17" hidden="1" x14ac:dyDescent="0.25">
      <c r="A287" t="s">
        <v>109</v>
      </c>
      <c r="B287" t="s">
        <v>24</v>
      </c>
      <c r="C287" t="s">
        <v>8</v>
      </c>
      <c r="D287">
        <v>19</v>
      </c>
      <c r="E287" s="8">
        <v>20553.838981616071</v>
      </c>
      <c r="F287" s="8">
        <v>20339.514751539024</v>
      </c>
      <c r="G287" s="8">
        <v>21501.552373725186</v>
      </c>
      <c r="H287" s="8">
        <v>23126.88768520928</v>
      </c>
      <c r="J287" t="s">
        <v>109</v>
      </c>
      <c r="K287" t="s">
        <v>24</v>
      </c>
      <c r="L287" t="s">
        <v>8</v>
      </c>
      <c r="M287">
        <v>19</v>
      </c>
      <c r="N287" s="8">
        <v>20553.838981616071</v>
      </c>
      <c r="O287" s="8">
        <v>20339.514751539024</v>
      </c>
      <c r="P287" s="8">
        <v>21501.552373725186</v>
      </c>
      <c r="Q287" s="8">
        <v>23126.88768520928</v>
      </c>
    </row>
    <row r="288" spans="1:17" hidden="1" x14ac:dyDescent="0.25">
      <c r="A288" t="s">
        <v>109</v>
      </c>
      <c r="B288" t="s">
        <v>24</v>
      </c>
      <c r="C288" t="s">
        <v>8</v>
      </c>
      <c r="D288">
        <v>20</v>
      </c>
      <c r="E288" s="8">
        <v>20543.545768387285</v>
      </c>
      <c r="F288" s="8">
        <v>20318.372275312875</v>
      </c>
      <c r="G288" s="8">
        <v>21588.041103048658</v>
      </c>
      <c r="H288" s="8">
        <v>23219.91423019236</v>
      </c>
      <c r="J288" t="s">
        <v>109</v>
      </c>
      <c r="K288" t="s">
        <v>24</v>
      </c>
      <c r="L288" t="s">
        <v>8</v>
      </c>
      <c r="M288">
        <v>20</v>
      </c>
      <c r="N288" s="8">
        <v>20543.545768387285</v>
      </c>
      <c r="O288" s="8">
        <v>20318.372275312875</v>
      </c>
      <c r="P288" s="8">
        <v>21588.041103048658</v>
      </c>
      <c r="Q288" s="8">
        <v>23219.91423019236</v>
      </c>
    </row>
    <row r="289" spans="1:17" hidden="1" x14ac:dyDescent="0.25">
      <c r="A289" t="s">
        <v>109</v>
      </c>
      <c r="B289" t="s">
        <v>24</v>
      </c>
      <c r="C289" t="s">
        <v>8</v>
      </c>
      <c r="D289">
        <v>21</v>
      </c>
      <c r="E289" s="8">
        <v>20057.393124208702</v>
      </c>
      <c r="F289" s="8">
        <v>19864.532754265892</v>
      </c>
      <c r="G289" s="8">
        <v>21317.102013478445</v>
      </c>
      <c r="H289" s="8">
        <v>22928.494439420407</v>
      </c>
      <c r="J289" t="s">
        <v>109</v>
      </c>
      <c r="K289" t="s">
        <v>24</v>
      </c>
      <c r="L289" t="s">
        <v>8</v>
      </c>
      <c r="M289">
        <v>21</v>
      </c>
      <c r="N289" s="8">
        <v>20057.393124208702</v>
      </c>
      <c r="O289" s="8">
        <v>19864.532754265892</v>
      </c>
      <c r="P289" s="8">
        <v>21317.102013478445</v>
      </c>
      <c r="Q289" s="8">
        <v>22928.494439420407</v>
      </c>
    </row>
    <row r="290" spans="1:17" hidden="1" x14ac:dyDescent="0.25">
      <c r="A290" t="s">
        <v>109</v>
      </c>
      <c r="B290" t="s">
        <v>24</v>
      </c>
      <c r="C290" t="s">
        <v>8</v>
      </c>
      <c r="D290">
        <v>22</v>
      </c>
      <c r="E290" s="8">
        <v>19504.47501034374</v>
      </c>
      <c r="F290" s="8">
        <v>19381.193249473614</v>
      </c>
      <c r="G290" s="8">
        <v>21052.925680041521</v>
      </c>
      <c r="H290" s="8">
        <v>22644.348611886951</v>
      </c>
      <c r="J290" t="s">
        <v>109</v>
      </c>
      <c r="K290" t="s">
        <v>24</v>
      </c>
      <c r="L290" t="s">
        <v>8</v>
      </c>
      <c r="M290">
        <v>22</v>
      </c>
      <c r="N290" s="8">
        <v>19504.47501034374</v>
      </c>
      <c r="O290" s="8">
        <v>19381.193249473614</v>
      </c>
      <c r="P290" s="8">
        <v>21052.925680041521</v>
      </c>
      <c r="Q290" s="8">
        <v>22644.348611886951</v>
      </c>
    </row>
    <row r="291" spans="1:17" hidden="1" x14ac:dyDescent="0.25">
      <c r="A291" t="s">
        <v>109</v>
      </c>
      <c r="B291" t="s">
        <v>24</v>
      </c>
      <c r="C291" t="s">
        <v>8</v>
      </c>
      <c r="D291">
        <v>23</v>
      </c>
      <c r="E291" s="8">
        <v>18854.445611364212</v>
      </c>
      <c r="F291" s="8">
        <v>18747.030038534493</v>
      </c>
      <c r="G291" s="8">
        <v>20555.03789529805</v>
      </c>
      <c r="H291" s="8">
        <v>22108.824726101349</v>
      </c>
      <c r="J291" t="s">
        <v>109</v>
      </c>
      <c r="K291" t="s">
        <v>24</v>
      </c>
      <c r="L291" t="s">
        <v>8</v>
      </c>
      <c r="M291">
        <v>23</v>
      </c>
      <c r="N291" s="8">
        <v>18854.445611364212</v>
      </c>
      <c r="O291" s="8">
        <v>18747.030038534493</v>
      </c>
      <c r="P291" s="8">
        <v>20555.03789529805</v>
      </c>
      <c r="Q291" s="8">
        <v>22108.824726101349</v>
      </c>
    </row>
    <row r="292" spans="1:17" hidden="1" x14ac:dyDescent="0.25">
      <c r="A292" t="s">
        <v>109</v>
      </c>
      <c r="B292" t="s">
        <v>24</v>
      </c>
      <c r="C292" t="s">
        <v>8</v>
      </c>
      <c r="D292">
        <v>24</v>
      </c>
      <c r="E292" s="8">
        <v>18166.580899597964</v>
      </c>
      <c r="F292" s="8">
        <v>18147.102622033686</v>
      </c>
      <c r="G292" s="8">
        <v>20136.065819464733</v>
      </c>
      <c r="H292" s="8">
        <v>21658.18190866103</v>
      </c>
      <c r="J292" t="s">
        <v>109</v>
      </c>
      <c r="K292" t="s">
        <v>24</v>
      </c>
      <c r="L292" t="s">
        <v>8</v>
      </c>
      <c r="M292">
        <v>24</v>
      </c>
      <c r="N292" s="8">
        <v>18166.580899597964</v>
      </c>
      <c r="O292" s="8">
        <v>18147.102622033686</v>
      </c>
      <c r="P292" s="8">
        <v>20136.065819464733</v>
      </c>
      <c r="Q292" s="8">
        <v>21658.18190866103</v>
      </c>
    </row>
    <row r="293" spans="1:17" hidden="1" x14ac:dyDescent="0.25">
      <c r="A293" t="s">
        <v>109</v>
      </c>
      <c r="B293" t="s">
        <v>25</v>
      </c>
      <c r="C293" t="s">
        <v>8</v>
      </c>
      <c r="D293">
        <v>1</v>
      </c>
      <c r="E293" s="8">
        <v>15431.602440890882</v>
      </c>
      <c r="F293" s="8">
        <v>15416.927787178292</v>
      </c>
      <c r="G293" s="8">
        <v>17561.691115102611</v>
      </c>
      <c r="H293" s="8">
        <v>18889.206273200358</v>
      </c>
      <c r="J293" t="s">
        <v>109</v>
      </c>
      <c r="K293" t="s">
        <v>25</v>
      </c>
      <c r="L293" t="s">
        <v>8</v>
      </c>
      <c r="M293">
        <v>1</v>
      </c>
      <c r="N293" s="8">
        <v>15431.602440890882</v>
      </c>
      <c r="O293" s="8">
        <v>15416.927787178292</v>
      </c>
      <c r="P293" s="8">
        <v>17561.691115102611</v>
      </c>
      <c r="Q293" s="8">
        <v>18889.206273200358</v>
      </c>
    </row>
    <row r="294" spans="1:17" hidden="1" x14ac:dyDescent="0.25">
      <c r="A294" t="s">
        <v>109</v>
      </c>
      <c r="B294" t="s">
        <v>25</v>
      </c>
      <c r="C294" t="s">
        <v>8</v>
      </c>
      <c r="D294">
        <v>2</v>
      </c>
      <c r="E294" s="8">
        <v>14868.306190369727</v>
      </c>
      <c r="F294" s="8">
        <v>14887.49841986142</v>
      </c>
      <c r="G294" s="8">
        <v>16854.734386035354</v>
      </c>
      <c r="H294" s="8">
        <v>18128.809601031673</v>
      </c>
      <c r="J294" t="s">
        <v>109</v>
      </c>
      <c r="K294" t="s">
        <v>25</v>
      </c>
      <c r="L294" t="s">
        <v>8</v>
      </c>
      <c r="M294">
        <v>2</v>
      </c>
      <c r="N294" s="8">
        <v>14868.306190369727</v>
      </c>
      <c r="O294" s="8">
        <v>14887.49841986142</v>
      </c>
      <c r="P294" s="8">
        <v>16854.734386035354</v>
      </c>
      <c r="Q294" s="8">
        <v>18128.809601031673</v>
      </c>
    </row>
    <row r="295" spans="1:17" hidden="1" x14ac:dyDescent="0.25">
      <c r="A295" t="s">
        <v>109</v>
      </c>
      <c r="B295" t="s">
        <v>25</v>
      </c>
      <c r="C295" t="s">
        <v>8</v>
      </c>
      <c r="D295">
        <v>3</v>
      </c>
      <c r="E295" s="8">
        <v>14560.61528662439</v>
      </c>
      <c r="F295" s="8">
        <v>14593.526889519428</v>
      </c>
      <c r="G295" s="8">
        <v>16363.48861866577</v>
      </c>
      <c r="H295" s="8">
        <v>17600.429812897204</v>
      </c>
      <c r="J295" t="s">
        <v>109</v>
      </c>
      <c r="K295" t="s">
        <v>25</v>
      </c>
      <c r="L295" t="s">
        <v>8</v>
      </c>
      <c r="M295">
        <v>3</v>
      </c>
      <c r="N295" s="8">
        <v>14560.61528662439</v>
      </c>
      <c r="O295" s="8">
        <v>14593.526889519428</v>
      </c>
      <c r="P295" s="8">
        <v>16363.48861866577</v>
      </c>
      <c r="Q295" s="8">
        <v>17600.429812897204</v>
      </c>
    </row>
    <row r="296" spans="1:17" hidden="1" x14ac:dyDescent="0.25">
      <c r="A296" t="s">
        <v>109</v>
      </c>
      <c r="B296" t="s">
        <v>25</v>
      </c>
      <c r="C296" t="s">
        <v>8</v>
      </c>
      <c r="D296">
        <v>4</v>
      </c>
      <c r="E296" s="8">
        <v>14550.421106298118</v>
      </c>
      <c r="F296" s="8">
        <v>14544.301542702526</v>
      </c>
      <c r="G296" s="8">
        <v>16050.724618163071</v>
      </c>
      <c r="H296" s="8">
        <v>17264.023502046763</v>
      </c>
      <c r="J296" t="s">
        <v>109</v>
      </c>
      <c r="K296" t="s">
        <v>25</v>
      </c>
      <c r="L296" t="s">
        <v>8</v>
      </c>
      <c r="M296">
        <v>4</v>
      </c>
      <c r="N296" s="8">
        <v>14550.421106298118</v>
      </c>
      <c r="O296" s="8">
        <v>14544.301542702526</v>
      </c>
      <c r="P296" s="8">
        <v>16050.724618163071</v>
      </c>
      <c r="Q296" s="8">
        <v>17264.023502046763</v>
      </c>
    </row>
    <row r="297" spans="1:17" hidden="1" x14ac:dyDescent="0.25">
      <c r="A297" t="s">
        <v>109</v>
      </c>
      <c r="B297" t="s">
        <v>25</v>
      </c>
      <c r="C297" t="s">
        <v>8</v>
      </c>
      <c r="D297">
        <v>5</v>
      </c>
      <c r="E297" s="8">
        <v>14979.043901512359</v>
      </c>
      <c r="F297" s="8">
        <v>14854.489285110494</v>
      </c>
      <c r="G297" s="8">
        <v>16124.704905955572</v>
      </c>
      <c r="H297" s="8">
        <v>17343.59607322481</v>
      </c>
      <c r="J297" t="s">
        <v>109</v>
      </c>
      <c r="K297" t="s">
        <v>25</v>
      </c>
      <c r="L297" t="s">
        <v>8</v>
      </c>
      <c r="M297">
        <v>5</v>
      </c>
      <c r="N297" s="8">
        <v>14979.043901512359</v>
      </c>
      <c r="O297" s="8">
        <v>14854.489285110494</v>
      </c>
      <c r="P297" s="8">
        <v>16124.704905955572</v>
      </c>
      <c r="Q297" s="8">
        <v>17343.59607322481</v>
      </c>
    </row>
    <row r="298" spans="1:17" hidden="1" x14ac:dyDescent="0.25">
      <c r="A298" t="s">
        <v>109</v>
      </c>
      <c r="B298" t="s">
        <v>25</v>
      </c>
      <c r="C298" t="s">
        <v>8</v>
      </c>
      <c r="D298">
        <v>6</v>
      </c>
      <c r="E298" s="8">
        <v>15911.301050759808</v>
      </c>
      <c r="F298" s="8">
        <v>15793.798255214171</v>
      </c>
      <c r="G298" s="8">
        <v>16920.891016316466</v>
      </c>
      <c r="H298" s="8">
        <v>18199.967112431306</v>
      </c>
      <c r="J298" t="s">
        <v>109</v>
      </c>
      <c r="K298" t="s">
        <v>25</v>
      </c>
      <c r="L298" t="s">
        <v>8</v>
      </c>
      <c r="M298">
        <v>6</v>
      </c>
      <c r="N298" s="8">
        <v>15911.301050759808</v>
      </c>
      <c r="O298" s="8">
        <v>15793.798255214171</v>
      </c>
      <c r="P298" s="8">
        <v>16920.891016316466</v>
      </c>
      <c r="Q298" s="8">
        <v>18199.967112431306</v>
      </c>
    </row>
    <row r="299" spans="1:17" hidden="1" x14ac:dyDescent="0.25">
      <c r="A299" t="s">
        <v>109</v>
      </c>
      <c r="B299" t="s">
        <v>25</v>
      </c>
      <c r="C299" t="s">
        <v>8</v>
      </c>
      <c r="D299">
        <v>7</v>
      </c>
      <c r="E299" s="8">
        <v>17018.913950276296</v>
      </c>
      <c r="F299" s="8">
        <v>16887.129776256072</v>
      </c>
      <c r="G299" s="8">
        <v>17901.718433421542</v>
      </c>
      <c r="H299" s="8">
        <v>19254.936777862633</v>
      </c>
      <c r="J299" t="s">
        <v>109</v>
      </c>
      <c r="K299" t="s">
        <v>25</v>
      </c>
      <c r="L299" t="s">
        <v>8</v>
      </c>
      <c r="M299">
        <v>7</v>
      </c>
      <c r="N299" s="8">
        <v>17018.913950276296</v>
      </c>
      <c r="O299" s="8">
        <v>16887.129776256072</v>
      </c>
      <c r="P299" s="8">
        <v>17901.718433421542</v>
      </c>
      <c r="Q299" s="8">
        <v>19254.936777862633</v>
      </c>
    </row>
    <row r="300" spans="1:17" hidden="1" x14ac:dyDescent="0.25">
      <c r="A300" t="s">
        <v>109</v>
      </c>
      <c r="B300" t="s">
        <v>25</v>
      </c>
      <c r="C300" t="s">
        <v>8</v>
      </c>
      <c r="D300">
        <v>8</v>
      </c>
      <c r="E300" s="8">
        <v>18062.168532002048</v>
      </c>
      <c r="F300" s="8">
        <v>17891.290589395798</v>
      </c>
      <c r="G300" s="8">
        <v>18867.915034216887</v>
      </c>
      <c r="H300" s="8">
        <v>20294.169661146479</v>
      </c>
      <c r="J300" t="s">
        <v>109</v>
      </c>
      <c r="K300" t="s">
        <v>25</v>
      </c>
      <c r="L300" t="s">
        <v>8</v>
      </c>
      <c r="M300">
        <v>8</v>
      </c>
      <c r="N300" s="8">
        <v>18062.168532002048</v>
      </c>
      <c r="O300" s="8">
        <v>17891.290589395798</v>
      </c>
      <c r="P300" s="8">
        <v>18867.915034216887</v>
      </c>
      <c r="Q300" s="8">
        <v>20294.169661146479</v>
      </c>
    </row>
    <row r="301" spans="1:17" hidden="1" x14ac:dyDescent="0.25">
      <c r="A301" t="s">
        <v>109</v>
      </c>
      <c r="B301" t="s">
        <v>25</v>
      </c>
      <c r="C301" t="s">
        <v>8</v>
      </c>
      <c r="D301">
        <v>9</v>
      </c>
      <c r="E301" s="8">
        <v>18834.895527883138</v>
      </c>
      <c r="F301" s="8">
        <v>18582.260316099419</v>
      </c>
      <c r="G301" s="8">
        <v>19621.384079039377</v>
      </c>
      <c r="H301" s="8">
        <v>21104.594586333988</v>
      </c>
      <c r="J301" t="s">
        <v>109</v>
      </c>
      <c r="K301" t="s">
        <v>25</v>
      </c>
      <c r="L301" t="s">
        <v>8</v>
      </c>
      <c r="M301">
        <v>9</v>
      </c>
      <c r="N301" s="8">
        <v>18834.895527883138</v>
      </c>
      <c r="O301" s="8">
        <v>18582.260316099419</v>
      </c>
      <c r="P301" s="8">
        <v>19621.384079039377</v>
      </c>
      <c r="Q301" s="8">
        <v>21104.594586333988</v>
      </c>
    </row>
    <row r="302" spans="1:17" hidden="1" x14ac:dyDescent="0.25">
      <c r="A302" t="s">
        <v>109</v>
      </c>
      <c r="B302" t="s">
        <v>25</v>
      </c>
      <c r="C302" t="s">
        <v>8</v>
      </c>
      <c r="D302">
        <v>10</v>
      </c>
      <c r="E302" s="8">
        <v>19134.979586674071</v>
      </c>
      <c r="F302" s="8">
        <v>18835.955759034674</v>
      </c>
      <c r="G302" s="8">
        <v>19945.082813568944</v>
      </c>
      <c r="H302" s="8">
        <v>21452.762204522238</v>
      </c>
      <c r="J302" t="s">
        <v>109</v>
      </c>
      <c r="K302" t="s">
        <v>25</v>
      </c>
      <c r="L302" t="s">
        <v>8</v>
      </c>
      <c r="M302">
        <v>10</v>
      </c>
      <c r="N302" s="8">
        <v>19134.979586674071</v>
      </c>
      <c r="O302" s="8">
        <v>18835.955759034674</v>
      </c>
      <c r="P302" s="8">
        <v>19945.082813568944</v>
      </c>
      <c r="Q302" s="8">
        <v>21452.762204522238</v>
      </c>
    </row>
    <row r="303" spans="1:17" hidden="1" x14ac:dyDescent="0.25">
      <c r="A303" t="s">
        <v>109</v>
      </c>
      <c r="B303" t="s">
        <v>25</v>
      </c>
      <c r="C303" t="s">
        <v>8</v>
      </c>
      <c r="D303">
        <v>11</v>
      </c>
      <c r="E303" s="8">
        <v>19282.336170463244</v>
      </c>
      <c r="F303" s="8">
        <v>18996.55572779979</v>
      </c>
      <c r="G303" s="8">
        <v>20100.426364070583</v>
      </c>
      <c r="H303" s="8">
        <v>21619.848412188956</v>
      </c>
      <c r="J303" t="s">
        <v>109</v>
      </c>
      <c r="K303" t="s">
        <v>25</v>
      </c>
      <c r="L303" t="s">
        <v>8</v>
      </c>
      <c r="M303">
        <v>11</v>
      </c>
      <c r="N303" s="8">
        <v>19282.336170463244</v>
      </c>
      <c r="O303" s="8">
        <v>18996.55572779979</v>
      </c>
      <c r="P303" s="8">
        <v>20100.426364070583</v>
      </c>
      <c r="Q303" s="8">
        <v>21619.848412188956</v>
      </c>
    </row>
    <row r="304" spans="1:17" hidden="1" x14ac:dyDescent="0.25">
      <c r="A304" t="s">
        <v>109</v>
      </c>
      <c r="B304" t="s">
        <v>25</v>
      </c>
      <c r="C304" t="s">
        <v>8</v>
      </c>
      <c r="D304">
        <v>12</v>
      </c>
      <c r="E304" s="8">
        <v>19297.79126850047</v>
      </c>
      <c r="F304" s="8">
        <v>19043.225836889378</v>
      </c>
      <c r="G304" s="8">
        <v>20064.093037757146</v>
      </c>
      <c r="H304" s="8">
        <v>21580.768594030895</v>
      </c>
      <c r="J304" t="s">
        <v>109</v>
      </c>
      <c r="K304" t="s">
        <v>25</v>
      </c>
      <c r="L304" t="s">
        <v>8</v>
      </c>
      <c r="M304">
        <v>12</v>
      </c>
      <c r="N304" s="8">
        <v>19297.79126850047</v>
      </c>
      <c r="O304" s="8">
        <v>19043.225836889378</v>
      </c>
      <c r="P304" s="8">
        <v>20064.093037757146</v>
      </c>
      <c r="Q304" s="8">
        <v>21580.768594030895</v>
      </c>
    </row>
    <row r="305" spans="1:17" hidden="1" x14ac:dyDescent="0.25">
      <c r="A305" t="s">
        <v>109</v>
      </c>
      <c r="B305" t="s">
        <v>25</v>
      </c>
      <c r="C305" t="s">
        <v>8</v>
      </c>
      <c r="D305">
        <v>13</v>
      </c>
      <c r="E305" s="8">
        <v>19071.121430845407</v>
      </c>
      <c r="F305" s="8">
        <v>18829.149904687041</v>
      </c>
      <c r="G305" s="8">
        <v>19816.447230263475</v>
      </c>
      <c r="H305" s="8">
        <v>21314.402860242408</v>
      </c>
      <c r="J305" t="s">
        <v>109</v>
      </c>
      <c r="K305" t="s">
        <v>25</v>
      </c>
      <c r="L305" t="s">
        <v>8</v>
      </c>
      <c r="M305">
        <v>13</v>
      </c>
      <c r="N305" s="8">
        <v>19071.121430845407</v>
      </c>
      <c r="O305" s="8">
        <v>18829.149904687041</v>
      </c>
      <c r="P305" s="8">
        <v>19816.447230263475</v>
      </c>
      <c r="Q305" s="8">
        <v>21314.402860242408</v>
      </c>
    </row>
    <row r="306" spans="1:17" hidden="1" x14ac:dyDescent="0.25">
      <c r="A306" t="s">
        <v>109</v>
      </c>
      <c r="B306" t="s">
        <v>25</v>
      </c>
      <c r="C306" t="s">
        <v>8</v>
      </c>
      <c r="D306">
        <v>14</v>
      </c>
      <c r="E306" s="8">
        <v>18853.640391202938</v>
      </c>
      <c r="F306" s="8">
        <v>18592.176525788302</v>
      </c>
      <c r="G306" s="8">
        <v>19567.658796833792</v>
      </c>
      <c r="H306" s="8">
        <v>21046.808127671451</v>
      </c>
      <c r="J306" t="s">
        <v>109</v>
      </c>
      <c r="K306" t="s">
        <v>25</v>
      </c>
      <c r="L306" t="s">
        <v>8</v>
      </c>
      <c r="M306">
        <v>14</v>
      </c>
      <c r="N306" s="8">
        <v>18853.640391202938</v>
      </c>
      <c r="O306" s="8">
        <v>18592.176525788302</v>
      </c>
      <c r="P306" s="8">
        <v>19567.658796833792</v>
      </c>
      <c r="Q306" s="8">
        <v>21046.808127671451</v>
      </c>
    </row>
    <row r="307" spans="1:17" hidden="1" x14ac:dyDescent="0.25">
      <c r="A307" t="s">
        <v>109</v>
      </c>
      <c r="B307" t="s">
        <v>25</v>
      </c>
      <c r="C307" t="s">
        <v>8</v>
      </c>
      <c r="D307">
        <v>15</v>
      </c>
      <c r="E307" s="8">
        <v>18591.311410533093</v>
      </c>
      <c r="F307" s="8">
        <v>18335.362679091839</v>
      </c>
      <c r="G307" s="8">
        <v>19232.152516247959</v>
      </c>
      <c r="H307" s="8">
        <v>20685.940412916472</v>
      </c>
      <c r="J307" t="s">
        <v>109</v>
      </c>
      <c r="K307" t="s">
        <v>25</v>
      </c>
      <c r="L307" t="s">
        <v>8</v>
      </c>
      <c r="M307">
        <v>15</v>
      </c>
      <c r="N307" s="8">
        <v>18591.311410533093</v>
      </c>
      <c r="O307" s="8">
        <v>18335.362679091839</v>
      </c>
      <c r="P307" s="8">
        <v>19232.152516247959</v>
      </c>
      <c r="Q307" s="8">
        <v>20685.940412916472</v>
      </c>
    </row>
    <row r="308" spans="1:17" hidden="1" x14ac:dyDescent="0.25">
      <c r="A308" t="s">
        <v>109</v>
      </c>
      <c r="B308" t="s">
        <v>25</v>
      </c>
      <c r="C308" t="s">
        <v>8</v>
      </c>
      <c r="D308">
        <v>16</v>
      </c>
      <c r="E308" s="8">
        <v>18433.934569511392</v>
      </c>
      <c r="F308" s="8">
        <v>18207.916197774586</v>
      </c>
      <c r="G308" s="8">
        <v>19038.33668062112</v>
      </c>
      <c r="H308" s="8">
        <v>20477.473741103768</v>
      </c>
      <c r="J308" t="s">
        <v>109</v>
      </c>
      <c r="K308" t="s">
        <v>25</v>
      </c>
      <c r="L308" t="s">
        <v>8</v>
      </c>
      <c r="M308">
        <v>16</v>
      </c>
      <c r="N308" s="8">
        <v>18433.934569511392</v>
      </c>
      <c r="O308" s="8">
        <v>18207.916197774586</v>
      </c>
      <c r="P308" s="8">
        <v>19038.33668062112</v>
      </c>
      <c r="Q308" s="8">
        <v>20477.473741103768</v>
      </c>
    </row>
    <row r="309" spans="1:17" hidden="1" x14ac:dyDescent="0.25">
      <c r="A309" t="s">
        <v>109</v>
      </c>
      <c r="B309" t="s">
        <v>25</v>
      </c>
      <c r="C309" t="s">
        <v>8</v>
      </c>
      <c r="D309">
        <v>17</v>
      </c>
      <c r="E309" s="8">
        <v>18453.870549798976</v>
      </c>
      <c r="F309" s="8">
        <v>18271.061245023771</v>
      </c>
      <c r="G309" s="8">
        <v>19074.82700725277</v>
      </c>
      <c r="H309" s="8">
        <v>20516.722427474797</v>
      </c>
      <c r="J309" t="s">
        <v>109</v>
      </c>
      <c r="K309" t="s">
        <v>25</v>
      </c>
      <c r="L309" t="s">
        <v>8</v>
      </c>
      <c r="M309">
        <v>17</v>
      </c>
      <c r="N309" s="8">
        <v>18453.870549798976</v>
      </c>
      <c r="O309" s="8">
        <v>18271.061245023771</v>
      </c>
      <c r="P309" s="8">
        <v>19074.82700725277</v>
      </c>
      <c r="Q309" s="8">
        <v>20516.722427474797</v>
      </c>
    </row>
    <row r="310" spans="1:17" hidden="1" x14ac:dyDescent="0.25">
      <c r="A310" t="s">
        <v>109</v>
      </c>
      <c r="B310" t="s">
        <v>25</v>
      </c>
      <c r="C310" t="s">
        <v>8</v>
      </c>
      <c r="D310">
        <v>18</v>
      </c>
      <c r="E310" s="8">
        <v>18739.855616505829</v>
      </c>
      <c r="F310" s="8">
        <v>18658.587131183889</v>
      </c>
      <c r="G310" s="8">
        <v>19603.649188868883</v>
      </c>
      <c r="H310" s="8">
        <v>21085.519088623241</v>
      </c>
      <c r="J310" t="s">
        <v>109</v>
      </c>
      <c r="K310" t="s">
        <v>25</v>
      </c>
      <c r="L310" t="s">
        <v>8</v>
      </c>
      <c r="M310">
        <v>18</v>
      </c>
      <c r="N310" s="8">
        <v>18739.855616505829</v>
      </c>
      <c r="O310" s="8">
        <v>18658.587131183889</v>
      </c>
      <c r="P310" s="8">
        <v>19603.649188868883</v>
      </c>
      <c r="Q310" s="8">
        <v>21085.519088623241</v>
      </c>
    </row>
    <row r="311" spans="1:17" hidden="1" x14ac:dyDescent="0.25">
      <c r="A311" t="s">
        <v>109</v>
      </c>
      <c r="B311" t="s">
        <v>25</v>
      </c>
      <c r="C311" t="s">
        <v>8</v>
      </c>
      <c r="D311">
        <v>19</v>
      </c>
      <c r="E311" s="8">
        <v>18961.297524174446</v>
      </c>
      <c r="F311" s="8">
        <v>18889.607170277861</v>
      </c>
      <c r="G311" s="8">
        <v>20063.192961221048</v>
      </c>
      <c r="H311" s="8">
        <v>21579.80047932938</v>
      </c>
      <c r="J311" t="s">
        <v>109</v>
      </c>
      <c r="K311" t="s">
        <v>25</v>
      </c>
      <c r="L311" t="s">
        <v>8</v>
      </c>
      <c r="M311">
        <v>19</v>
      </c>
      <c r="N311" s="8">
        <v>18961.297524174446</v>
      </c>
      <c r="O311" s="8">
        <v>18889.607170277861</v>
      </c>
      <c r="P311" s="8">
        <v>20063.192961221048</v>
      </c>
      <c r="Q311" s="8">
        <v>21579.80047932938</v>
      </c>
    </row>
    <row r="312" spans="1:17" hidden="1" x14ac:dyDescent="0.25">
      <c r="A312" t="s">
        <v>109</v>
      </c>
      <c r="B312" t="s">
        <v>25</v>
      </c>
      <c r="C312" t="s">
        <v>8</v>
      </c>
      <c r="D312">
        <v>20</v>
      </c>
      <c r="E312" s="8">
        <v>18886.919403100419</v>
      </c>
      <c r="F312" s="8">
        <v>18808.219417299464</v>
      </c>
      <c r="G312" s="8">
        <v>20126.396374828841</v>
      </c>
      <c r="H312" s="8">
        <v>21647.781535879305</v>
      </c>
      <c r="J312" t="s">
        <v>109</v>
      </c>
      <c r="K312" t="s">
        <v>25</v>
      </c>
      <c r="L312" t="s">
        <v>8</v>
      </c>
      <c r="M312">
        <v>20</v>
      </c>
      <c r="N312" s="8">
        <v>18886.919403100419</v>
      </c>
      <c r="O312" s="8">
        <v>18808.219417299464</v>
      </c>
      <c r="P312" s="8">
        <v>20126.396374828841</v>
      </c>
      <c r="Q312" s="8">
        <v>21647.781535879305</v>
      </c>
    </row>
    <row r="313" spans="1:17" hidden="1" x14ac:dyDescent="0.25">
      <c r="A313" t="s">
        <v>109</v>
      </c>
      <c r="B313" t="s">
        <v>25</v>
      </c>
      <c r="C313" t="s">
        <v>8</v>
      </c>
      <c r="D313">
        <v>21</v>
      </c>
      <c r="E313" s="8">
        <v>18521.460660550605</v>
      </c>
      <c r="F313" s="8">
        <v>18419.2769546626</v>
      </c>
      <c r="G313" s="8">
        <v>19920.46577161608</v>
      </c>
      <c r="H313" s="8">
        <v>21426.284322623735</v>
      </c>
      <c r="J313" t="s">
        <v>109</v>
      </c>
      <c r="K313" t="s">
        <v>25</v>
      </c>
      <c r="L313" t="s">
        <v>8</v>
      </c>
      <c r="M313">
        <v>21</v>
      </c>
      <c r="N313" s="8">
        <v>18521.460660550605</v>
      </c>
      <c r="O313" s="8">
        <v>18419.2769546626</v>
      </c>
      <c r="P313" s="8">
        <v>19920.46577161608</v>
      </c>
      <c r="Q313" s="8">
        <v>21426.284322623735</v>
      </c>
    </row>
    <row r="314" spans="1:17" hidden="1" x14ac:dyDescent="0.25">
      <c r="A314" t="s">
        <v>109</v>
      </c>
      <c r="B314" t="s">
        <v>25</v>
      </c>
      <c r="C314" t="s">
        <v>8</v>
      </c>
      <c r="D314">
        <v>22</v>
      </c>
      <c r="E314" s="8">
        <v>17957.757394149739</v>
      </c>
      <c r="F314" s="8">
        <v>17864.387032481485</v>
      </c>
      <c r="G314" s="8">
        <v>19593.032234704828</v>
      </c>
      <c r="H314" s="8">
        <v>21074.099582615341</v>
      </c>
      <c r="J314" t="s">
        <v>109</v>
      </c>
      <c r="K314" t="s">
        <v>25</v>
      </c>
      <c r="L314" t="s">
        <v>8</v>
      </c>
      <c r="M314">
        <v>22</v>
      </c>
      <c r="N314" s="8">
        <v>17957.757394149739</v>
      </c>
      <c r="O314" s="8">
        <v>17864.387032481485</v>
      </c>
      <c r="P314" s="8">
        <v>19593.032234704828</v>
      </c>
      <c r="Q314" s="8">
        <v>21074.099582615341</v>
      </c>
    </row>
    <row r="315" spans="1:17" hidden="1" x14ac:dyDescent="0.25">
      <c r="A315" t="s">
        <v>109</v>
      </c>
      <c r="B315" t="s">
        <v>25</v>
      </c>
      <c r="C315" t="s">
        <v>8</v>
      </c>
      <c r="D315">
        <v>23</v>
      </c>
      <c r="E315" s="8">
        <v>17190.789616222348</v>
      </c>
      <c r="F315" s="8">
        <v>17107.96808906793</v>
      </c>
      <c r="G315" s="8">
        <v>19041.685875839998</v>
      </c>
      <c r="H315" s="8">
        <v>20481.076107124427</v>
      </c>
      <c r="J315" t="s">
        <v>109</v>
      </c>
      <c r="K315" t="s">
        <v>25</v>
      </c>
      <c r="L315" t="s">
        <v>8</v>
      </c>
      <c r="M315">
        <v>23</v>
      </c>
      <c r="N315" s="8">
        <v>17190.789616222348</v>
      </c>
      <c r="O315" s="8">
        <v>17107.96808906793</v>
      </c>
      <c r="P315" s="8">
        <v>19041.685875839998</v>
      </c>
      <c r="Q315" s="8">
        <v>20481.076107124427</v>
      </c>
    </row>
    <row r="316" spans="1:17" hidden="1" x14ac:dyDescent="0.25">
      <c r="A316" t="s">
        <v>109</v>
      </c>
      <c r="B316" t="s">
        <v>25</v>
      </c>
      <c r="C316" t="s">
        <v>8</v>
      </c>
      <c r="D316">
        <v>24</v>
      </c>
      <c r="E316" s="8">
        <v>16254.797011943057</v>
      </c>
      <c r="F316" s="8">
        <v>16207.120148642543</v>
      </c>
      <c r="G316" s="8">
        <v>18277.302038829745</v>
      </c>
      <c r="H316" s="8">
        <v>19658.911323872417</v>
      </c>
      <c r="J316" t="s">
        <v>109</v>
      </c>
      <c r="K316" t="s">
        <v>25</v>
      </c>
      <c r="L316" t="s">
        <v>8</v>
      </c>
      <c r="M316">
        <v>24</v>
      </c>
      <c r="N316" s="8">
        <v>16254.797011943057</v>
      </c>
      <c r="O316" s="8">
        <v>16207.120148642543</v>
      </c>
      <c r="P316" s="8">
        <v>18277.302038829745</v>
      </c>
      <c r="Q316" s="8">
        <v>19658.911323872417</v>
      </c>
    </row>
    <row r="317" spans="1:17" hidden="1" x14ac:dyDescent="0.25">
      <c r="A317" t="s">
        <v>109</v>
      </c>
      <c r="B317" t="s">
        <v>26</v>
      </c>
      <c r="C317" t="s">
        <v>8</v>
      </c>
      <c r="D317">
        <v>1</v>
      </c>
      <c r="E317" s="8">
        <v>13836.107364117577</v>
      </c>
      <c r="F317" s="8">
        <v>13852.658655117719</v>
      </c>
      <c r="G317" s="8">
        <v>16048.077314233031</v>
      </c>
      <c r="H317" s="8">
        <v>17261.176084353632</v>
      </c>
      <c r="J317" t="s">
        <v>109</v>
      </c>
      <c r="K317" t="s">
        <v>26</v>
      </c>
      <c r="L317" t="s">
        <v>8</v>
      </c>
      <c r="M317">
        <v>1</v>
      </c>
      <c r="N317" s="8">
        <v>13836.107364117577</v>
      </c>
      <c r="O317" s="8">
        <v>13852.658655117719</v>
      </c>
      <c r="P317" s="8">
        <v>16048.077314233031</v>
      </c>
      <c r="Q317" s="8">
        <v>17261.176084353632</v>
      </c>
    </row>
    <row r="318" spans="1:17" hidden="1" x14ac:dyDescent="0.25">
      <c r="A318" t="s">
        <v>109</v>
      </c>
      <c r="B318" t="s">
        <v>26</v>
      </c>
      <c r="C318" t="s">
        <v>8</v>
      </c>
      <c r="D318">
        <v>2</v>
      </c>
      <c r="E318" s="8">
        <v>13270.860526483499</v>
      </c>
      <c r="F318" s="8">
        <v>13316.25728153302</v>
      </c>
      <c r="G318" s="8">
        <v>15348.428223669225</v>
      </c>
      <c r="H318" s="8">
        <v>16508.639446287423</v>
      </c>
      <c r="J318" t="s">
        <v>109</v>
      </c>
      <c r="K318" t="s">
        <v>26</v>
      </c>
      <c r="L318" t="s">
        <v>8</v>
      </c>
      <c r="M318">
        <v>2</v>
      </c>
      <c r="N318" s="8">
        <v>13270.860526483499</v>
      </c>
      <c r="O318" s="8">
        <v>13316.25728153302</v>
      </c>
      <c r="P318" s="8">
        <v>15348.428223669225</v>
      </c>
      <c r="Q318" s="8">
        <v>16508.639446287423</v>
      </c>
    </row>
    <row r="319" spans="1:17" hidden="1" x14ac:dyDescent="0.25">
      <c r="A319" t="s">
        <v>109</v>
      </c>
      <c r="B319" t="s">
        <v>26</v>
      </c>
      <c r="C319" t="s">
        <v>8</v>
      </c>
      <c r="D319">
        <v>3</v>
      </c>
      <c r="E319" s="8">
        <v>12938.163206166302</v>
      </c>
      <c r="F319" s="8">
        <v>12983.778179568375</v>
      </c>
      <c r="G319" s="8">
        <v>14816.569573715091</v>
      </c>
      <c r="H319" s="8">
        <v>15936.576785503568</v>
      </c>
      <c r="J319" t="s">
        <v>109</v>
      </c>
      <c r="K319" t="s">
        <v>26</v>
      </c>
      <c r="L319" t="s">
        <v>8</v>
      </c>
      <c r="M319">
        <v>3</v>
      </c>
      <c r="N319" s="8">
        <v>12938.163206166302</v>
      </c>
      <c r="O319" s="8">
        <v>12983.778179568375</v>
      </c>
      <c r="P319" s="8">
        <v>14816.569573715091</v>
      </c>
      <c r="Q319" s="8">
        <v>15936.576785503568</v>
      </c>
    </row>
    <row r="320" spans="1:17" hidden="1" x14ac:dyDescent="0.25">
      <c r="A320" t="s">
        <v>109</v>
      </c>
      <c r="B320" t="s">
        <v>26</v>
      </c>
      <c r="C320" t="s">
        <v>8</v>
      </c>
      <c r="D320">
        <v>4</v>
      </c>
      <c r="E320" s="8">
        <v>12896.365092030726</v>
      </c>
      <c r="F320" s="8">
        <v>12891.167212247223</v>
      </c>
      <c r="G320" s="8">
        <v>14452.679679675612</v>
      </c>
      <c r="H320" s="8">
        <v>15545.179896434405</v>
      </c>
      <c r="J320" t="s">
        <v>109</v>
      </c>
      <c r="K320" t="s">
        <v>26</v>
      </c>
      <c r="L320" t="s">
        <v>8</v>
      </c>
      <c r="M320">
        <v>4</v>
      </c>
      <c r="N320" s="8">
        <v>12896.365092030726</v>
      </c>
      <c r="O320" s="8">
        <v>12891.167212247223</v>
      </c>
      <c r="P320" s="8">
        <v>14452.679679675612</v>
      </c>
      <c r="Q320" s="8">
        <v>15545.179896434405</v>
      </c>
    </row>
    <row r="321" spans="1:17" hidden="1" x14ac:dyDescent="0.25">
      <c r="A321" t="s">
        <v>109</v>
      </c>
      <c r="B321" t="s">
        <v>26</v>
      </c>
      <c r="C321" t="s">
        <v>8</v>
      </c>
      <c r="D321">
        <v>5</v>
      </c>
      <c r="E321" s="8">
        <v>13266.139027416417</v>
      </c>
      <c r="F321" s="8">
        <v>13165.081546072317</v>
      </c>
      <c r="G321" s="8">
        <v>14476.679484582668</v>
      </c>
      <c r="H321" s="8">
        <v>15570.99388339243</v>
      </c>
      <c r="J321" t="s">
        <v>109</v>
      </c>
      <c r="K321" t="s">
        <v>26</v>
      </c>
      <c r="L321" t="s">
        <v>8</v>
      </c>
      <c r="M321">
        <v>5</v>
      </c>
      <c r="N321" s="8">
        <v>13266.139027416417</v>
      </c>
      <c r="O321" s="8">
        <v>13165.081546072317</v>
      </c>
      <c r="P321" s="8">
        <v>14476.679484582668</v>
      </c>
      <c r="Q321" s="8">
        <v>15570.99388339243</v>
      </c>
    </row>
    <row r="322" spans="1:17" hidden="1" x14ac:dyDescent="0.25">
      <c r="A322" t="s">
        <v>109</v>
      </c>
      <c r="B322" t="s">
        <v>26</v>
      </c>
      <c r="C322" t="s">
        <v>8</v>
      </c>
      <c r="D322">
        <v>6</v>
      </c>
      <c r="E322" s="8">
        <v>14106.627144715212</v>
      </c>
      <c r="F322" s="8">
        <v>14036.303705955552</v>
      </c>
      <c r="G322" s="8">
        <v>15160.011334471963</v>
      </c>
      <c r="H322" s="8">
        <v>16305.979835542908</v>
      </c>
      <c r="J322" t="s">
        <v>109</v>
      </c>
      <c r="K322" t="s">
        <v>26</v>
      </c>
      <c r="L322" t="s">
        <v>8</v>
      </c>
      <c r="M322">
        <v>6</v>
      </c>
      <c r="N322" s="8">
        <v>14106.627144715212</v>
      </c>
      <c r="O322" s="8">
        <v>14036.303705955552</v>
      </c>
      <c r="P322" s="8">
        <v>15160.011334471963</v>
      </c>
      <c r="Q322" s="8">
        <v>16305.979835542908</v>
      </c>
    </row>
    <row r="323" spans="1:17" hidden="1" x14ac:dyDescent="0.25">
      <c r="A323" t="s">
        <v>109</v>
      </c>
      <c r="B323" t="s">
        <v>26</v>
      </c>
      <c r="C323" t="s">
        <v>8</v>
      </c>
      <c r="D323">
        <v>7</v>
      </c>
      <c r="E323" s="8">
        <v>15282.375302539014</v>
      </c>
      <c r="F323" s="8">
        <v>15187.326243282108</v>
      </c>
      <c r="G323" s="8">
        <v>16213.354843901352</v>
      </c>
      <c r="H323" s="8">
        <v>17438.947195903642</v>
      </c>
      <c r="J323" t="s">
        <v>109</v>
      </c>
      <c r="K323" t="s">
        <v>26</v>
      </c>
      <c r="L323" t="s">
        <v>8</v>
      </c>
      <c r="M323">
        <v>7</v>
      </c>
      <c r="N323" s="8">
        <v>15282.375302539014</v>
      </c>
      <c r="O323" s="8">
        <v>15187.326243282108</v>
      </c>
      <c r="P323" s="8">
        <v>16213.354843901352</v>
      </c>
      <c r="Q323" s="8">
        <v>17438.947195903642</v>
      </c>
    </row>
    <row r="324" spans="1:17" hidden="1" x14ac:dyDescent="0.25">
      <c r="A324" t="s">
        <v>109</v>
      </c>
      <c r="B324" t="s">
        <v>26</v>
      </c>
      <c r="C324" t="s">
        <v>8</v>
      </c>
      <c r="D324">
        <v>8</v>
      </c>
      <c r="E324" s="8">
        <v>16421.834633262581</v>
      </c>
      <c r="F324" s="8">
        <v>16283.14050268812</v>
      </c>
      <c r="G324" s="8">
        <v>17266.229876166482</v>
      </c>
      <c r="H324" s="8">
        <v>18571.410666193002</v>
      </c>
      <c r="J324" t="s">
        <v>109</v>
      </c>
      <c r="K324" t="s">
        <v>26</v>
      </c>
      <c r="L324" t="s">
        <v>8</v>
      </c>
      <c r="M324">
        <v>8</v>
      </c>
      <c r="N324" s="8">
        <v>16421.834633262581</v>
      </c>
      <c r="O324" s="8">
        <v>16283.14050268812</v>
      </c>
      <c r="P324" s="8">
        <v>17266.229876166482</v>
      </c>
      <c r="Q324" s="8">
        <v>18571.410666193002</v>
      </c>
    </row>
    <row r="325" spans="1:17" hidden="1" x14ac:dyDescent="0.25">
      <c r="A325" t="s">
        <v>109</v>
      </c>
      <c r="B325" t="s">
        <v>26</v>
      </c>
      <c r="C325" t="s">
        <v>8</v>
      </c>
      <c r="D325">
        <v>9</v>
      </c>
      <c r="E325" s="8">
        <v>17285.821801943253</v>
      </c>
      <c r="F325" s="8">
        <v>17060.635899669574</v>
      </c>
      <c r="G325" s="8">
        <v>18116.736480455344</v>
      </c>
      <c r="H325" s="8">
        <v>19486.208368751115</v>
      </c>
      <c r="J325" t="s">
        <v>109</v>
      </c>
      <c r="K325" t="s">
        <v>26</v>
      </c>
      <c r="L325" t="s">
        <v>8</v>
      </c>
      <c r="M325">
        <v>9</v>
      </c>
      <c r="N325" s="8">
        <v>17285.821801943253</v>
      </c>
      <c r="O325" s="8">
        <v>17060.635899669574</v>
      </c>
      <c r="P325" s="8">
        <v>18116.736480455344</v>
      </c>
      <c r="Q325" s="8">
        <v>19486.208368751115</v>
      </c>
    </row>
    <row r="326" spans="1:17" hidden="1" x14ac:dyDescent="0.25">
      <c r="A326" t="s">
        <v>109</v>
      </c>
      <c r="B326" t="s">
        <v>26</v>
      </c>
      <c r="C326" t="s">
        <v>8</v>
      </c>
      <c r="D326">
        <v>10</v>
      </c>
      <c r="E326" s="8">
        <v>17709.721188352065</v>
      </c>
      <c r="F326" s="8">
        <v>17431.809489177889</v>
      </c>
      <c r="G326" s="8">
        <v>18582.908810216406</v>
      </c>
      <c r="H326" s="8">
        <v>19987.619379684034</v>
      </c>
      <c r="J326" t="s">
        <v>109</v>
      </c>
      <c r="K326" t="s">
        <v>26</v>
      </c>
      <c r="L326" t="s">
        <v>8</v>
      </c>
      <c r="M326">
        <v>10</v>
      </c>
      <c r="N326" s="8">
        <v>17709.721188352065</v>
      </c>
      <c r="O326" s="8">
        <v>17431.809489177889</v>
      </c>
      <c r="P326" s="8">
        <v>18582.908810216406</v>
      </c>
      <c r="Q326" s="8">
        <v>19987.619379684034</v>
      </c>
    </row>
    <row r="327" spans="1:17" hidden="1" x14ac:dyDescent="0.25">
      <c r="A327" t="s">
        <v>109</v>
      </c>
      <c r="B327" t="s">
        <v>26</v>
      </c>
      <c r="C327" t="s">
        <v>8</v>
      </c>
      <c r="D327">
        <v>11</v>
      </c>
      <c r="E327" s="8">
        <v>17989.30507347166</v>
      </c>
      <c r="F327" s="8">
        <v>17714.241840280331</v>
      </c>
      <c r="G327" s="8">
        <v>18893.401457260425</v>
      </c>
      <c r="H327" s="8">
        <v>20321.582641985286</v>
      </c>
      <c r="J327" t="s">
        <v>109</v>
      </c>
      <c r="K327" t="s">
        <v>26</v>
      </c>
      <c r="L327" t="s">
        <v>8</v>
      </c>
      <c r="M327">
        <v>11</v>
      </c>
      <c r="N327" s="8">
        <v>17989.30507347166</v>
      </c>
      <c r="O327" s="8">
        <v>17714.241840280331</v>
      </c>
      <c r="P327" s="8">
        <v>18893.401457260425</v>
      </c>
      <c r="Q327" s="8">
        <v>20321.582641985286</v>
      </c>
    </row>
    <row r="328" spans="1:17" hidden="1" x14ac:dyDescent="0.25">
      <c r="A328" t="s">
        <v>109</v>
      </c>
      <c r="B328" t="s">
        <v>26</v>
      </c>
      <c r="C328" t="s">
        <v>8</v>
      </c>
      <c r="D328">
        <v>12</v>
      </c>
      <c r="E328" s="8">
        <v>18113.712453817458</v>
      </c>
      <c r="F328" s="8">
        <v>17864.227885625576</v>
      </c>
      <c r="G328" s="8">
        <v>18984.71575329193</v>
      </c>
      <c r="H328" s="8">
        <v>20419.799525662729</v>
      </c>
      <c r="J328" t="s">
        <v>109</v>
      </c>
      <c r="K328" t="s">
        <v>26</v>
      </c>
      <c r="L328" t="s">
        <v>8</v>
      </c>
      <c r="M328">
        <v>12</v>
      </c>
      <c r="N328" s="8">
        <v>18113.712453817458</v>
      </c>
      <c r="O328" s="8">
        <v>17864.227885625576</v>
      </c>
      <c r="P328" s="8">
        <v>18984.71575329193</v>
      </c>
      <c r="Q328" s="8">
        <v>20419.799525662729</v>
      </c>
    </row>
    <row r="329" spans="1:17" hidden="1" x14ac:dyDescent="0.25">
      <c r="A329" t="s">
        <v>109</v>
      </c>
      <c r="B329" t="s">
        <v>26</v>
      </c>
      <c r="C329" t="s">
        <v>8</v>
      </c>
      <c r="D329">
        <v>13</v>
      </c>
      <c r="E329" s="8">
        <v>17957.654605446667</v>
      </c>
      <c r="F329" s="8">
        <v>17725.530808016985</v>
      </c>
      <c r="G329" s="8">
        <v>18837.615248329639</v>
      </c>
      <c r="H329" s="8">
        <v>20261.579467986445</v>
      </c>
      <c r="J329" t="s">
        <v>109</v>
      </c>
      <c r="K329" t="s">
        <v>26</v>
      </c>
      <c r="L329" t="s">
        <v>8</v>
      </c>
      <c r="M329">
        <v>13</v>
      </c>
      <c r="N329" s="8">
        <v>17957.654605446667</v>
      </c>
      <c r="O329" s="8">
        <v>17725.530808016985</v>
      </c>
      <c r="P329" s="8">
        <v>18837.615248329639</v>
      </c>
      <c r="Q329" s="8">
        <v>20261.579467986445</v>
      </c>
    </row>
    <row r="330" spans="1:17" hidden="1" x14ac:dyDescent="0.25">
      <c r="A330" t="s">
        <v>109</v>
      </c>
      <c r="B330" t="s">
        <v>26</v>
      </c>
      <c r="C330" t="s">
        <v>8</v>
      </c>
      <c r="D330">
        <v>14</v>
      </c>
      <c r="E330" s="8">
        <v>17834.479428858209</v>
      </c>
      <c r="F330" s="8">
        <v>17576.131229514434</v>
      </c>
      <c r="G330" s="8">
        <v>18702.818505523883</v>
      </c>
      <c r="H330" s="8">
        <v>20116.593232713018</v>
      </c>
      <c r="J330" t="s">
        <v>109</v>
      </c>
      <c r="K330" t="s">
        <v>26</v>
      </c>
      <c r="L330" t="s">
        <v>8</v>
      </c>
      <c r="M330">
        <v>14</v>
      </c>
      <c r="N330" s="8">
        <v>17834.479428858209</v>
      </c>
      <c r="O330" s="8">
        <v>17576.131229514434</v>
      </c>
      <c r="P330" s="8">
        <v>18702.818505523883</v>
      </c>
      <c r="Q330" s="8">
        <v>20116.593232713018</v>
      </c>
    </row>
    <row r="331" spans="1:17" hidden="1" x14ac:dyDescent="0.25">
      <c r="A331" t="s">
        <v>109</v>
      </c>
      <c r="B331" t="s">
        <v>26</v>
      </c>
      <c r="C331" t="s">
        <v>8</v>
      </c>
      <c r="D331">
        <v>15</v>
      </c>
      <c r="E331" s="8">
        <v>17572.559108144455</v>
      </c>
      <c r="F331" s="8">
        <v>17309.814374472484</v>
      </c>
      <c r="G331" s="8">
        <v>18356.738451037494</v>
      </c>
      <c r="H331" s="8">
        <v>19744.352456275956</v>
      </c>
      <c r="J331" t="s">
        <v>109</v>
      </c>
      <c r="K331" t="s">
        <v>26</v>
      </c>
      <c r="L331" t="s">
        <v>8</v>
      </c>
      <c r="M331">
        <v>15</v>
      </c>
      <c r="N331" s="8">
        <v>17572.559108144455</v>
      </c>
      <c r="O331" s="8">
        <v>17309.814374472484</v>
      </c>
      <c r="P331" s="8">
        <v>18356.738451037494</v>
      </c>
      <c r="Q331" s="8">
        <v>19744.352456275956</v>
      </c>
    </row>
    <row r="332" spans="1:17" hidden="1" x14ac:dyDescent="0.25">
      <c r="A332" t="s">
        <v>109</v>
      </c>
      <c r="B332" t="s">
        <v>26</v>
      </c>
      <c r="C332" t="s">
        <v>8</v>
      </c>
      <c r="D332">
        <v>16</v>
      </c>
      <c r="E332" s="8">
        <v>17365.50829532705</v>
      </c>
      <c r="F332" s="8">
        <v>17126.431673634692</v>
      </c>
      <c r="G332" s="8">
        <v>18112.035520974056</v>
      </c>
      <c r="H332" s="8">
        <v>19481.152056534836</v>
      </c>
      <c r="J332" t="s">
        <v>109</v>
      </c>
      <c r="K332" t="s">
        <v>26</v>
      </c>
      <c r="L332" t="s">
        <v>8</v>
      </c>
      <c r="M332">
        <v>16</v>
      </c>
      <c r="N332" s="8">
        <v>17365.50829532705</v>
      </c>
      <c r="O332" s="8">
        <v>17126.431673634692</v>
      </c>
      <c r="P332" s="8">
        <v>18112.035520974056</v>
      </c>
      <c r="Q332" s="8">
        <v>19481.152056534836</v>
      </c>
    </row>
    <row r="333" spans="1:17" hidden="1" x14ac:dyDescent="0.25">
      <c r="A333" t="s">
        <v>109</v>
      </c>
      <c r="B333" t="s">
        <v>26</v>
      </c>
      <c r="C333" t="s">
        <v>8</v>
      </c>
      <c r="D333">
        <v>17</v>
      </c>
      <c r="E333" s="8">
        <v>17249.171322391041</v>
      </c>
      <c r="F333" s="8">
        <v>17068.856915582783</v>
      </c>
      <c r="G333" s="8">
        <v>18034.921453267547</v>
      </c>
      <c r="H333" s="8">
        <v>19398.208818214167</v>
      </c>
      <c r="J333" t="s">
        <v>109</v>
      </c>
      <c r="K333" t="s">
        <v>26</v>
      </c>
      <c r="L333" t="s">
        <v>8</v>
      </c>
      <c r="M333">
        <v>17</v>
      </c>
      <c r="N333" s="8">
        <v>17249.171322391041</v>
      </c>
      <c r="O333" s="8">
        <v>17068.856915582783</v>
      </c>
      <c r="P333" s="8">
        <v>18034.921453267547</v>
      </c>
      <c r="Q333" s="8">
        <v>19398.208818214167</v>
      </c>
    </row>
    <row r="334" spans="1:17" hidden="1" x14ac:dyDescent="0.25">
      <c r="A334" t="s">
        <v>109</v>
      </c>
      <c r="B334" t="s">
        <v>26</v>
      </c>
      <c r="C334" t="s">
        <v>8</v>
      </c>
      <c r="D334">
        <v>18</v>
      </c>
      <c r="E334" s="8">
        <v>17333.078904566042</v>
      </c>
      <c r="F334" s="8">
        <v>17263.102763173931</v>
      </c>
      <c r="G334" s="8">
        <v>18390.417521560619</v>
      </c>
      <c r="H334" s="8">
        <v>19780.57737937881</v>
      </c>
      <c r="J334" t="s">
        <v>109</v>
      </c>
      <c r="K334" t="s">
        <v>26</v>
      </c>
      <c r="L334" t="s">
        <v>8</v>
      </c>
      <c r="M334">
        <v>18</v>
      </c>
      <c r="N334" s="8">
        <v>17333.078904566042</v>
      </c>
      <c r="O334" s="8">
        <v>17263.102763173931</v>
      </c>
      <c r="P334" s="8">
        <v>18390.417521560619</v>
      </c>
      <c r="Q334" s="8">
        <v>19780.57737937881</v>
      </c>
    </row>
    <row r="335" spans="1:17" hidden="1" x14ac:dyDescent="0.25">
      <c r="A335" t="s">
        <v>109</v>
      </c>
      <c r="B335" t="s">
        <v>26</v>
      </c>
      <c r="C335" t="s">
        <v>8</v>
      </c>
      <c r="D335">
        <v>19</v>
      </c>
      <c r="E335" s="8">
        <v>17316.430902311349</v>
      </c>
      <c r="F335" s="8">
        <v>17289.857342924901</v>
      </c>
      <c r="G335" s="8">
        <v>18624.981499854599</v>
      </c>
      <c r="H335" s="8">
        <v>20032.872408440518</v>
      </c>
      <c r="J335" t="s">
        <v>109</v>
      </c>
      <c r="K335" t="s">
        <v>26</v>
      </c>
      <c r="L335" t="s">
        <v>8</v>
      </c>
      <c r="M335">
        <v>19</v>
      </c>
      <c r="N335" s="8">
        <v>17316.430902311349</v>
      </c>
      <c r="O335" s="8">
        <v>17289.857342924901</v>
      </c>
      <c r="P335" s="8">
        <v>18624.981499854599</v>
      </c>
      <c r="Q335" s="8">
        <v>20032.872408440518</v>
      </c>
    </row>
    <row r="336" spans="1:17" hidden="1" x14ac:dyDescent="0.25">
      <c r="A336" t="s">
        <v>109</v>
      </c>
      <c r="B336" t="s">
        <v>26</v>
      </c>
      <c r="C336" t="s">
        <v>8</v>
      </c>
      <c r="D336">
        <v>20</v>
      </c>
      <c r="E336" s="8">
        <v>17101.402318854431</v>
      </c>
      <c r="F336" s="8">
        <v>17095.293252474075</v>
      </c>
      <c r="G336" s="8">
        <v>18508.517207205539</v>
      </c>
      <c r="H336" s="8">
        <v>19907.604401339624</v>
      </c>
      <c r="J336" t="s">
        <v>109</v>
      </c>
      <c r="K336" t="s">
        <v>26</v>
      </c>
      <c r="L336" t="s">
        <v>8</v>
      </c>
      <c r="M336">
        <v>20</v>
      </c>
      <c r="N336" s="8">
        <v>17101.402318854431</v>
      </c>
      <c r="O336" s="8">
        <v>17095.293252474075</v>
      </c>
      <c r="P336" s="8">
        <v>18508.517207205539</v>
      </c>
      <c r="Q336" s="8">
        <v>19907.604401339624</v>
      </c>
    </row>
    <row r="337" spans="1:17" hidden="1" x14ac:dyDescent="0.25">
      <c r="A337" t="s">
        <v>109</v>
      </c>
      <c r="B337" t="s">
        <v>26</v>
      </c>
      <c r="C337" t="s">
        <v>8</v>
      </c>
      <c r="D337">
        <v>21</v>
      </c>
      <c r="E337" s="8">
        <v>16736.329745375475</v>
      </c>
      <c r="F337" s="8">
        <v>16708.903053649141</v>
      </c>
      <c r="G337" s="8">
        <v>18245.73820415706</v>
      </c>
      <c r="H337" s="8">
        <v>19624.961530541135</v>
      </c>
      <c r="J337" t="s">
        <v>109</v>
      </c>
      <c r="K337" t="s">
        <v>26</v>
      </c>
      <c r="L337" t="s">
        <v>8</v>
      </c>
      <c r="M337">
        <v>21</v>
      </c>
      <c r="N337" s="8">
        <v>16736.329745375475</v>
      </c>
      <c r="O337" s="8">
        <v>16708.903053649141</v>
      </c>
      <c r="P337" s="8">
        <v>18245.73820415706</v>
      </c>
      <c r="Q337" s="8">
        <v>19624.961530541135</v>
      </c>
    </row>
    <row r="338" spans="1:17" hidden="1" x14ac:dyDescent="0.25">
      <c r="A338" t="s">
        <v>109</v>
      </c>
      <c r="B338" t="s">
        <v>26</v>
      </c>
      <c r="C338" t="s">
        <v>8</v>
      </c>
      <c r="D338">
        <v>22</v>
      </c>
      <c r="E338" s="8">
        <v>16295.806956962831</v>
      </c>
      <c r="F338" s="8">
        <v>16244.513328572883</v>
      </c>
      <c r="G338" s="8">
        <v>17991.338865683145</v>
      </c>
      <c r="H338" s="8">
        <v>19351.331756010673</v>
      </c>
      <c r="J338" t="s">
        <v>109</v>
      </c>
      <c r="K338" t="s">
        <v>26</v>
      </c>
      <c r="L338" t="s">
        <v>8</v>
      </c>
      <c r="M338">
        <v>22</v>
      </c>
      <c r="N338" s="8">
        <v>16295.806956962831</v>
      </c>
      <c r="O338" s="8">
        <v>16244.513328572883</v>
      </c>
      <c r="P338" s="8">
        <v>17991.338865683145</v>
      </c>
      <c r="Q338" s="8">
        <v>19351.331756010673</v>
      </c>
    </row>
    <row r="339" spans="1:17" hidden="1" x14ac:dyDescent="0.25">
      <c r="A339" t="s">
        <v>109</v>
      </c>
      <c r="B339" t="s">
        <v>26</v>
      </c>
      <c r="C339" t="s">
        <v>8</v>
      </c>
      <c r="D339">
        <v>23</v>
      </c>
      <c r="E339" s="8">
        <v>15618.149524811119</v>
      </c>
      <c r="F339" s="8">
        <v>15561.747358326478</v>
      </c>
      <c r="G339" s="8">
        <v>17556.359985861167</v>
      </c>
      <c r="H339" s="8">
        <v>18883.472155725529</v>
      </c>
      <c r="J339" t="s">
        <v>109</v>
      </c>
      <c r="K339" t="s">
        <v>26</v>
      </c>
      <c r="L339" t="s">
        <v>8</v>
      </c>
      <c r="M339">
        <v>23</v>
      </c>
      <c r="N339" s="8">
        <v>15618.149524811119</v>
      </c>
      <c r="O339" s="8">
        <v>15561.747358326478</v>
      </c>
      <c r="P339" s="8">
        <v>17556.359985861167</v>
      </c>
      <c r="Q339" s="8">
        <v>18883.472155725529</v>
      </c>
    </row>
    <row r="340" spans="1:17" hidden="1" x14ac:dyDescent="0.25">
      <c r="A340" t="s">
        <v>109</v>
      </c>
      <c r="B340" t="s">
        <v>26</v>
      </c>
      <c r="C340" t="s">
        <v>8</v>
      </c>
      <c r="D340">
        <v>24</v>
      </c>
      <c r="E340" s="8">
        <v>14676.57609433962</v>
      </c>
      <c r="F340" s="8">
        <v>14656.104157201282</v>
      </c>
      <c r="G340" s="8">
        <v>16799.278086270697</v>
      </c>
      <c r="H340" s="8">
        <v>18069.161274538648</v>
      </c>
      <c r="J340" t="s">
        <v>109</v>
      </c>
      <c r="K340" t="s">
        <v>26</v>
      </c>
      <c r="L340" t="s">
        <v>8</v>
      </c>
      <c r="M340">
        <v>24</v>
      </c>
      <c r="N340" s="8">
        <v>14676.57609433962</v>
      </c>
      <c r="O340" s="8">
        <v>14656.104157201282</v>
      </c>
      <c r="P340" s="8">
        <v>16799.278086270697</v>
      </c>
      <c r="Q340" s="8">
        <v>18069.161274538648</v>
      </c>
    </row>
    <row r="341" spans="1:17" hidden="1" x14ac:dyDescent="0.25">
      <c r="A341" t="s">
        <v>109</v>
      </c>
      <c r="B341" t="s">
        <v>27</v>
      </c>
      <c r="C341" t="s">
        <v>8</v>
      </c>
      <c r="D341">
        <v>1</v>
      </c>
      <c r="E341" s="8">
        <v>14749.935110147695</v>
      </c>
      <c r="F341" s="8">
        <v>14791.466699225062</v>
      </c>
      <c r="G341" s="8">
        <v>16901.32445224078</v>
      </c>
      <c r="H341" s="8">
        <v>18178.921481776422</v>
      </c>
      <c r="J341" t="s">
        <v>109</v>
      </c>
      <c r="K341" t="s">
        <v>27</v>
      </c>
      <c r="L341" t="s">
        <v>8</v>
      </c>
      <c r="M341">
        <v>1</v>
      </c>
      <c r="N341" s="8">
        <v>14749.935110147695</v>
      </c>
      <c r="O341" s="8">
        <v>14791.466699225062</v>
      </c>
      <c r="P341" s="8">
        <v>16901.32445224078</v>
      </c>
      <c r="Q341" s="8">
        <v>18178.921481776422</v>
      </c>
    </row>
    <row r="342" spans="1:17" hidden="1" x14ac:dyDescent="0.25">
      <c r="A342" t="s">
        <v>109</v>
      </c>
      <c r="B342" t="s">
        <v>27</v>
      </c>
      <c r="C342" t="s">
        <v>8</v>
      </c>
      <c r="D342">
        <v>2</v>
      </c>
      <c r="E342" s="8">
        <v>14151.195494783564</v>
      </c>
      <c r="F342" s="8">
        <v>14226.96704856711</v>
      </c>
      <c r="G342" s="8">
        <v>16170.589740624029</v>
      </c>
      <c r="H342" s="8">
        <v>17392.949412899423</v>
      </c>
      <c r="J342" t="s">
        <v>109</v>
      </c>
      <c r="K342" t="s">
        <v>27</v>
      </c>
      <c r="L342" t="s">
        <v>8</v>
      </c>
      <c r="M342">
        <v>2</v>
      </c>
      <c r="N342" s="8">
        <v>14151.195494783564</v>
      </c>
      <c r="O342" s="8">
        <v>14226.96704856711</v>
      </c>
      <c r="P342" s="8">
        <v>16170.589740624029</v>
      </c>
      <c r="Q342" s="8">
        <v>17392.949412899423</v>
      </c>
    </row>
    <row r="343" spans="1:17" hidden="1" x14ac:dyDescent="0.25">
      <c r="A343" t="s">
        <v>109</v>
      </c>
      <c r="B343" t="s">
        <v>27</v>
      </c>
      <c r="C343" t="s">
        <v>8</v>
      </c>
      <c r="D343">
        <v>3</v>
      </c>
      <c r="E343" s="8">
        <v>13848.514212691929</v>
      </c>
      <c r="F343" s="8">
        <v>13938.888659432379</v>
      </c>
      <c r="G343" s="8">
        <v>15698.16461900088</v>
      </c>
      <c r="H343" s="8">
        <v>16884.812951980384</v>
      </c>
      <c r="J343" t="s">
        <v>109</v>
      </c>
      <c r="K343" t="s">
        <v>27</v>
      </c>
      <c r="L343" t="s">
        <v>8</v>
      </c>
      <c r="M343">
        <v>3</v>
      </c>
      <c r="N343" s="8">
        <v>13848.514212691929</v>
      </c>
      <c r="O343" s="8">
        <v>13938.888659432379</v>
      </c>
      <c r="P343" s="8">
        <v>15698.16461900088</v>
      </c>
      <c r="Q343" s="8">
        <v>16884.812951980384</v>
      </c>
    </row>
    <row r="344" spans="1:17" hidden="1" x14ac:dyDescent="0.25">
      <c r="A344" t="s">
        <v>109</v>
      </c>
      <c r="B344" t="s">
        <v>27</v>
      </c>
      <c r="C344" t="s">
        <v>8</v>
      </c>
      <c r="D344">
        <v>4</v>
      </c>
      <c r="E344" s="8">
        <v>13870.129605730022</v>
      </c>
      <c r="F344" s="8">
        <v>13925.433901546732</v>
      </c>
      <c r="G344" s="8">
        <v>15432.573318286952</v>
      </c>
      <c r="H344" s="8">
        <v>16599.145197623922</v>
      </c>
      <c r="J344" t="s">
        <v>109</v>
      </c>
      <c r="K344" t="s">
        <v>27</v>
      </c>
      <c r="L344" t="s">
        <v>8</v>
      </c>
      <c r="M344">
        <v>4</v>
      </c>
      <c r="N344" s="8">
        <v>13870.129605730022</v>
      </c>
      <c r="O344" s="8">
        <v>13925.433901546732</v>
      </c>
      <c r="P344" s="8">
        <v>15432.573318286952</v>
      </c>
      <c r="Q344" s="8">
        <v>16599.145197623922</v>
      </c>
    </row>
    <row r="345" spans="1:17" hidden="1" x14ac:dyDescent="0.25">
      <c r="A345" t="s">
        <v>109</v>
      </c>
      <c r="B345" t="s">
        <v>27</v>
      </c>
      <c r="C345" t="s">
        <v>8</v>
      </c>
      <c r="D345">
        <v>5</v>
      </c>
      <c r="E345" s="8">
        <v>14321.198258606029</v>
      </c>
      <c r="F345" s="8">
        <v>14272.261415821369</v>
      </c>
      <c r="G345" s="8">
        <v>15512.456723304138</v>
      </c>
      <c r="H345" s="8">
        <v>16685.067111708704</v>
      </c>
      <c r="J345" t="s">
        <v>109</v>
      </c>
      <c r="K345" t="s">
        <v>27</v>
      </c>
      <c r="L345" t="s">
        <v>8</v>
      </c>
      <c r="M345">
        <v>5</v>
      </c>
      <c r="N345" s="8">
        <v>14321.198258606029</v>
      </c>
      <c r="O345" s="8">
        <v>14272.261415821369</v>
      </c>
      <c r="P345" s="8">
        <v>15512.456723304138</v>
      </c>
      <c r="Q345" s="8">
        <v>16685.067111708704</v>
      </c>
    </row>
    <row r="346" spans="1:17" hidden="1" x14ac:dyDescent="0.25">
      <c r="A346" t="s">
        <v>109</v>
      </c>
      <c r="B346" t="s">
        <v>27</v>
      </c>
      <c r="C346" t="s">
        <v>8</v>
      </c>
      <c r="D346">
        <v>6</v>
      </c>
      <c r="E346" s="8">
        <v>15344.963876472742</v>
      </c>
      <c r="F346" s="8">
        <v>15258.003585490707</v>
      </c>
      <c r="G346" s="8">
        <v>16369.129053536772</v>
      </c>
      <c r="H346" s="8">
        <v>17606.496616888377</v>
      </c>
      <c r="J346" t="s">
        <v>109</v>
      </c>
      <c r="K346" t="s">
        <v>27</v>
      </c>
      <c r="L346" t="s">
        <v>8</v>
      </c>
      <c r="M346">
        <v>6</v>
      </c>
      <c r="N346" s="8">
        <v>15344.963876472742</v>
      </c>
      <c r="O346" s="8">
        <v>15258.003585490707</v>
      </c>
      <c r="P346" s="8">
        <v>16369.129053536772</v>
      </c>
      <c r="Q346" s="8">
        <v>17606.496616888377</v>
      </c>
    </row>
    <row r="347" spans="1:17" hidden="1" x14ac:dyDescent="0.25">
      <c r="A347" t="s">
        <v>109</v>
      </c>
      <c r="B347" t="s">
        <v>27</v>
      </c>
      <c r="C347" t="s">
        <v>8</v>
      </c>
      <c r="D347">
        <v>7</v>
      </c>
      <c r="E347" s="8">
        <v>16545.156348885263</v>
      </c>
      <c r="F347" s="8">
        <v>16420.853344014049</v>
      </c>
      <c r="G347" s="8">
        <v>17427.932083606873</v>
      </c>
      <c r="H347" s="8">
        <v>18745.336191425962</v>
      </c>
      <c r="J347" t="s">
        <v>109</v>
      </c>
      <c r="K347" t="s">
        <v>27</v>
      </c>
      <c r="L347" t="s">
        <v>8</v>
      </c>
      <c r="M347">
        <v>7</v>
      </c>
      <c r="N347" s="8">
        <v>16545.156348885263</v>
      </c>
      <c r="O347" s="8">
        <v>16420.853344014049</v>
      </c>
      <c r="P347" s="8">
        <v>17427.932083606873</v>
      </c>
      <c r="Q347" s="8">
        <v>18745.336191425962</v>
      </c>
    </row>
    <row r="348" spans="1:17" hidden="1" x14ac:dyDescent="0.25">
      <c r="A348" t="s">
        <v>109</v>
      </c>
      <c r="B348" t="s">
        <v>27</v>
      </c>
      <c r="C348" t="s">
        <v>8</v>
      </c>
      <c r="D348">
        <v>8</v>
      </c>
      <c r="E348" s="8">
        <v>17610.448817320404</v>
      </c>
      <c r="F348" s="8">
        <v>17451.134492607394</v>
      </c>
      <c r="G348" s="8">
        <v>18417.744793674967</v>
      </c>
      <c r="H348" s="8">
        <v>19809.970361892207</v>
      </c>
      <c r="J348" t="s">
        <v>109</v>
      </c>
      <c r="K348" t="s">
        <v>27</v>
      </c>
      <c r="L348" t="s">
        <v>8</v>
      </c>
      <c r="M348">
        <v>8</v>
      </c>
      <c r="N348" s="8">
        <v>17610.448817320404</v>
      </c>
      <c r="O348" s="8">
        <v>17451.134492607394</v>
      </c>
      <c r="P348" s="8">
        <v>18417.744793674967</v>
      </c>
      <c r="Q348" s="8">
        <v>19809.970361892207</v>
      </c>
    </row>
    <row r="349" spans="1:17" hidden="1" x14ac:dyDescent="0.25">
      <c r="A349" t="s">
        <v>109</v>
      </c>
      <c r="B349" t="s">
        <v>27</v>
      </c>
      <c r="C349" t="s">
        <v>8</v>
      </c>
      <c r="D349">
        <v>9</v>
      </c>
      <c r="E349" s="8">
        <v>18439.152661045686</v>
      </c>
      <c r="F349" s="8">
        <v>18203.409712945679</v>
      </c>
      <c r="G349" s="8">
        <v>19220.388321370847</v>
      </c>
      <c r="H349" s="8">
        <v>20673.286944510972</v>
      </c>
      <c r="J349" t="s">
        <v>109</v>
      </c>
      <c r="K349" t="s">
        <v>27</v>
      </c>
      <c r="L349" t="s">
        <v>8</v>
      </c>
      <c r="M349">
        <v>9</v>
      </c>
      <c r="N349" s="8">
        <v>18439.152661045686</v>
      </c>
      <c r="O349" s="8">
        <v>18203.409712945679</v>
      </c>
      <c r="P349" s="8">
        <v>19220.388321370847</v>
      </c>
      <c r="Q349" s="8">
        <v>20673.286944510972</v>
      </c>
    </row>
    <row r="350" spans="1:17" hidden="1" x14ac:dyDescent="0.25">
      <c r="A350" t="s">
        <v>109</v>
      </c>
      <c r="B350" t="s">
        <v>27</v>
      </c>
      <c r="C350" t="s">
        <v>8</v>
      </c>
      <c r="D350">
        <v>10</v>
      </c>
      <c r="E350" s="8">
        <v>18770.518258895754</v>
      </c>
      <c r="F350" s="8">
        <v>18489.413127949927</v>
      </c>
      <c r="G350" s="8">
        <v>19569.51864397604</v>
      </c>
      <c r="H350" s="8">
        <v>21048.808563510811</v>
      </c>
      <c r="J350" t="s">
        <v>109</v>
      </c>
      <c r="K350" t="s">
        <v>27</v>
      </c>
      <c r="L350" t="s">
        <v>8</v>
      </c>
      <c r="M350">
        <v>10</v>
      </c>
      <c r="N350" s="8">
        <v>18770.518258895754</v>
      </c>
      <c r="O350" s="8">
        <v>18489.413127949927</v>
      </c>
      <c r="P350" s="8">
        <v>19569.51864397604</v>
      </c>
      <c r="Q350" s="8">
        <v>21048.808563510811</v>
      </c>
    </row>
    <row r="351" spans="1:17" hidden="1" x14ac:dyDescent="0.25">
      <c r="A351" t="s">
        <v>109</v>
      </c>
      <c r="B351" t="s">
        <v>27</v>
      </c>
      <c r="C351" t="s">
        <v>8</v>
      </c>
      <c r="D351">
        <v>11</v>
      </c>
      <c r="E351" s="8">
        <v>18947.193615786226</v>
      </c>
      <c r="F351" s="8">
        <v>18683.877179120067</v>
      </c>
      <c r="G351" s="8">
        <v>19769.474091912463</v>
      </c>
      <c r="H351" s="8">
        <v>21263.878950341223</v>
      </c>
      <c r="J351" t="s">
        <v>109</v>
      </c>
      <c r="K351" t="s">
        <v>27</v>
      </c>
      <c r="L351" t="s">
        <v>8</v>
      </c>
      <c r="M351">
        <v>11</v>
      </c>
      <c r="N351" s="8">
        <v>18947.193615786226</v>
      </c>
      <c r="O351" s="8">
        <v>18683.877179120067</v>
      </c>
      <c r="P351" s="8">
        <v>19769.474091912463</v>
      </c>
      <c r="Q351" s="8">
        <v>21263.878950341223</v>
      </c>
    </row>
    <row r="352" spans="1:17" hidden="1" x14ac:dyDescent="0.25">
      <c r="A352" t="s">
        <v>109</v>
      </c>
      <c r="B352" t="s">
        <v>27</v>
      </c>
      <c r="C352" t="s">
        <v>8</v>
      </c>
      <c r="D352">
        <v>12</v>
      </c>
      <c r="E352" s="8">
        <v>18993.343487474238</v>
      </c>
      <c r="F352" s="8">
        <v>18760.583511436809</v>
      </c>
      <c r="G352" s="8">
        <v>19785.625450845717</v>
      </c>
      <c r="H352" s="8">
        <v>21281.251215260534</v>
      </c>
      <c r="J352" t="s">
        <v>109</v>
      </c>
      <c r="K352" t="s">
        <v>27</v>
      </c>
      <c r="L352" t="s">
        <v>8</v>
      </c>
      <c r="M352">
        <v>12</v>
      </c>
      <c r="N352" s="8">
        <v>18993.343487474238</v>
      </c>
      <c r="O352" s="8">
        <v>18760.583511436809</v>
      </c>
      <c r="P352" s="8">
        <v>19785.625450845717</v>
      </c>
      <c r="Q352" s="8">
        <v>21281.251215260534</v>
      </c>
    </row>
    <row r="353" spans="1:17" hidden="1" x14ac:dyDescent="0.25">
      <c r="A353" t="s">
        <v>109</v>
      </c>
      <c r="B353" t="s">
        <v>27</v>
      </c>
      <c r="C353" t="s">
        <v>8</v>
      </c>
      <c r="D353">
        <v>13</v>
      </c>
      <c r="E353" s="8">
        <v>18827.340489213355</v>
      </c>
      <c r="F353" s="8">
        <v>18610.526649177355</v>
      </c>
      <c r="G353" s="8">
        <v>19591.697149619198</v>
      </c>
      <c r="H353" s="8">
        <v>21072.663576401043</v>
      </c>
      <c r="J353" t="s">
        <v>109</v>
      </c>
      <c r="K353" t="s">
        <v>27</v>
      </c>
      <c r="L353" t="s">
        <v>8</v>
      </c>
      <c r="M353">
        <v>13</v>
      </c>
      <c r="N353" s="8">
        <v>18827.340489213355</v>
      </c>
      <c r="O353" s="8">
        <v>18610.526649177355</v>
      </c>
      <c r="P353" s="8">
        <v>19591.697149619198</v>
      </c>
      <c r="Q353" s="8">
        <v>21072.663576401043</v>
      </c>
    </row>
    <row r="354" spans="1:17" hidden="1" x14ac:dyDescent="0.25">
      <c r="A354" t="s">
        <v>109</v>
      </c>
      <c r="B354" t="s">
        <v>27</v>
      </c>
      <c r="C354" t="s">
        <v>8</v>
      </c>
      <c r="D354">
        <v>14</v>
      </c>
      <c r="E354" s="8">
        <v>18708.337842279761</v>
      </c>
      <c r="F354" s="8">
        <v>18473.051649824156</v>
      </c>
      <c r="G354" s="8">
        <v>19423.591425718412</v>
      </c>
      <c r="H354" s="8">
        <v>20891.850483080136</v>
      </c>
      <c r="J354" t="s">
        <v>109</v>
      </c>
      <c r="K354" t="s">
        <v>27</v>
      </c>
      <c r="L354" t="s">
        <v>8</v>
      </c>
      <c r="M354">
        <v>14</v>
      </c>
      <c r="N354" s="8">
        <v>18708.337842279761</v>
      </c>
      <c r="O354" s="8">
        <v>18473.051649824156</v>
      </c>
      <c r="P354" s="8">
        <v>19423.591425718412</v>
      </c>
      <c r="Q354" s="8">
        <v>20891.850483080136</v>
      </c>
    </row>
    <row r="355" spans="1:17" hidden="1" x14ac:dyDescent="0.25">
      <c r="A355" t="s">
        <v>109</v>
      </c>
      <c r="B355" t="s">
        <v>27</v>
      </c>
      <c r="C355" t="s">
        <v>8</v>
      </c>
      <c r="D355">
        <v>15</v>
      </c>
      <c r="E355" s="8">
        <v>18596.922998562415</v>
      </c>
      <c r="F355" s="8">
        <v>18364.281448478345</v>
      </c>
      <c r="G355" s="8">
        <v>19250.514559556181</v>
      </c>
      <c r="H355" s="8">
        <v>20705.690471232218</v>
      </c>
      <c r="J355" t="s">
        <v>109</v>
      </c>
      <c r="K355" t="s">
        <v>27</v>
      </c>
      <c r="L355" t="s">
        <v>8</v>
      </c>
      <c r="M355">
        <v>15</v>
      </c>
      <c r="N355" s="8">
        <v>18596.922998562415</v>
      </c>
      <c r="O355" s="8">
        <v>18364.281448478345</v>
      </c>
      <c r="P355" s="8">
        <v>19250.514559556181</v>
      </c>
      <c r="Q355" s="8">
        <v>20705.690471232218</v>
      </c>
    </row>
    <row r="356" spans="1:17" hidden="1" x14ac:dyDescent="0.25">
      <c r="A356" t="s">
        <v>109</v>
      </c>
      <c r="B356" t="s">
        <v>27</v>
      </c>
      <c r="C356" t="s">
        <v>8</v>
      </c>
      <c r="D356">
        <v>16</v>
      </c>
      <c r="E356" s="8">
        <v>18568.661237990855</v>
      </c>
      <c r="F356" s="8">
        <v>18353.916257393183</v>
      </c>
      <c r="G356" s="8">
        <v>19189.0302143628</v>
      </c>
      <c r="H356" s="8">
        <v>20639.558430113932</v>
      </c>
      <c r="J356" t="s">
        <v>109</v>
      </c>
      <c r="K356" t="s">
        <v>27</v>
      </c>
      <c r="L356" t="s">
        <v>8</v>
      </c>
      <c r="M356">
        <v>16</v>
      </c>
      <c r="N356" s="8">
        <v>18568.661237990855</v>
      </c>
      <c r="O356" s="8">
        <v>18353.916257393183</v>
      </c>
      <c r="P356" s="8">
        <v>19189.0302143628</v>
      </c>
      <c r="Q356" s="8">
        <v>20639.558430113932</v>
      </c>
    </row>
    <row r="357" spans="1:17" hidden="1" x14ac:dyDescent="0.25">
      <c r="A357" t="s">
        <v>109</v>
      </c>
      <c r="B357" t="s">
        <v>27</v>
      </c>
      <c r="C357" t="s">
        <v>8</v>
      </c>
      <c r="D357">
        <v>17</v>
      </c>
      <c r="E357" s="8">
        <v>18700.116151414801</v>
      </c>
      <c r="F357" s="8">
        <v>18495.947778063331</v>
      </c>
      <c r="G357" s="8">
        <v>19307.720176975483</v>
      </c>
      <c r="H357" s="8">
        <v>20767.220348983548</v>
      </c>
      <c r="J357" t="s">
        <v>109</v>
      </c>
      <c r="K357" t="s">
        <v>27</v>
      </c>
      <c r="L357" t="s">
        <v>8</v>
      </c>
      <c r="M357">
        <v>17</v>
      </c>
      <c r="N357" s="8">
        <v>18700.116151414801</v>
      </c>
      <c r="O357" s="8">
        <v>18495.947778063331</v>
      </c>
      <c r="P357" s="8">
        <v>19307.720176975483</v>
      </c>
      <c r="Q357" s="8">
        <v>20767.220348983548</v>
      </c>
    </row>
    <row r="358" spans="1:17" hidden="1" x14ac:dyDescent="0.25">
      <c r="A358" t="s">
        <v>109</v>
      </c>
      <c r="B358" t="s">
        <v>27</v>
      </c>
      <c r="C358" t="s">
        <v>8</v>
      </c>
      <c r="D358">
        <v>18</v>
      </c>
      <c r="E358" s="8">
        <v>19016.06738102762</v>
      </c>
      <c r="F358" s="8">
        <v>18894.147244875094</v>
      </c>
      <c r="G358" s="8">
        <v>19866.396304495793</v>
      </c>
      <c r="H358" s="8">
        <v>21368.127661581057</v>
      </c>
      <c r="J358" t="s">
        <v>109</v>
      </c>
      <c r="K358" t="s">
        <v>27</v>
      </c>
      <c r="L358" t="s">
        <v>8</v>
      </c>
      <c r="M358">
        <v>18</v>
      </c>
      <c r="N358" s="8">
        <v>19016.06738102762</v>
      </c>
      <c r="O358" s="8">
        <v>18894.147244875094</v>
      </c>
      <c r="P358" s="8">
        <v>19866.396304495793</v>
      </c>
      <c r="Q358" s="8">
        <v>21368.127661581057</v>
      </c>
    </row>
    <row r="359" spans="1:17" hidden="1" x14ac:dyDescent="0.25">
      <c r="A359" t="s">
        <v>109</v>
      </c>
      <c r="B359" t="s">
        <v>27</v>
      </c>
      <c r="C359" t="s">
        <v>8</v>
      </c>
      <c r="D359">
        <v>19</v>
      </c>
      <c r="E359" s="8">
        <v>19216.656812173514</v>
      </c>
      <c r="F359" s="8">
        <v>19102.746926504635</v>
      </c>
      <c r="G359" s="8">
        <v>20277.11524859444</v>
      </c>
      <c r="H359" s="8">
        <v>21809.893480404658</v>
      </c>
      <c r="J359" t="s">
        <v>109</v>
      </c>
      <c r="K359" t="s">
        <v>27</v>
      </c>
      <c r="L359" t="s">
        <v>8</v>
      </c>
      <c r="M359">
        <v>19</v>
      </c>
      <c r="N359" s="8">
        <v>19216.656812173514</v>
      </c>
      <c r="O359" s="8">
        <v>19102.746926504635</v>
      </c>
      <c r="P359" s="8">
        <v>20277.11524859444</v>
      </c>
      <c r="Q359" s="8">
        <v>21809.893480404658</v>
      </c>
    </row>
    <row r="360" spans="1:17" hidden="1" x14ac:dyDescent="0.25">
      <c r="A360" t="s">
        <v>109</v>
      </c>
      <c r="B360" t="s">
        <v>27</v>
      </c>
      <c r="C360" t="s">
        <v>8</v>
      </c>
      <c r="D360">
        <v>20</v>
      </c>
      <c r="E360" s="8">
        <v>19005.503343936758</v>
      </c>
      <c r="F360" s="8">
        <v>18885.328574014711</v>
      </c>
      <c r="G360" s="8">
        <v>20216.420367205003</v>
      </c>
      <c r="H360" s="8">
        <v>21744.610579869714</v>
      </c>
      <c r="J360" t="s">
        <v>109</v>
      </c>
      <c r="K360" t="s">
        <v>27</v>
      </c>
      <c r="L360" t="s">
        <v>8</v>
      </c>
      <c r="M360">
        <v>20</v>
      </c>
      <c r="N360" s="8">
        <v>19005.503343936758</v>
      </c>
      <c r="O360" s="8">
        <v>18885.328574014711</v>
      </c>
      <c r="P360" s="8">
        <v>20216.420367205003</v>
      </c>
      <c r="Q360" s="8">
        <v>21744.610579869714</v>
      </c>
    </row>
    <row r="361" spans="1:17" hidden="1" x14ac:dyDescent="0.25">
      <c r="A361" t="s">
        <v>109</v>
      </c>
      <c r="B361" t="s">
        <v>27</v>
      </c>
      <c r="C361" t="s">
        <v>8</v>
      </c>
      <c r="D361">
        <v>21</v>
      </c>
      <c r="E361" s="8">
        <v>18337.754397863646</v>
      </c>
      <c r="F361" s="8">
        <v>18241.112745141098</v>
      </c>
      <c r="G361" s="8">
        <v>19748.685868382203</v>
      </c>
      <c r="H361" s="8">
        <v>21241.519313120476</v>
      </c>
      <c r="J361" t="s">
        <v>109</v>
      </c>
      <c r="K361" t="s">
        <v>27</v>
      </c>
      <c r="L361" t="s">
        <v>8</v>
      </c>
      <c r="M361">
        <v>21</v>
      </c>
      <c r="N361" s="8">
        <v>18337.754397863646</v>
      </c>
      <c r="O361" s="8">
        <v>18241.112745141098</v>
      </c>
      <c r="P361" s="8">
        <v>19748.685868382203</v>
      </c>
      <c r="Q361" s="8">
        <v>21241.519313120476</v>
      </c>
    </row>
    <row r="362" spans="1:17" hidden="1" x14ac:dyDescent="0.25">
      <c r="A362" t="s">
        <v>109</v>
      </c>
      <c r="B362" t="s">
        <v>27</v>
      </c>
      <c r="C362" t="s">
        <v>8</v>
      </c>
      <c r="D362">
        <v>22</v>
      </c>
      <c r="E362" s="8">
        <v>17525.129651170984</v>
      </c>
      <c r="F362" s="8">
        <v>17479.8300292366</v>
      </c>
      <c r="G362" s="8">
        <v>19169.929561896395</v>
      </c>
      <c r="H362" s="8">
        <v>20619.013930041248</v>
      </c>
      <c r="J362" t="s">
        <v>109</v>
      </c>
      <c r="K362" t="s">
        <v>27</v>
      </c>
      <c r="L362" t="s">
        <v>8</v>
      </c>
      <c r="M362">
        <v>22</v>
      </c>
      <c r="N362" s="8">
        <v>17525.129651170984</v>
      </c>
      <c r="O362" s="8">
        <v>17479.8300292366</v>
      </c>
      <c r="P362" s="8">
        <v>19169.929561896395</v>
      </c>
      <c r="Q362" s="8">
        <v>20619.013930041248</v>
      </c>
    </row>
    <row r="363" spans="1:17" hidden="1" x14ac:dyDescent="0.25">
      <c r="A363" t="s">
        <v>109</v>
      </c>
      <c r="B363" t="s">
        <v>27</v>
      </c>
      <c r="C363" t="s">
        <v>8</v>
      </c>
      <c r="D363">
        <v>23</v>
      </c>
      <c r="E363" s="8">
        <v>16639.834561754575</v>
      </c>
      <c r="F363" s="8">
        <v>16625.752444955866</v>
      </c>
      <c r="G363" s="8">
        <v>18496.269469747822</v>
      </c>
      <c r="H363" s="8">
        <v>19894.430838628454</v>
      </c>
      <c r="J363" t="s">
        <v>109</v>
      </c>
      <c r="K363" t="s">
        <v>27</v>
      </c>
      <c r="L363" t="s">
        <v>8</v>
      </c>
      <c r="M363">
        <v>23</v>
      </c>
      <c r="N363" s="8">
        <v>16639.834561754575</v>
      </c>
      <c r="O363" s="8">
        <v>16625.752444955866</v>
      </c>
      <c r="P363" s="8">
        <v>18496.269469747822</v>
      </c>
      <c r="Q363" s="8">
        <v>19894.430838628454</v>
      </c>
    </row>
    <row r="364" spans="1:17" hidden="1" x14ac:dyDescent="0.25">
      <c r="A364" t="s">
        <v>109</v>
      </c>
      <c r="B364" t="s">
        <v>27</v>
      </c>
      <c r="C364" t="s">
        <v>8</v>
      </c>
      <c r="D364">
        <v>24</v>
      </c>
      <c r="E364" s="8">
        <v>15656.279896150545</v>
      </c>
      <c r="F364" s="8">
        <v>15676.134938241938</v>
      </c>
      <c r="G364" s="8">
        <v>17698.870195459527</v>
      </c>
      <c r="H364" s="8">
        <v>19036.754930573177</v>
      </c>
      <c r="J364" t="s">
        <v>109</v>
      </c>
      <c r="K364" t="s">
        <v>27</v>
      </c>
      <c r="L364" t="s">
        <v>8</v>
      </c>
      <c r="M364">
        <v>24</v>
      </c>
      <c r="N364" s="8">
        <v>15656.279896150545</v>
      </c>
      <c r="O364" s="8">
        <v>15676.134938241938</v>
      </c>
      <c r="P364" s="8">
        <v>17698.870195459527</v>
      </c>
      <c r="Q364" s="8">
        <v>19036.754930573177</v>
      </c>
    </row>
    <row r="365" spans="1:17" hidden="1" x14ac:dyDescent="0.25">
      <c r="A365" t="s">
        <v>109</v>
      </c>
      <c r="B365" t="s">
        <v>23</v>
      </c>
      <c r="C365" t="s">
        <v>10</v>
      </c>
      <c r="D365">
        <v>1</v>
      </c>
      <c r="E365" s="8">
        <v>29749.895171028213</v>
      </c>
      <c r="F365" s="8">
        <v>32260.246937365901</v>
      </c>
      <c r="G365" s="8">
        <v>36215.082467342538</v>
      </c>
      <c r="H365" s="8">
        <v>38497.482674869927</v>
      </c>
      <c r="J365" t="s">
        <v>109</v>
      </c>
      <c r="K365" t="s">
        <v>23</v>
      </c>
      <c r="L365" t="s">
        <v>10</v>
      </c>
      <c r="M365">
        <v>1</v>
      </c>
      <c r="N365" s="8">
        <v>29749.895171028213</v>
      </c>
      <c r="O365" s="8">
        <v>32260.246937365901</v>
      </c>
      <c r="P365" s="8">
        <v>36215.082467342538</v>
      </c>
      <c r="Q365" s="8">
        <v>38497.482674869927</v>
      </c>
    </row>
    <row r="366" spans="1:17" hidden="1" x14ac:dyDescent="0.25">
      <c r="A366" t="s">
        <v>109</v>
      </c>
      <c r="B366" t="s">
        <v>23</v>
      </c>
      <c r="C366" t="s">
        <v>10</v>
      </c>
      <c r="D366">
        <v>2</v>
      </c>
      <c r="E366" s="8">
        <v>28466.807771294494</v>
      </c>
      <c r="F366" s="8">
        <v>30936.705033421957</v>
      </c>
      <c r="G366" s="8">
        <v>34506.144649463022</v>
      </c>
      <c r="H366" s="8">
        <v>36680.841663612395</v>
      </c>
      <c r="J366" t="s">
        <v>109</v>
      </c>
      <c r="K366" t="s">
        <v>23</v>
      </c>
      <c r="L366" t="s">
        <v>10</v>
      </c>
      <c r="M366">
        <v>2</v>
      </c>
      <c r="N366" s="8">
        <v>28466.807771294494</v>
      </c>
      <c r="O366" s="8">
        <v>30936.705033421957</v>
      </c>
      <c r="P366" s="8">
        <v>34506.144649463022</v>
      </c>
      <c r="Q366" s="8">
        <v>36680.841663612395</v>
      </c>
    </row>
    <row r="367" spans="1:17" hidden="1" x14ac:dyDescent="0.25">
      <c r="A367" t="s">
        <v>109</v>
      </c>
      <c r="B367" t="s">
        <v>23</v>
      </c>
      <c r="C367" t="s">
        <v>10</v>
      </c>
      <c r="D367">
        <v>3</v>
      </c>
      <c r="E367" s="8">
        <v>27712.480963125512</v>
      </c>
      <c r="F367" s="8">
        <v>30189.940722527881</v>
      </c>
      <c r="G367" s="8">
        <v>33402.480321299983</v>
      </c>
      <c r="H367" s="8">
        <v>35507.620578429378</v>
      </c>
      <c r="J367" t="s">
        <v>109</v>
      </c>
      <c r="K367" t="s">
        <v>23</v>
      </c>
      <c r="L367" t="s">
        <v>10</v>
      </c>
      <c r="M367">
        <v>3</v>
      </c>
      <c r="N367" s="8">
        <v>27712.480963125512</v>
      </c>
      <c r="O367" s="8">
        <v>30189.940722527881</v>
      </c>
      <c r="P367" s="8">
        <v>33402.480321299983</v>
      </c>
      <c r="Q367" s="8">
        <v>35507.620578429378</v>
      </c>
    </row>
    <row r="368" spans="1:17" hidden="1" x14ac:dyDescent="0.25">
      <c r="A368" t="s">
        <v>109</v>
      </c>
      <c r="B368" t="s">
        <v>23</v>
      </c>
      <c r="C368" t="s">
        <v>10</v>
      </c>
      <c r="D368">
        <v>4</v>
      </c>
      <c r="E368" s="8">
        <v>27489.848592529452</v>
      </c>
      <c r="F368" s="8">
        <v>29906.425876948553</v>
      </c>
      <c r="G368" s="8">
        <v>32655.691830863689</v>
      </c>
      <c r="H368" s="8">
        <v>34713.766885060373</v>
      </c>
      <c r="J368" t="s">
        <v>109</v>
      </c>
      <c r="K368" t="s">
        <v>23</v>
      </c>
      <c r="L368" t="s">
        <v>10</v>
      </c>
      <c r="M368">
        <v>4</v>
      </c>
      <c r="N368" s="8">
        <v>27489.848592529452</v>
      </c>
      <c r="O368" s="8">
        <v>29906.425876948553</v>
      </c>
      <c r="P368" s="8">
        <v>32655.691830863689</v>
      </c>
      <c r="Q368" s="8">
        <v>34713.766885060373</v>
      </c>
    </row>
    <row r="369" spans="1:17" hidden="1" x14ac:dyDescent="0.25">
      <c r="A369" t="s">
        <v>109</v>
      </c>
      <c r="B369" t="s">
        <v>23</v>
      </c>
      <c r="C369" t="s">
        <v>10</v>
      </c>
      <c r="D369">
        <v>5</v>
      </c>
      <c r="E369" s="8">
        <v>28005.447702772053</v>
      </c>
      <c r="F369" s="8">
        <v>30288.839493167729</v>
      </c>
      <c r="G369" s="8">
        <v>32544.407399427146</v>
      </c>
      <c r="H369" s="8">
        <v>34595.46892246222</v>
      </c>
      <c r="J369" t="s">
        <v>109</v>
      </c>
      <c r="K369" t="s">
        <v>23</v>
      </c>
      <c r="L369" t="s">
        <v>10</v>
      </c>
      <c r="M369">
        <v>5</v>
      </c>
      <c r="N369" s="8">
        <v>28005.447702772053</v>
      </c>
      <c r="O369" s="8">
        <v>30288.839493167729</v>
      </c>
      <c r="P369" s="8">
        <v>32544.407399427146</v>
      </c>
      <c r="Q369" s="8">
        <v>34595.46892246222</v>
      </c>
    </row>
    <row r="370" spans="1:17" hidden="1" x14ac:dyDescent="0.25">
      <c r="A370" t="s">
        <v>109</v>
      </c>
      <c r="B370" t="s">
        <v>23</v>
      </c>
      <c r="C370" t="s">
        <v>10</v>
      </c>
      <c r="D370">
        <v>6</v>
      </c>
      <c r="E370" s="8">
        <v>29503.828955836001</v>
      </c>
      <c r="F370" s="8">
        <v>31814.569039784896</v>
      </c>
      <c r="G370" s="8">
        <v>33904.519238379682</v>
      </c>
      <c r="H370" s="8">
        <v>36041.299730749815</v>
      </c>
      <c r="J370" t="s">
        <v>109</v>
      </c>
      <c r="K370" t="s">
        <v>23</v>
      </c>
      <c r="L370" t="s">
        <v>10</v>
      </c>
      <c r="M370">
        <v>6</v>
      </c>
      <c r="N370" s="8">
        <v>29503.828955836001</v>
      </c>
      <c r="O370" s="8">
        <v>31814.569039784896</v>
      </c>
      <c r="P370" s="8">
        <v>33904.519238379682</v>
      </c>
      <c r="Q370" s="8">
        <v>36041.299730749815</v>
      </c>
    </row>
    <row r="371" spans="1:17" hidden="1" x14ac:dyDescent="0.25">
      <c r="A371" t="s">
        <v>109</v>
      </c>
      <c r="B371" t="s">
        <v>23</v>
      </c>
      <c r="C371" t="s">
        <v>10</v>
      </c>
      <c r="D371">
        <v>7</v>
      </c>
      <c r="E371" s="8">
        <v>31384.135352463436</v>
      </c>
      <c r="F371" s="8">
        <v>33735.291393278509</v>
      </c>
      <c r="G371" s="8">
        <v>35674.156664238544</v>
      </c>
      <c r="H371" s="8">
        <v>37922.465849983069</v>
      </c>
      <c r="J371" t="s">
        <v>109</v>
      </c>
      <c r="K371" t="s">
        <v>23</v>
      </c>
      <c r="L371" t="s">
        <v>10</v>
      </c>
      <c r="M371">
        <v>7</v>
      </c>
      <c r="N371" s="8">
        <v>31384.135352463436</v>
      </c>
      <c r="O371" s="8">
        <v>33735.291393278509</v>
      </c>
      <c r="P371" s="8">
        <v>35674.156664238544</v>
      </c>
      <c r="Q371" s="8">
        <v>37922.465849983069</v>
      </c>
    </row>
    <row r="372" spans="1:17" hidden="1" x14ac:dyDescent="0.25">
      <c r="A372" t="s">
        <v>109</v>
      </c>
      <c r="B372" t="s">
        <v>23</v>
      </c>
      <c r="C372" t="s">
        <v>10</v>
      </c>
      <c r="D372">
        <v>8</v>
      </c>
      <c r="E372" s="8">
        <v>33240.549038905636</v>
      </c>
      <c r="F372" s="8">
        <v>35700.574933465803</v>
      </c>
      <c r="G372" s="8">
        <v>37575.268412322148</v>
      </c>
      <c r="H372" s="8">
        <v>39943.392259603708</v>
      </c>
      <c r="J372" t="s">
        <v>109</v>
      </c>
      <c r="K372" t="s">
        <v>23</v>
      </c>
      <c r="L372" t="s">
        <v>10</v>
      </c>
      <c r="M372">
        <v>8</v>
      </c>
      <c r="N372" s="8">
        <v>33240.549038905636</v>
      </c>
      <c r="O372" s="8">
        <v>35700.574933465803</v>
      </c>
      <c r="P372" s="8">
        <v>37575.268412322148</v>
      </c>
      <c r="Q372" s="8">
        <v>39943.392259603708</v>
      </c>
    </row>
    <row r="373" spans="1:17" hidden="1" x14ac:dyDescent="0.25">
      <c r="A373" t="s">
        <v>109</v>
      </c>
      <c r="B373" t="s">
        <v>23</v>
      </c>
      <c r="C373" t="s">
        <v>10</v>
      </c>
      <c r="D373">
        <v>9</v>
      </c>
      <c r="E373" s="8">
        <v>34942.252061591513</v>
      </c>
      <c r="F373" s="8">
        <v>37467.586756402285</v>
      </c>
      <c r="G373" s="8">
        <v>39337.411169610779</v>
      </c>
      <c r="H373" s="8">
        <v>41816.59137023778</v>
      </c>
      <c r="J373" t="s">
        <v>109</v>
      </c>
      <c r="K373" t="s">
        <v>23</v>
      </c>
      <c r="L373" t="s">
        <v>10</v>
      </c>
      <c r="M373">
        <v>9</v>
      </c>
      <c r="N373" s="8">
        <v>34942.252061591513</v>
      </c>
      <c r="O373" s="8">
        <v>37467.586756402285</v>
      </c>
      <c r="P373" s="8">
        <v>39337.411169610779</v>
      </c>
      <c r="Q373" s="8">
        <v>41816.59137023778</v>
      </c>
    </row>
    <row r="374" spans="1:17" hidden="1" x14ac:dyDescent="0.25">
      <c r="A374" t="s">
        <v>109</v>
      </c>
      <c r="B374" t="s">
        <v>23</v>
      </c>
      <c r="C374" t="s">
        <v>10</v>
      </c>
      <c r="D374">
        <v>10</v>
      </c>
      <c r="E374" s="8">
        <v>35855.306867531006</v>
      </c>
      <c r="F374" s="8">
        <v>38322.221687385711</v>
      </c>
      <c r="G374" s="8">
        <v>40316.566407936829</v>
      </c>
      <c r="H374" s="8">
        <v>42857.456370544096</v>
      </c>
      <c r="J374" t="s">
        <v>109</v>
      </c>
      <c r="K374" t="s">
        <v>23</v>
      </c>
      <c r="L374" t="s">
        <v>10</v>
      </c>
      <c r="M374">
        <v>10</v>
      </c>
      <c r="N374" s="8">
        <v>35855.306867531006</v>
      </c>
      <c r="O374" s="8">
        <v>38322.221687385711</v>
      </c>
      <c r="P374" s="8">
        <v>40316.566407936829</v>
      </c>
      <c r="Q374" s="8">
        <v>42857.456370544096</v>
      </c>
    </row>
    <row r="375" spans="1:17" hidden="1" x14ac:dyDescent="0.25">
      <c r="A375" t="s">
        <v>109</v>
      </c>
      <c r="B375" t="s">
        <v>23</v>
      </c>
      <c r="C375" t="s">
        <v>10</v>
      </c>
      <c r="D375">
        <v>11</v>
      </c>
      <c r="E375" s="8">
        <v>36379.223485075869</v>
      </c>
      <c r="F375" s="8">
        <v>38902.120878343383</v>
      </c>
      <c r="G375" s="8">
        <v>40926.319923668263</v>
      </c>
      <c r="H375" s="8">
        <v>43505.638669424152</v>
      </c>
      <c r="J375" t="s">
        <v>109</v>
      </c>
      <c r="K375" t="s">
        <v>23</v>
      </c>
      <c r="L375" t="s">
        <v>10</v>
      </c>
      <c r="M375">
        <v>11</v>
      </c>
      <c r="N375" s="8">
        <v>36379.223485075869</v>
      </c>
      <c r="O375" s="8">
        <v>38902.120878343383</v>
      </c>
      <c r="P375" s="8">
        <v>40926.319923668263</v>
      </c>
      <c r="Q375" s="8">
        <v>43505.638669424152</v>
      </c>
    </row>
    <row r="376" spans="1:17" hidden="1" x14ac:dyDescent="0.25">
      <c r="A376" t="s">
        <v>109</v>
      </c>
      <c r="B376" t="s">
        <v>23</v>
      </c>
      <c r="C376" t="s">
        <v>10</v>
      </c>
      <c r="D376">
        <v>12</v>
      </c>
      <c r="E376" s="8">
        <v>36699.026751627578</v>
      </c>
      <c r="F376" s="8">
        <v>39280.290375338918</v>
      </c>
      <c r="G376" s="8">
        <v>41217.175376592691</v>
      </c>
      <c r="H376" s="8">
        <v>43814.824842614456</v>
      </c>
      <c r="J376" t="s">
        <v>109</v>
      </c>
      <c r="K376" t="s">
        <v>23</v>
      </c>
      <c r="L376" t="s">
        <v>10</v>
      </c>
      <c r="M376">
        <v>12</v>
      </c>
      <c r="N376" s="8">
        <v>36699.026751627578</v>
      </c>
      <c r="O376" s="8">
        <v>39280.290375338918</v>
      </c>
      <c r="P376" s="8">
        <v>41217.175376592691</v>
      </c>
      <c r="Q376" s="8">
        <v>43814.824842614456</v>
      </c>
    </row>
    <row r="377" spans="1:17" hidden="1" x14ac:dyDescent="0.25">
      <c r="A377" t="s">
        <v>109</v>
      </c>
      <c r="B377" t="s">
        <v>23</v>
      </c>
      <c r="C377" t="s">
        <v>10</v>
      </c>
      <c r="D377">
        <v>13</v>
      </c>
      <c r="E377" s="8">
        <v>36416.515924105355</v>
      </c>
      <c r="F377" s="8">
        <v>39036.658360054244</v>
      </c>
      <c r="G377" s="8">
        <v>40831.818249795586</v>
      </c>
      <c r="H377" s="8">
        <v>43405.18117202814</v>
      </c>
      <c r="J377" t="s">
        <v>109</v>
      </c>
      <c r="K377" t="s">
        <v>23</v>
      </c>
      <c r="L377" t="s">
        <v>10</v>
      </c>
      <c r="M377">
        <v>13</v>
      </c>
      <c r="N377" s="8">
        <v>36416.515924105355</v>
      </c>
      <c r="O377" s="8">
        <v>39036.658360054244</v>
      </c>
      <c r="P377" s="8">
        <v>40831.818249795586</v>
      </c>
      <c r="Q377" s="8">
        <v>43405.18117202814</v>
      </c>
    </row>
    <row r="378" spans="1:17" hidden="1" x14ac:dyDescent="0.25">
      <c r="A378" t="s">
        <v>109</v>
      </c>
      <c r="B378" t="s">
        <v>23</v>
      </c>
      <c r="C378" t="s">
        <v>10</v>
      </c>
      <c r="D378">
        <v>14</v>
      </c>
      <c r="E378" s="8">
        <v>36121.299289257069</v>
      </c>
      <c r="F378" s="8">
        <v>38669.629686111519</v>
      </c>
      <c r="G378" s="8">
        <v>40423.684580026937</v>
      </c>
      <c r="H378" s="8">
        <v>42971.32550166986</v>
      </c>
      <c r="J378" t="s">
        <v>109</v>
      </c>
      <c r="K378" t="s">
        <v>23</v>
      </c>
      <c r="L378" t="s">
        <v>10</v>
      </c>
      <c r="M378">
        <v>14</v>
      </c>
      <c r="N378" s="8">
        <v>36121.299289257069</v>
      </c>
      <c r="O378" s="8">
        <v>38669.629686111519</v>
      </c>
      <c r="P378" s="8">
        <v>40423.684580026937</v>
      </c>
      <c r="Q378" s="8">
        <v>42971.32550166986</v>
      </c>
    </row>
    <row r="379" spans="1:17" hidden="1" x14ac:dyDescent="0.25">
      <c r="A379" t="s">
        <v>109</v>
      </c>
      <c r="B379" t="s">
        <v>23</v>
      </c>
      <c r="C379" t="s">
        <v>10</v>
      </c>
      <c r="D379">
        <v>15</v>
      </c>
      <c r="E379" s="8">
        <v>35995.662445360176</v>
      </c>
      <c r="F379" s="8">
        <v>38524.156997771031</v>
      </c>
      <c r="G379" s="8">
        <v>40125.100748294986</v>
      </c>
      <c r="H379" s="8">
        <v>42653.923880412702</v>
      </c>
      <c r="J379" t="s">
        <v>109</v>
      </c>
      <c r="K379" t="s">
        <v>23</v>
      </c>
      <c r="L379" t="s">
        <v>10</v>
      </c>
      <c r="M379">
        <v>15</v>
      </c>
      <c r="N379" s="8">
        <v>35995.662445360176</v>
      </c>
      <c r="O379" s="8">
        <v>38524.156997771031</v>
      </c>
      <c r="P379" s="8">
        <v>40125.100748294986</v>
      </c>
      <c r="Q379" s="8">
        <v>42653.923880412702</v>
      </c>
    </row>
    <row r="380" spans="1:17" hidden="1" x14ac:dyDescent="0.25">
      <c r="A380" t="s">
        <v>109</v>
      </c>
      <c r="B380" t="s">
        <v>23</v>
      </c>
      <c r="C380" t="s">
        <v>10</v>
      </c>
      <c r="D380">
        <v>16</v>
      </c>
      <c r="E380" s="8">
        <v>36020.807293399936</v>
      </c>
      <c r="F380" s="8">
        <v>38604.924328536654</v>
      </c>
      <c r="G380" s="8">
        <v>40068.572812985782</v>
      </c>
      <c r="H380" s="8">
        <v>42593.833358399505</v>
      </c>
      <c r="J380" t="s">
        <v>109</v>
      </c>
      <c r="K380" t="s">
        <v>23</v>
      </c>
      <c r="L380" t="s">
        <v>10</v>
      </c>
      <c r="M380">
        <v>16</v>
      </c>
      <c r="N380" s="8">
        <v>36020.807293399936</v>
      </c>
      <c r="O380" s="8">
        <v>38604.924328536654</v>
      </c>
      <c r="P380" s="8">
        <v>40068.572812985782</v>
      </c>
      <c r="Q380" s="8">
        <v>42593.833358399505</v>
      </c>
    </row>
    <row r="381" spans="1:17" hidden="1" x14ac:dyDescent="0.25">
      <c r="A381" t="s">
        <v>109</v>
      </c>
      <c r="B381" t="s">
        <v>23</v>
      </c>
      <c r="C381" t="s">
        <v>10</v>
      </c>
      <c r="D381">
        <v>17</v>
      </c>
      <c r="E381" s="8">
        <v>36549.223095759371</v>
      </c>
      <c r="F381" s="8">
        <v>39148.723344697341</v>
      </c>
      <c r="G381" s="8">
        <v>40571.393088617922</v>
      </c>
      <c r="H381" s="8">
        <v>43128.343113200601</v>
      </c>
      <c r="J381" t="s">
        <v>109</v>
      </c>
      <c r="K381" t="s">
        <v>23</v>
      </c>
      <c r="L381" t="s">
        <v>10</v>
      </c>
      <c r="M381">
        <v>17</v>
      </c>
      <c r="N381" s="8">
        <v>36549.223095759371</v>
      </c>
      <c r="O381" s="8">
        <v>39148.723344697341</v>
      </c>
      <c r="P381" s="8">
        <v>40571.393088617922</v>
      </c>
      <c r="Q381" s="8">
        <v>43128.343113200601</v>
      </c>
    </row>
    <row r="382" spans="1:17" hidden="1" x14ac:dyDescent="0.25">
      <c r="A382" t="s">
        <v>109</v>
      </c>
      <c r="B382" t="s">
        <v>23</v>
      </c>
      <c r="C382" t="s">
        <v>10</v>
      </c>
      <c r="D382">
        <v>18</v>
      </c>
      <c r="E382" s="8">
        <v>37279.013939680844</v>
      </c>
      <c r="F382" s="8">
        <v>39994.006727903754</v>
      </c>
      <c r="G382" s="8">
        <v>41759.141996057973</v>
      </c>
      <c r="H382" s="8">
        <v>44390.948079722599</v>
      </c>
      <c r="J382" t="s">
        <v>109</v>
      </c>
      <c r="K382" t="s">
        <v>23</v>
      </c>
      <c r="L382" t="s">
        <v>10</v>
      </c>
      <c r="M382">
        <v>18</v>
      </c>
      <c r="N382" s="8">
        <v>37279.013939680844</v>
      </c>
      <c r="O382" s="8">
        <v>39994.006727903754</v>
      </c>
      <c r="P382" s="8">
        <v>41759.141996057973</v>
      </c>
      <c r="Q382" s="8">
        <v>44390.948079722599</v>
      </c>
    </row>
    <row r="383" spans="1:17" hidden="1" x14ac:dyDescent="0.25">
      <c r="A383" t="s">
        <v>109</v>
      </c>
      <c r="B383" t="s">
        <v>23</v>
      </c>
      <c r="C383" t="s">
        <v>10</v>
      </c>
      <c r="D383">
        <v>19</v>
      </c>
      <c r="E383" s="8">
        <v>37589.857810113477</v>
      </c>
      <c r="F383" s="8">
        <v>40352.200712187958</v>
      </c>
      <c r="G383" s="8">
        <v>42486.809887864998</v>
      </c>
      <c r="H383" s="8">
        <v>45164.476127964954</v>
      </c>
      <c r="J383" t="s">
        <v>109</v>
      </c>
      <c r="K383" t="s">
        <v>23</v>
      </c>
      <c r="L383" t="s">
        <v>10</v>
      </c>
      <c r="M383">
        <v>19</v>
      </c>
      <c r="N383" s="8">
        <v>37589.857810113477</v>
      </c>
      <c r="O383" s="8">
        <v>40352.200712187958</v>
      </c>
      <c r="P383" s="8">
        <v>42486.809887864998</v>
      </c>
      <c r="Q383" s="8">
        <v>45164.476127964954</v>
      </c>
    </row>
    <row r="384" spans="1:17" hidden="1" x14ac:dyDescent="0.25">
      <c r="A384" t="s">
        <v>109</v>
      </c>
      <c r="B384" t="s">
        <v>23</v>
      </c>
      <c r="C384" t="s">
        <v>10</v>
      </c>
      <c r="D384">
        <v>20</v>
      </c>
      <c r="E384" s="8">
        <v>37173.960202006929</v>
      </c>
      <c r="F384" s="8">
        <v>39958.847382125772</v>
      </c>
      <c r="G384" s="8">
        <v>42373.422368775893</v>
      </c>
      <c r="H384" s="8">
        <v>45043.942533830079</v>
      </c>
      <c r="J384" t="s">
        <v>109</v>
      </c>
      <c r="K384" t="s">
        <v>23</v>
      </c>
      <c r="L384" t="s">
        <v>10</v>
      </c>
      <c r="M384">
        <v>20</v>
      </c>
      <c r="N384" s="8">
        <v>37173.960202006929</v>
      </c>
      <c r="O384" s="8">
        <v>39958.847382125772</v>
      </c>
      <c r="P384" s="8">
        <v>42373.422368775893</v>
      </c>
      <c r="Q384" s="8">
        <v>45043.942533830079</v>
      </c>
    </row>
    <row r="385" spans="1:17" hidden="1" x14ac:dyDescent="0.25">
      <c r="A385" t="s">
        <v>109</v>
      </c>
      <c r="B385" t="s">
        <v>23</v>
      </c>
      <c r="C385" t="s">
        <v>10</v>
      </c>
      <c r="D385">
        <v>21</v>
      </c>
      <c r="E385" s="8">
        <v>36061.802306029604</v>
      </c>
      <c r="F385" s="8">
        <v>38837.169227537714</v>
      </c>
      <c r="G385" s="8">
        <v>41674.211802325153</v>
      </c>
      <c r="H385" s="8">
        <v>44300.665290369514</v>
      </c>
      <c r="J385" t="s">
        <v>109</v>
      </c>
      <c r="K385" t="s">
        <v>23</v>
      </c>
      <c r="L385" t="s">
        <v>10</v>
      </c>
      <c r="M385">
        <v>21</v>
      </c>
      <c r="N385" s="8">
        <v>36061.802306029604</v>
      </c>
      <c r="O385" s="8">
        <v>38837.169227537714</v>
      </c>
      <c r="P385" s="8">
        <v>41674.211802325153</v>
      </c>
      <c r="Q385" s="8">
        <v>44300.665290369514</v>
      </c>
    </row>
    <row r="386" spans="1:17" hidden="1" x14ac:dyDescent="0.25">
      <c r="A386" t="s">
        <v>109</v>
      </c>
      <c r="B386" t="s">
        <v>23</v>
      </c>
      <c r="C386" t="s">
        <v>10</v>
      </c>
      <c r="D386">
        <v>22</v>
      </c>
      <c r="E386" s="8">
        <v>34724.58961256373</v>
      </c>
      <c r="F386" s="8">
        <v>37495.198958779045</v>
      </c>
      <c r="G386" s="8">
        <v>40717.889786893342</v>
      </c>
      <c r="H386" s="8">
        <v>43284.072541923284</v>
      </c>
      <c r="J386" t="s">
        <v>109</v>
      </c>
      <c r="K386" t="s">
        <v>23</v>
      </c>
      <c r="L386" t="s">
        <v>10</v>
      </c>
      <c r="M386">
        <v>22</v>
      </c>
      <c r="N386" s="8">
        <v>34724.58961256373</v>
      </c>
      <c r="O386" s="8">
        <v>37495.198958779045</v>
      </c>
      <c r="P386" s="8">
        <v>40717.889786893342</v>
      </c>
      <c r="Q386" s="8">
        <v>43284.072541923284</v>
      </c>
    </row>
    <row r="387" spans="1:17" hidden="1" x14ac:dyDescent="0.25">
      <c r="A387" t="s">
        <v>109</v>
      </c>
      <c r="B387" t="s">
        <v>23</v>
      </c>
      <c r="C387" t="s">
        <v>10</v>
      </c>
      <c r="D387">
        <v>23</v>
      </c>
      <c r="E387" s="8">
        <v>33164.410092431055</v>
      </c>
      <c r="F387" s="8">
        <v>35853.196742576823</v>
      </c>
      <c r="G387" s="8">
        <v>39420.648380758998</v>
      </c>
      <c r="H387" s="8">
        <v>41905.074479367046</v>
      </c>
      <c r="J387" t="s">
        <v>109</v>
      </c>
      <c r="K387" t="s">
        <v>23</v>
      </c>
      <c r="L387" t="s">
        <v>10</v>
      </c>
      <c r="M387">
        <v>23</v>
      </c>
      <c r="N387" s="8">
        <v>33164.410092431055</v>
      </c>
      <c r="O387" s="8">
        <v>35853.196742576823</v>
      </c>
      <c r="P387" s="8">
        <v>39420.648380758998</v>
      </c>
      <c r="Q387" s="8">
        <v>41905.074479367046</v>
      </c>
    </row>
    <row r="388" spans="1:17" hidden="1" x14ac:dyDescent="0.25">
      <c r="A388" t="s">
        <v>109</v>
      </c>
      <c r="B388" t="s">
        <v>23</v>
      </c>
      <c r="C388" t="s">
        <v>10</v>
      </c>
      <c r="D388">
        <v>24</v>
      </c>
      <c r="E388" s="8">
        <v>31437.323531071401</v>
      </c>
      <c r="F388" s="8">
        <v>34052.181765958558</v>
      </c>
      <c r="G388" s="8">
        <v>37836.507729051744</v>
      </c>
      <c r="H388" s="8">
        <v>40221.095784892103</v>
      </c>
      <c r="J388" t="s">
        <v>109</v>
      </c>
      <c r="K388" t="s">
        <v>23</v>
      </c>
      <c r="L388" t="s">
        <v>10</v>
      </c>
      <c r="M388">
        <v>24</v>
      </c>
      <c r="N388" s="8">
        <v>31437.323531071401</v>
      </c>
      <c r="O388" s="8">
        <v>34052.181765958558</v>
      </c>
      <c r="P388" s="8">
        <v>37836.507729051744</v>
      </c>
      <c r="Q388" s="8">
        <v>40221.095784892103</v>
      </c>
    </row>
    <row r="389" spans="1:17" hidden="1" x14ac:dyDescent="0.25">
      <c r="A389" t="s">
        <v>109</v>
      </c>
      <c r="B389" t="s">
        <v>24</v>
      </c>
      <c r="C389" t="s">
        <v>10</v>
      </c>
      <c r="D389">
        <v>1</v>
      </c>
      <c r="E389" s="8">
        <v>29688.633263640535</v>
      </c>
      <c r="F389" s="8">
        <v>32106.785688352458</v>
      </c>
      <c r="G389" s="8">
        <v>35539.211619328271</v>
      </c>
      <c r="H389" s="8">
        <v>37779.016099918932</v>
      </c>
      <c r="J389" t="s">
        <v>109</v>
      </c>
      <c r="K389" t="s">
        <v>24</v>
      </c>
      <c r="L389" t="s">
        <v>10</v>
      </c>
      <c r="M389">
        <v>1</v>
      </c>
      <c r="N389" s="8">
        <v>29688.633263640535</v>
      </c>
      <c r="O389" s="8">
        <v>32106.785688352458</v>
      </c>
      <c r="P389" s="8">
        <v>35539.211619328271</v>
      </c>
      <c r="Q389" s="8">
        <v>37779.016099918932</v>
      </c>
    </row>
    <row r="390" spans="1:17" hidden="1" x14ac:dyDescent="0.25">
      <c r="A390" t="s">
        <v>109</v>
      </c>
      <c r="B390" t="s">
        <v>24</v>
      </c>
      <c r="C390" t="s">
        <v>10</v>
      </c>
      <c r="D390">
        <v>2</v>
      </c>
      <c r="E390" s="8">
        <v>28554.360201385258</v>
      </c>
      <c r="F390" s="8">
        <v>30948.206461371035</v>
      </c>
      <c r="G390" s="8">
        <v>34021.735033086501</v>
      </c>
      <c r="H390" s="8">
        <v>36165.902871720617</v>
      </c>
      <c r="J390" t="s">
        <v>109</v>
      </c>
      <c r="K390" t="s">
        <v>24</v>
      </c>
      <c r="L390" t="s">
        <v>10</v>
      </c>
      <c r="M390">
        <v>2</v>
      </c>
      <c r="N390" s="8">
        <v>28554.360201385258</v>
      </c>
      <c r="O390" s="8">
        <v>30948.206461371035</v>
      </c>
      <c r="P390" s="8">
        <v>34021.735033086501</v>
      </c>
      <c r="Q390" s="8">
        <v>36165.902871720617</v>
      </c>
    </row>
    <row r="391" spans="1:17" hidden="1" x14ac:dyDescent="0.25">
      <c r="A391" t="s">
        <v>109</v>
      </c>
      <c r="B391" t="s">
        <v>24</v>
      </c>
      <c r="C391" t="s">
        <v>10</v>
      </c>
      <c r="D391">
        <v>3</v>
      </c>
      <c r="E391" s="8">
        <v>27745.010406604488</v>
      </c>
      <c r="F391" s="8">
        <v>30128.52573894801</v>
      </c>
      <c r="G391" s="8">
        <v>32817.922965201629</v>
      </c>
      <c r="H391" s="8">
        <v>34886.222388623872</v>
      </c>
      <c r="J391" t="s">
        <v>109</v>
      </c>
      <c r="K391" t="s">
        <v>24</v>
      </c>
      <c r="L391" t="s">
        <v>10</v>
      </c>
      <c r="M391">
        <v>3</v>
      </c>
      <c r="N391" s="8">
        <v>27745.010406604488</v>
      </c>
      <c r="O391" s="8">
        <v>30128.52573894801</v>
      </c>
      <c r="P391" s="8">
        <v>32817.922965201629</v>
      </c>
      <c r="Q391" s="8">
        <v>34886.222388623872</v>
      </c>
    </row>
    <row r="392" spans="1:17" hidden="1" x14ac:dyDescent="0.25">
      <c r="A392" t="s">
        <v>109</v>
      </c>
      <c r="B392" t="s">
        <v>24</v>
      </c>
      <c r="C392" t="s">
        <v>10</v>
      </c>
      <c r="D392">
        <v>4</v>
      </c>
      <c r="E392" s="8">
        <v>27213.956501315992</v>
      </c>
      <c r="F392" s="8">
        <v>29556.037210187613</v>
      </c>
      <c r="G392" s="8">
        <v>31746.768749061066</v>
      </c>
      <c r="H392" s="8">
        <v>33747.560315572649</v>
      </c>
      <c r="J392" t="s">
        <v>109</v>
      </c>
      <c r="K392" t="s">
        <v>24</v>
      </c>
      <c r="L392" t="s">
        <v>10</v>
      </c>
      <c r="M392">
        <v>4</v>
      </c>
      <c r="N392" s="8">
        <v>27213.956501315992</v>
      </c>
      <c r="O392" s="8">
        <v>29556.037210187613</v>
      </c>
      <c r="P392" s="8">
        <v>31746.768749061066</v>
      </c>
      <c r="Q392" s="8">
        <v>33747.560315572649</v>
      </c>
    </row>
    <row r="393" spans="1:17" hidden="1" x14ac:dyDescent="0.25">
      <c r="A393" t="s">
        <v>109</v>
      </c>
      <c r="B393" t="s">
        <v>24</v>
      </c>
      <c r="C393" t="s">
        <v>10</v>
      </c>
      <c r="D393">
        <v>5</v>
      </c>
      <c r="E393" s="8">
        <v>27005.214941382455</v>
      </c>
      <c r="F393" s="8">
        <v>29206.529461324091</v>
      </c>
      <c r="G393" s="8">
        <v>31004.927053561678</v>
      </c>
      <c r="H393" s="8">
        <v>32958.965181328866</v>
      </c>
      <c r="J393" t="s">
        <v>109</v>
      </c>
      <c r="K393" t="s">
        <v>24</v>
      </c>
      <c r="L393" t="s">
        <v>10</v>
      </c>
      <c r="M393">
        <v>5</v>
      </c>
      <c r="N393" s="8">
        <v>27005.214941382455</v>
      </c>
      <c r="O393" s="8">
        <v>29206.529461324091</v>
      </c>
      <c r="P393" s="8">
        <v>31004.927053561678</v>
      </c>
      <c r="Q393" s="8">
        <v>32958.965181328866</v>
      </c>
    </row>
    <row r="394" spans="1:17" hidden="1" x14ac:dyDescent="0.25">
      <c r="A394" t="s">
        <v>109</v>
      </c>
      <c r="B394" t="s">
        <v>24</v>
      </c>
      <c r="C394" t="s">
        <v>10</v>
      </c>
      <c r="D394">
        <v>6</v>
      </c>
      <c r="E394" s="8">
        <v>27252.582154362823</v>
      </c>
      <c r="F394" s="8">
        <v>29465.490369355262</v>
      </c>
      <c r="G394" s="8">
        <v>31090.241462134869</v>
      </c>
      <c r="H394" s="8">
        <v>33049.656400075226</v>
      </c>
      <c r="J394" t="s">
        <v>109</v>
      </c>
      <c r="K394" t="s">
        <v>24</v>
      </c>
      <c r="L394" t="s">
        <v>10</v>
      </c>
      <c r="M394">
        <v>6</v>
      </c>
      <c r="N394" s="8">
        <v>27252.582154362823</v>
      </c>
      <c r="O394" s="8">
        <v>29465.490369355262</v>
      </c>
      <c r="P394" s="8">
        <v>31090.241462134869</v>
      </c>
      <c r="Q394" s="8">
        <v>33049.656400075226</v>
      </c>
    </row>
    <row r="395" spans="1:17" hidden="1" x14ac:dyDescent="0.25">
      <c r="A395" t="s">
        <v>109</v>
      </c>
      <c r="B395" t="s">
        <v>24</v>
      </c>
      <c r="C395" t="s">
        <v>10</v>
      </c>
      <c r="D395">
        <v>7</v>
      </c>
      <c r="E395" s="8">
        <v>27841.982369848756</v>
      </c>
      <c r="F395" s="8">
        <v>29985.686550294395</v>
      </c>
      <c r="G395" s="8">
        <v>31683.439426764398</v>
      </c>
      <c r="H395" s="8">
        <v>33680.239759554977</v>
      </c>
      <c r="J395" t="s">
        <v>109</v>
      </c>
      <c r="K395" t="s">
        <v>24</v>
      </c>
      <c r="L395" t="s">
        <v>10</v>
      </c>
      <c r="M395">
        <v>7</v>
      </c>
      <c r="N395" s="8">
        <v>27841.982369848756</v>
      </c>
      <c r="O395" s="8">
        <v>29985.686550294395</v>
      </c>
      <c r="P395" s="8">
        <v>31683.439426764398</v>
      </c>
      <c r="Q395" s="8">
        <v>33680.239759554977</v>
      </c>
    </row>
    <row r="396" spans="1:17" hidden="1" x14ac:dyDescent="0.25">
      <c r="A396" t="s">
        <v>109</v>
      </c>
      <c r="B396" t="s">
        <v>24</v>
      </c>
      <c r="C396" t="s">
        <v>10</v>
      </c>
      <c r="D396">
        <v>8</v>
      </c>
      <c r="E396" s="8">
        <v>28689.878585143178</v>
      </c>
      <c r="F396" s="8">
        <v>30956.094355616995</v>
      </c>
      <c r="G396" s="8">
        <v>32642.844373372471</v>
      </c>
      <c r="H396" s="8">
        <v>34700.109736201732</v>
      </c>
      <c r="J396" t="s">
        <v>109</v>
      </c>
      <c r="K396" t="s">
        <v>24</v>
      </c>
      <c r="L396" t="s">
        <v>10</v>
      </c>
      <c r="M396">
        <v>8</v>
      </c>
      <c r="N396" s="8">
        <v>28689.878585143178</v>
      </c>
      <c r="O396" s="8">
        <v>30956.094355616995</v>
      </c>
      <c r="P396" s="8">
        <v>32642.844373372471</v>
      </c>
      <c r="Q396" s="8">
        <v>34700.109736201732</v>
      </c>
    </row>
    <row r="397" spans="1:17" hidden="1" x14ac:dyDescent="0.25">
      <c r="A397" t="s">
        <v>109</v>
      </c>
      <c r="B397" t="s">
        <v>24</v>
      </c>
      <c r="C397" t="s">
        <v>10</v>
      </c>
      <c r="D397">
        <v>9</v>
      </c>
      <c r="E397" s="8">
        <v>29931.187027565691</v>
      </c>
      <c r="F397" s="8">
        <v>32306.930689619399</v>
      </c>
      <c r="G397" s="8">
        <v>33886.975123049138</v>
      </c>
      <c r="H397" s="8">
        <v>36022.649924371712</v>
      </c>
      <c r="J397" t="s">
        <v>109</v>
      </c>
      <c r="K397" t="s">
        <v>24</v>
      </c>
      <c r="L397" t="s">
        <v>10</v>
      </c>
      <c r="M397">
        <v>9</v>
      </c>
      <c r="N397" s="8">
        <v>29931.187027565691</v>
      </c>
      <c r="O397" s="8">
        <v>32306.930689619399</v>
      </c>
      <c r="P397" s="8">
        <v>33886.975123049138</v>
      </c>
      <c r="Q397" s="8">
        <v>36022.649924371712</v>
      </c>
    </row>
    <row r="398" spans="1:17" hidden="1" x14ac:dyDescent="0.25">
      <c r="A398" t="s">
        <v>109</v>
      </c>
      <c r="B398" t="s">
        <v>24</v>
      </c>
      <c r="C398" t="s">
        <v>10</v>
      </c>
      <c r="D398">
        <v>10</v>
      </c>
      <c r="E398" s="8">
        <v>31042.297744075066</v>
      </c>
      <c r="F398" s="8">
        <v>33410.727282020831</v>
      </c>
      <c r="G398" s="8">
        <v>34985.69877095511</v>
      </c>
      <c r="H398" s="8">
        <v>37190.618950477692</v>
      </c>
      <c r="J398" t="s">
        <v>109</v>
      </c>
      <c r="K398" t="s">
        <v>24</v>
      </c>
      <c r="L398" t="s">
        <v>10</v>
      </c>
      <c r="M398">
        <v>10</v>
      </c>
      <c r="N398" s="8">
        <v>31042.297744075066</v>
      </c>
      <c r="O398" s="8">
        <v>33410.727282020831</v>
      </c>
      <c r="P398" s="8">
        <v>34985.69877095511</v>
      </c>
      <c r="Q398" s="8">
        <v>37190.618950477692</v>
      </c>
    </row>
    <row r="399" spans="1:17" hidden="1" x14ac:dyDescent="0.25">
      <c r="A399" t="s">
        <v>109</v>
      </c>
      <c r="B399" t="s">
        <v>24</v>
      </c>
      <c r="C399" t="s">
        <v>10</v>
      </c>
      <c r="D399">
        <v>11</v>
      </c>
      <c r="E399" s="8">
        <v>32016.305421685011</v>
      </c>
      <c r="F399" s="8">
        <v>34402.305541834867</v>
      </c>
      <c r="G399" s="8">
        <v>36038.993687764778</v>
      </c>
      <c r="H399" s="8">
        <v>38310.296169160669</v>
      </c>
      <c r="J399" t="s">
        <v>109</v>
      </c>
      <c r="K399" t="s">
        <v>24</v>
      </c>
      <c r="L399" t="s">
        <v>10</v>
      </c>
      <c r="M399">
        <v>11</v>
      </c>
      <c r="N399" s="8">
        <v>32016.305421685011</v>
      </c>
      <c r="O399" s="8">
        <v>34402.305541834867</v>
      </c>
      <c r="P399" s="8">
        <v>36038.993687764778</v>
      </c>
      <c r="Q399" s="8">
        <v>38310.296169160669</v>
      </c>
    </row>
    <row r="400" spans="1:17" hidden="1" x14ac:dyDescent="0.25">
      <c r="A400" t="s">
        <v>109</v>
      </c>
      <c r="B400" t="s">
        <v>24</v>
      </c>
      <c r="C400" t="s">
        <v>10</v>
      </c>
      <c r="D400">
        <v>12</v>
      </c>
      <c r="E400" s="8">
        <v>32735.020715039533</v>
      </c>
      <c r="F400" s="8">
        <v>35134.318056637625</v>
      </c>
      <c r="G400" s="8">
        <v>36775.47267732535</v>
      </c>
      <c r="H400" s="8">
        <v>39093.190621122259</v>
      </c>
      <c r="J400" t="s">
        <v>109</v>
      </c>
      <c r="K400" t="s">
        <v>24</v>
      </c>
      <c r="L400" t="s">
        <v>10</v>
      </c>
      <c r="M400">
        <v>12</v>
      </c>
      <c r="N400" s="8">
        <v>32735.020715039533</v>
      </c>
      <c r="O400" s="8">
        <v>35134.318056637625</v>
      </c>
      <c r="P400" s="8">
        <v>36775.47267732535</v>
      </c>
      <c r="Q400" s="8">
        <v>39093.190621122259</v>
      </c>
    </row>
    <row r="401" spans="1:17" hidden="1" x14ac:dyDescent="0.25">
      <c r="A401" t="s">
        <v>109</v>
      </c>
      <c r="B401" t="s">
        <v>24</v>
      </c>
      <c r="C401" t="s">
        <v>10</v>
      </c>
      <c r="D401">
        <v>13</v>
      </c>
      <c r="E401" s="8">
        <v>32708.812819295388</v>
      </c>
      <c r="F401" s="8">
        <v>35094.81580900991</v>
      </c>
      <c r="G401" s="8">
        <v>36738.07209092741</v>
      </c>
      <c r="H401" s="8">
        <v>39053.432919943938</v>
      </c>
      <c r="J401" t="s">
        <v>109</v>
      </c>
      <c r="K401" t="s">
        <v>24</v>
      </c>
      <c r="L401" t="s">
        <v>10</v>
      </c>
      <c r="M401">
        <v>13</v>
      </c>
      <c r="N401" s="8">
        <v>32708.812819295388</v>
      </c>
      <c r="O401" s="8">
        <v>35094.81580900991</v>
      </c>
      <c r="P401" s="8">
        <v>36738.07209092741</v>
      </c>
      <c r="Q401" s="8">
        <v>39053.432919943938</v>
      </c>
    </row>
    <row r="402" spans="1:17" hidden="1" x14ac:dyDescent="0.25">
      <c r="A402" t="s">
        <v>109</v>
      </c>
      <c r="B402" t="s">
        <v>24</v>
      </c>
      <c r="C402" t="s">
        <v>10</v>
      </c>
      <c r="D402">
        <v>14</v>
      </c>
      <c r="E402" s="8">
        <v>32459.032717721675</v>
      </c>
      <c r="F402" s="8">
        <v>34742.996402314187</v>
      </c>
      <c r="G402" s="8">
        <v>36393.860867999094</v>
      </c>
      <c r="H402" s="8">
        <v>38687.528310914597</v>
      </c>
      <c r="J402" t="s">
        <v>109</v>
      </c>
      <c r="K402" t="s">
        <v>24</v>
      </c>
      <c r="L402" t="s">
        <v>10</v>
      </c>
      <c r="M402">
        <v>14</v>
      </c>
      <c r="N402" s="8">
        <v>32459.032717721675</v>
      </c>
      <c r="O402" s="8">
        <v>34742.996402314187</v>
      </c>
      <c r="P402" s="8">
        <v>36393.860867999094</v>
      </c>
      <c r="Q402" s="8">
        <v>38687.528310914597</v>
      </c>
    </row>
    <row r="403" spans="1:17" hidden="1" x14ac:dyDescent="0.25">
      <c r="A403" t="s">
        <v>109</v>
      </c>
      <c r="B403" t="s">
        <v>24</v>
      </c>
      <c r="C403" t="s">
        <v>10</v>
      </c>
      <c r="D403">
        <v>15</v>
      </c>
      <c r="E403" s="8">
        <v>32445.126735387505</v>
      </c>
      <c r="F403" s="8">
        <v>34726.586833814101</v>
      </c>
      <c r="G403" s="8">
        <v>36235.976222129008</v>
      </c>
      <c r="H403" s="8">
        <v>38519.693226609794</v>
      </c>
      <c r="J403" t="s">
        <v>109</v>
      </c>
      <c r="K403" t="s">
        <v>24</v>
      </c>
      <c r="L403" t="s">
        <v>10</v>
      </c>
      <c r="M403">
        <v>15</v>
      </c>
      <c r="N403" s="8">
        <v>32445.126735387505</v>
      </c>
      <c r="O403" s="8">
        <v>34726.586833814101</v>
      </c>
      <c r="P403" s="8">
        <v>36235.976222129008</v>
      </c>
      <c r="Q403" s="8">
        <v>38519.693226609794</v>
      </c>
    </row>
    <row r="404" spans="1:17" hidden="1" x14ac:dyDescent="0.25">
      <c r="A404" t="s">
        <v>109</v>
      </c>
      <c r="B404" t="s">
        <v>24</v>
      </c>
      <c r="C404" t="s">
        <v>10</v>
      </c>
      <c r="D404">
        <v>16</v>
      </c>
      <c r="E404" s="8">
        <v>32700.55161554625</v>
      </c>
      <c r="F404" s="8">
        <v>35116.580041050518</v>
      </c>
      <c r="G404" s="8">
        <v>36467.03979422665</v>
      </c>
      <c r="H404" s="8">
        <v>38765.319227092994</v>
      </c>
      <c r="J404" t="s">
        <v>109</v>
      </c>
      <c r="K404" t="s">
        <v>24</v>
      </c>
      <c r="L404" t="s">
        <v>10</v>
      </c>
      <c r="M404">
        <v>16</v>
      </c>
      <c r="N404" s="8">
        <v>32700.55161554625</v>
      </c>
      <c r="O404" s="8">
        <v>35116.580041050518</v>
      </c>
      <c r="P404" s="8">
        <v>36467.03979422665</v>
      </c>
      <c r="Q404" s="8">
        <v>38765.319227092994</v>
      </c>
    </row>
    <row r="405" spans="1:17" hidden="1" x14ac:dyDescent="0.25">
      <c r="A405" t="s">
        <v>109</v>
      </c>
      <c r="B405" t="s">
        <v>24</v>
      </c>
      <c r="C405" t="s">
        <v>10</v>
      </c>
      <c r="D405">
        <v>17</v>
      </c>
      <c r="E405" s="8">
        <v>33485.414509493028</v>
      </c>
      <c r="F405" s="8">
        <v>35889.56993083236</v>
      </c>
      <c r="G405" s="8">
        <v>37211.895425226692</v>
      </c>
      <c r="H405" s="8">
        <v>39557.118245514714</v>
      </c>
      <c r="J405" t="s">
        <v>109</v>
      </c>
      <c r="K405" t="s">
        <v>24</v>
      </c>
      <c r="L405" t="s">
        <v>10</v>
      </c>
      <c r="M405">
        <v>17</v>
      </c>
      <c r="N405" s="8">
        <v>33485.414509493028</v>
      </c>
      <c r="O405" s="8">
        <v>35889.56993083236</v>
      </c>
      <c r="P405" s="8">
        <v>37211.895425226692</v>
      </c>
      <c r="Q405" s="8">
        <v>39557.118245514714</v>
      </c>
    </row>
    <row r="406" spans="1:17" hidden="1" x14ac:dyDescent="0.25">
      <c r="A406" t="s">
        <v>109</v>
      </c>
      <c r="B406" t="s">
        <v>24</v>
      </c>
      <c r="C406" t="s">
        <v>10</v>
      </c>
      <c r="D406">
        <v>18</v>
      </c>
      <c r="E406" s="8">
        <v>34511.836042126139</v>
      </c>
      <c r="F406" s="8">
        <v>37035.56679072199</v>
      </c>
      <c r="G406" s="8">
        <v>38627.114610315257</v>
      </c>
      <c r="H406" s="8">
        <v>41061.529456181452</v>
      </c>
      <c r="J406" t="s">
        <v>109</v>
      </c>
      <c r="K406" t="s">
        <v>24</v>
      </c>
      <c r="L406" t="s">
        <v>10</v>
      </c>
      <c r="M406">
        <v>18</v>
      </c>
      <c r="N406" s="8">
        <v>34511.836042126139</v>
      </c>
      <c r="O406" s="8">
        <v>37035.56679072199</v>
      </c>
      <c r="P406" s="8">
        <v>38627.114610315257</v>
      </c>
      <c r="Q406" s="8">
        <v>41061.529456181452</v>
      </c>
    </row>
    <row r="407" spans="1:17" hidden="1" x14ac:dyDescent="0.25">
      <c r="A407" t="s">
        <v>109</v>
      </c>
      <c r="B407" t="s">
        <v>24</v>
      </c>
      <c r="C407" t="s">
        <v>10</v>
      </c>
      <c r="D407">
        <v>19</v>
      </c>
      <c r="E407" s="8">
        <v>35095.480638350891</v>
      </c>
      <c r="F407" s="8">
        <v>37667.648290817197</v>
      </c>
      <c r="G407" s="8">
        <v>39635.269384367188</v>
      </c>
      <c r="H407" s="8">
        <v>42133.221643618832</v>
      </c>
      <c r="J407" t="s">
        <v>109</v>
      </c>
      <c r="K407" t="s">
        <v>24</v>
      </c>
      <c r="L407" t="s">
        <v>10</v>
      </c>
      <c r="M407">
        <v>19</v>
      </c>
      <c r="N407" s="8">
        <v>35095.480638350891</v>
      </c>
      <c r="O407" s="8">
        <v>37667.648290817197</v>
      </c>
      <c r="P407" s="8">
        <v>39635.269384367188</v>
      </c>
      <c r="Q407" s="8">
        <v>42133.221643618832</v>
      </c>
    </row>
    <row r="408" spans="1:17" hidden="1" x14ac:dyDescent="0.25">
      <c r="A408" t="s">
        <v>109</v>
      </c>
      <c r="B408" t="s">
        <v>24</v>
      </c>
      <c r="C408" t="s">
        <v>10</v>
      </c>
      <c r="D408">
        <v>20</v>
      </c>
      <c r="E408" s="8">
        <v>35077.905076632203</v>
      </c>
      <c r="F408" s="8">
        <v>37628.49360260502</v>
      </c>
      <c r="G408" s="8">
        <v>39794.699923421496</v>
      </c>
      <c r="H408" s="8">
        <v>42302.70004866246</v>
      </c>
      <c r="J408" t="s">
        <v>109</v>
      </c>
      <c r="K408" t="s">
        <v>24</v>
      </c>
      <c r="L408" t="s">
        <v>10</v>
      </c>
      <c r="M408">
        <v>20</v>
      </c>
      <c r="N408" s="8">
        <v>35077.905076632203</v>
      </c>
      <c r="O408" s="8">
        <v>37628.49360260502</v>
      </c>
      <c r="P408" s="8">
        <v>39794.699923421496</v>
      </c>
      <c r="Q408" s="8">
        <v>42302.70004866246</v>
      </c>
    </row>
    <row r="409" spans="1:17" hidden="1" x14ac:dyDescent="0.25">
      <c r="A409" t="s">
        <v>109</v>
      </c>
      <c r="B409" t="s">
        <v>24</v>
      </c>
      <c r="C409" t="s">
        <v>10</v>
      </c>
      <c r="D409">
        <v>21</v>
      </c>
      <c r="E409" s="8">
        <v>34247.804153572863</v>
      </c>
      <c r="F409" s="8">
        <v>36788.008091121657</v>
      </c>
      <c r="G409" s="8">
        <v>39295.259528829651</v>
      </c>
      <c r="H409" s="8">
        <v>41771.783186737091</v>
      </c>
      <c r="J409" t="s">
        <v>109</v>
      </c>
      <c r="K409" t="s">
        <v>24</v>
      </c>
      <c r="L409" t="s">
        <v>10</v>
      </c>
      <c r="M409">
        <v>21</v>
      </c>
      <c r="N409" s="8">
        <v>34247.804153572863</v>
      </c>
      <c r="O409" s="8">
        <v>36788.008091121657</v>
      </c>
      <c r="P409" s="8">
        <v>39295.259528829651</v>
      </c>
      <c r="Q409" s="8">
        <v>41771.783186737091</v>
      </c>
    </row>
    <row r="410" spans="1:17" hidden="1" x14ac:dyDescent="0.25">
      <c r="A410" t="s">
        <v>109</v>
      </c>
      <c r="B410" t="s">
        <v>24</v>
      </c>
      <c r="C410" t="s">
        <v>10</v>
      </c>
      <c r="D410">
        <v>22</v>
      </c>
      <c r="E410" s="8">
        <v>33303.701838813191</v>
      </c>
      <c r="F410" s="8">
        <v>35892.890253062331</v>
      </c>
      <c r="G410" s="8">
        <v>38808.28538116104</v>
      </c>
      <c r="H410" s="8">
        <v>41254.118237889117</v>
      </c>
      <c r="J410" t="s">
        <v>109</v>
      </c>
      <c r="K410" t="s">
        <v>24</v>
      </c>
      <c r="L410" t="s">
        <v>10</v>
      </c>
      <c r="M410">
        <v>22</v>
      </c>
      <c r="N410" s="8">
        <v>33303.701838813191</v>
      </c>
      <c r="O410" s="8">
        <v>35892.890253062331</v>
      </c>
      <c r="P410" s="8">
        <v>38808.28538116104</v>
      </c>
      <c r="Q410" s="8">
        <v>41254.118237889117</v>
      </c>
    </row>
    <row r="411" spans="1:17" hidden="1" x14ac:dyDescent="0.25">
      <c r="A411" t="s">
        <v>109</v>
      </c>
      <c r="B411" t="s">
        <v>24</v>
      </c>
      <c r="C411" t="s">
        <v>10</v>
      </c>
      <c r="D411">
        <v>23</v>
      </c>
      <c r="E411" s="8">
        <v>32193.782946938562</v>
      </c>
      <c r="F411" s="8">
        <v>34718.455312974955</v>
      </c>
      <c r="G411" s="8">
        <v>37890.495068699318</v>
      </c>
      <c r="H411" s="8">
        <v>40278.48559408608</v>
      </c>
      <c r="J411" t="s">
        <v>109</v>
      </c>
      <c r="K411" t="s">
        <v>24</v>
      </c>
      <c r="L411" t="s">
        <v>10</v>
      </c>
      <c r="M411">
        <v>23</v>
      </c>
      <c r="N411" s="8">
        <v>32193.782946938562</v>
      </c>
      <c r="O411" s="8">
        <v>34718.455312974955</v>
      </c>
      <c r="P411" s="8">
        <v>37890.495068699318</v>
      </c>
      <c r="Q411" s="8">
        <v>40278.48559408608</v>
      </c>
    </row>
    <row r="412" spans="1:17" hidden="1" x14ac:dyDescent="0.25">
      <c r="A412" t="s">
        <v>109</v>
      </c>
      <c r="B412" t="s">
        <v>24</v>
      </c>
      <c r="C412" t="s">
        <v>10</v>
      </c>
      <c r="D412">
        <v>24</v>
      </c>
      <c r="E412" s="8">
        <v>31019.260625576138</v>
      </c>
      <c r="F412" s="8">
        <v>33607.423157054858</v>
      </c>
      <c r="G412" s="8">
        <v>37118.175433282035</v>
      </c>
      <c r="H412" s="8">
        <v>39457.491694355209</v>
      </c>
      <c r="J412" t="s">
        <v>109</v>
      </c>
      <c r="K412" t="s">
        <v>24</v>
      </c>
      <c r="L412" t="s">
        <v>10</v>
      </c>
      <c r="M412">
        <v>24</v>
      </c>
      <c r="N412" s="8">
        <v>31019.260625576138</v>
      </c>
      <c r="O412" s="8">
        <v>33607.423157054858</v>
      </c>
      <c r="P412" s="8">
        <v>37118.175433282035</v>
      </c>
      <c r="Q412" s="8">
        <v>39457.491694355209</v>
      </c>
    </row>
    <row r="413" spans="1:17" hidden="1" x14ac:dyDescent="0.25">
      <c r="A413" t="s">
        <v>109</v>
      </c>
      <c r="B413" t="s">
        <v>25</v>
      </c>
      <c r="C413" t="s">
        <v>10</v>
      </c>
      <c r="D413">
        <v>1</v>
      </c>
      <c r="E413" s="8">
        <v>26349.311443347306</v>
      </c>
      <c r="F413" s="8">
        <v>28551.291449488384</v>
      </c>
      <c r="G413" s="8">
        <v>32372.655987514907</v>
      </c>
      <c r="H413" s="8">
        <v>34412.893140384709</v>
      </c>
      <c r="J413" t="s">
        <v>109</v>
      </c>
      <c r="K413" t="s">
        <v>25</v>
      </c>
      <c r="L413" t="s">
        <v>10</v>
      </c>
      <c r="M413">
        <v>1</v>
      </c>
      <c r="N413" s="8">
        <v>26349.311443347306</v>
      </c>
      <c r="O413" s="8">
        <v>28551.291449488384</v>
      </c>
      <c r="P413" s="8">
        <v>32372.655987514907</v>
      </c>
      <c r="Q413" s="8">
        <v>34412.893140384709</v>
      </c>
    </row>
    <row r="414" spans="1:17" hidden="1" x14ac:dyDescent="0.25">
      <c r="A414" t="s">
        <v>109</v>
      </c>
      <c r="B414" t="s">
        <v>25</v>
      </c>
      <c r="C414" t="s">
        <v>10</v>
      </c>
      <c r="D414">
        <v>2</v>
      </c>
      <c r="E414" s="8">
        <v>25387.488560940619</v>
      </c>
      <c r="F414" s="8">
        <v>27570.81775350637</v>
      </c>
      <c r="G414" s="8">
        <v>31069.474714244938</v>
      </c>
      <c r="H414" s="8">
        <v>33027.580859647365</v>
      </c>
      <c r="J414" t="s">
        <v>109</v>
      </c>
      <c r="K414" t="s">
        <v>25</v>
      </c>
      <c r="L414" t="s">
        <v>10</v>
      </c>
      <c r="M414">
        <v>2</v>
      </c>
      <c r="N414" s="8">
        <v>25387.488560940619</v>
      </c>
      <c r="O414" s="8">
        <v>27570.81775350637</v>
      </c>
      <c r="P414" s="8">
        <v>31069.474714244938</v>
      </c>
      <c r="Q414" s="8">
        <v>33027.580859647365</v>
      </c>
    </row>
    <row r="415" spans="1:17" hidden="1" x14ac:dyDescent="0.25">
      <c r="A415" t="s">
        <v>109</v>
      </c>
      <c r="B415" t="s">
        <v>25</v>
      </c>
      <c r="C415" t="s">
        <v>10</v>
      </c>
      <c r="D415">
        <v>3</v>
      </c>
      <c r="E415" s="8">
        <v>24862.109328153503</v>
      </c>
      <c r="F415" s="8">
        <v>27026.398855233616</v>
      </c>
      <c r="G415" s="8">
        <v>30163.928082764683</v>
      </c>
      <c r="H415" s="8">
        <v>32064.963536101703</v>
      </c>
      <c r="J415" t="s">
        <v>109</v>
      </c>
      <c r="K415" t="s">
        <v>25</v>
      </c>
      <c r="L415" t="s">
        <v>10</v>
      </c>
      <c r="M415">
        <v>3</v>
      </c>
      <c r="N415" s="8">
        <v>24862.109328153503</v>
      </c>
      <c r="O415" s="8">
        <v>27026.398855233616</v>
      </c>
      <c r="P415" s="8">
        <v>30163.928082764683</v>
      </c>
      <c r="Q415" s="8">
        <v>32064.963536101703</v>
      </c>
    </row>
    <row r="416" spans="1:17" hidden="1" x14ac:dyDescent="0.25">
      <c r="A416" t="s">
        <v>109</v>
      </c>
      <c r="B416" t="s">
        <v>25</v>
      </c>
      <c r="C416" t="s">
        <v>10</v>
      </c>
      <c r="D416">
        <v>4</v>
      </c>
      <c r="E416" s="8">
        <v>24844.70286415501</v>
      </c>
      <c r="F416" s="8">
        <v>26935.236255066236</v>
      </c>
      <c r="G416" s="8">
        <v>29587.388993949589</v>
      </c>
      <c r="H416" s="8">
        <v>31452.088952616814</v>
      </c>
      <c r="J416" t="s">
        <v>109</v>
      </c>
      <c r="K416" t="s">
        <v>25</v>
      </c>
      <c r="L416" t="s">
        <v>10</v>
      </c>
      <c r="M416">
        <v>4</v>
      </c>
      <c r="N416" s="8">
        <v>24844.70286415501</v>
      </c>
      <c r="O416" s="8">
        <v>26935.236255066236</v>
      </c>
      <c r="P416" s="8">
        <v>29587.388993949589</v>
      </c>
      <c r="Q416" s="8">
        <v>31452.088952616814</v>
      </c>
    </row>
    <row r="417" spans="1:17" hidden="1" x14ac:dyDescent="0.25">
      <c r="A417" t="s">
        <v>109</v>
      </c>
      <c r="B417" t="s">
        <v>25</v>
      </c>
      <c r="C417" t="s">
        <v>10</v>
      </c>
      <c r="D417">
        <v>5</v>
      </c>
      <c r="E417" s="8">
        <v>25576.572128288677</v>
      </c>
      <c r="F417" s="8">
        <v>27509.686674748078</v>
      </c>
      <c r="G417" s="8">
        <v>29723.761874605992</v>
      </c>
      <c r="H417" s="8">
        <v>31597.056525592125</v>
      </c>
      <c r="J417" t="s">
        <v>109</v>
      </c>
      <c r="K417" t="s">
        <v>25</v>
      </c>
      <c r="L417" t="s">
        <v>10</v>
      </c>
      <c r="M417">
        <v>5</v>
      </c>
      <c r="N417" s="8">
        <v>25576.572128288677</v>
      </c>
      <c r="O417" s="8">
        <v>27509.686674748078</v>
      </c>
      <c r="P417" s="8">
        <v>29723.761874605992</v>
      </c>
      <c r="Q417" s="8">
        <v>31597.056525592125</v>
      </c>
    </row>
    <row r="418" spans="1:17" hidden="1" x14ac:dyDescent="0.25">
      <c r="A418" t="s">
        <v>109</v>
      </c>
      <c r="B418" t="s">
        <v>25</v>
      </c>
      <c r="C418" t="s">
        <v>10</v>
      </c>
      <c r="D418">
        <v>6</v>
      </c>
      <c r="E418" s="8">
        <v>27168.392165442892</v>
      </c>
      <c r="F418" s="8">
        <v>29249.234562418191</v>
      </c>
      <c r="G418" s="8">
        <v>31191.425716534352</v>
      </c>
      <c r="H418" s="8">
        <v>33157.217637419541</v>
      </c>
      <c r="J418" t="s">
        <v>109</v>
      </c>
      <c r="K418" t="s">
        <v>25</v>
      </c>
      <c r="L418" t="s">
        <v>10</v>
      </c>
      <c r="M418">
        <v>6</v>
      </c>
      <c r="N418" s="8">
        <v>27168.392165442892</v>
      </c>
      <c r="O418" s="8">
        <v>29249.234562418191</v>
      </c>
      <c r="P418" s="8">
        <v>31191.425716534352</v>
      </c>
      <c r="Q418" s="8">
        <v>33157.217637419541</v>
      </c>
    </row>
    <row r="419" spans="1:17" hidden="1" x14ac:dyDescent="0.25">
      <c r="A419" t="s">
        <v>109</v>
      </c>
      <c r="B419" t="s">
        <v>25</v>
      </c>
      <c r="C419" t="s">
        <v>10</v>
      </c>
      <c r="D419">
        <v>7</v>
      </c>
      <c r="E419" s="8">
        <v>29059.630444799714</v>
      </c>
      <c r="F419" s="8">
        <v>31274.023634475772</v>
      </c>
      <c r="G419" s="8">
        <v>32999.451398625955</v>
      </c>
      <c r="H419" s="8">
        <v>35079.191374047317</v>
      </c>
      <c r="J419" t="s">
        <v>109</v>
      </c>
      <c r="K419" t="s">
        <v>25</v>
      </c>
      <c r="L419" t="s">
        <v>10</v>
      </c>
      <c r="M419">
        <v>7</v>
      </c>
      <c r="N419" s="8">
        <v>29059.630444799714</v>
      </c>
      <c r="O419" s="8">
        <v>31274.023634475772</v>
      </c>
      <c r="P419" s="8">
        <v>32999.451398625955</v>
      </c>
      <c r="Q419" s="8">
        <v>35079.191374047317</v>
      </c>
    </row>
    <row r="420" spans="1:17" hidden="1" x14ac:dyDescent="0.25">
      <c r="A420" t="s">
        <v>109</v>
      </c>
      <c r="B420" t="s">
        <v>25</v>
      </c>
      <c r="C420" t="s">
        <v>10</v>
      </c>
      <c r="D420">
        <v>8</v>
      </c>
      <c r="E420" s="8">
        <v>30840.977520962701</v>
      </c>
      <c r="F420" s="8">
        <v>33133.673522824574</v>
      </c>
      <c r="G420" s="8">
        <v>34780.507104984179</v>
      </c>
      <c r="H420" s="8">
        <v>36972.495393452322</v>
      </c>
      <c r="J420" t="s">
        <v>109</v>
      </c>
      <c r="K420" t="s">
        <v>25</v>
      </c>
      <c r="L420" t="s">
        <v>10</v>
      </c>
      <c r="M420">
        <v>8</v>
      </c>
      <c r="N420" s="8">
        <v>30840.977520962701</v>
      </c>
      <c r="O420" s="8">
        <v>33133.673522824574</v>
      </c>
      <c r="P420" s="8">
        <v>34780.507104984179</v>
      </c>
      <c r="Q420" s="8">
        <v>36972.495393452322</v>
      </c>
    </row>
    <row r="421" spans="1:17" hidden="1" x14ac:dyDescent="0.25">
      <c r="A421" t="s">
        <v>109</v>
      </c>
      <c r="B421" t="s">
        <v>25</v>
      </c>
      <c r="C421" t="s">
        <v>10</v>
      </c>
      <c r="D421">
        <v>9</v>
      </c>
      <c r="E421" s="8">
        <v>32160.401369078485</v>
      </c>
      <c r="F421" s="8">
        <v>34413.310965655153</v>
      </c>
      <c r="G421" s="8">
        <v>36169.427683612455</v>
      </c>
      <c r="H421" s="8">
        <v>38448.950568191496</v>
      </c>
      <c r="J421" t="s">
        <v>109</v>
      </c>
      <c r="K421" t="s">
        <v>25</v>
      </c>
      <c r="L421" t="s">
        <v>10</v>
      </c>
      <c r="M421">
        <v>9</v>
      </c>
      <c r="N421" s="8">
        <v>32160.401369078485</v>
      </c>
      <c r="O421" s="8">
        <v>34413.310965655153</v>
      </c>
      <c r="P421" s="8">
        <v>36169.427683612455</v>
      </c>
      <c r="Q421" s="8">
        <v>38448.950568191496</v>
      </c>
    </row>
    <row r="422" spans="1:17" hidden="1" x14ac:dyDescent="0.25">
      <c r="A422" t="s">
        <v>109</v>
      </c>
      <c r="B422" t="s">
        <v>25</v>
      </c>
      <c r="C422" t="s">
        <v>10</v>
      </c>
      <c r="D422">
        <v>10</v>
      </c>
      <c r="E422" s="8">
        <v>32672.791987911049</v>
      </c>
      <c r="F422" s="8">
        <v>34883.140793662504</v>
      </c>
      <c r="G422" s="8">
        <v>36766.123509079312</v>
      </c>
      <c r="H422" s="8">
        <v>39083.252235840337</v>
      </c>
      <c r="J422" t="s">
        <v>109</v>
      </c>
      <c r="K422" t="s">
        <v>25</v>
      </c>
      <c r="L422" t="s">
        <v>10</v>
      </c>
      <c r="M422">
        <v>10</v>
      </c>
      <c r="N422" s="8">
        <v>32672.791987911049</v>
      </c>
      <c r="O422" s="8">
        <v>34883.140793662504</v>
      </c>
      <c r="P422" s="8">
        <v>36766.123509079312</v>
      </c>
      <c r="Q422" s="8">
        <v>39083.252235840337</v>
      </c>
    </row>
    <row r="423" spans="1:17" hidden="1" x14ac:dyDescent="0.25">
      <c r="A423" t="s">
        <v>109</v>
      </c>
      <c r="B423" t="s">
        <v>25</v>
      </c>
      <c r="C423" t="s">
        <v>10</v>
      </c>
      <c r="D423">
        <v>11</v>
      </c>
      <c r="E423" s="8">
        <v>32924.401925010003</v>
      </c>
      <c r="F423" s="8">
        <v>35180.562989465019</v>
      </c>
      <c r="G423" s="8">
        <v>37052.47880865202</v>
      </c>
      <c r="H423" s="8">
        <v>39387.654640393717</v>
      </c>
      <c r="J423" t="s">
        <v>109</v>
      </c>
      <c r="K423" t="s">
        <v>25</v>
      </c>
      <c r="L423" t="s">
        <v>10</v>
      </c>
      <c r="M423">
        <v>11</v>
      </c>
      <c r="N423" s="8">
        <v>32924.401925010003</v>
      </c>
      <c r="O423" s="8">
        <v>35180.562989465019</v>
      </c>
      <c r="P423" s="8">
        <v>37052.47880865202</v>
      </c>
      <c r="Q423" s="8">
        <v>39387.654640393717</v>
      </c>
    </row>
    <row r="424" spans="1:17" hidden="1" x14ac:dyDescent="0.25">
      <c r="A424" t="s">
        <v>109</v>
      </c>
      <c r="B424" t="s">
        <v>25</v>
      </c>
      <c r="C424" t="s">
        <v>10</v>
      </c>
      <c r="D424">
        <v>12</v>
      </c>
      <c r="E424" s="8">
        <v>32950.791354956134</v>
      </c>
      <c r="F424" s="8">
        <v>35266.993431702962</v>
      </c>
      <c r="G424" s="8">
        <v>36985.503124709168</v>
      </c>
      <c r="H424" s="8">
        <v>39316.457916361607</v>
      </c>
      <c r="J424" t="s">
        <v>109</v>
      </c>
      <c r="K424" t="s">
        <v>25</v>
      </c>
      <c r="L424" t="s">
        <v>10</v>
      </c>
      <c r="M424">
        <v>12</v>
      </c>
      <c r="N424" s="8">
        <v>32950.791354956134</v>
      </c>
      <c r="O424" s="8">
        <v>35266.993431702962</v>
      </c>
      <c r="P424" s="8">
        <v>36985.503124709168</v>
      </c>
      <c r="Q424" s="8">
        <v>39316.457916361607</v>
      </c>
    </row>
    <row r="425" spans="1:17" hidden="1" x14ac:dyDescent="0.25">
      <c r="A425" t="s">
        <v>109</v>
      </c>
      <c r="B425" t="s">
        <v>25</v>
      </c>
      <c r="C425" t="s">
        <v>10</v>
      </c>
      <c r="D425">
        <v>13</v>
      </c>
      <c r="E425" s="8">
        <v>32563.754806414683</v>
      </c>
      <c r="F425" s="8">
        <v>34870.536730536267</v>
      </c>
      <c r="G425" s="8">
        <v>36529.000816349551</v>
      </c>
      <c r="H425" s="8">
        <v>38831.185247910296</v>
      </c>
      <c r="J425" t="s">
        <v>109</v>
      </c>
      <c r="K425" t="s">
        <v>25</v>
      </c>
      <c r="L425" t="s">
        <v>10</v>
      </c>
      <c r="M425">
        <v>13</v>
      </c>
      <c r="N425" s="8">
        <v>32563.754806414683</v>
      </c>
      <c r="O425" s="8">
        <v>34870.536730536267</v>
      </c>
      <c r="P425" s="8">
        <v>36529.000816349551</v>
      </c>
      <c r="Q425" s="8">
        <v>38831.185247910296</v>
      </c>
    </row>
    <row r="426" spans="1:17" hidden="1" x14ac:dyDescent="0.25">
      <c r="A426" t="s">
        <v>109</v>
      </c>
      <c r="B426" t="s">
        <v>25</v>
      </c>
      <c r="C426" t="s">
        <v>10</v>
      </c>
      <c r="D426">
        <v>14</v>
      </c>
      <c r="E426" s="8">
        <v>32192.408041325813</v>
      </c>
      <c r="F426" s="8">
        <v>34431.675233608526</v>
      </c>
      <c r="G426" s="8">
        <v>36070.392228127334</v>
      </c>
      <c r="H426" s="8">
        <v>38343.673554528061</v>
      </c>
      <c r="J426" t="s">
        <v>109</v>
      </c>
      <c r="K426" t="s">
        <v>25</v>
      </c>
      <c r="L426" t="s">
        <v>10</v>
      </c>
      <c r="M426">
        <v>14</v>
      </c>
      <c r="N426" s="8">
        <v>32192.408041325813</v>
      </c>
      <c r="O426" s="8">
        <v>34431.675233608526</v>
      </c>
      <c r="P426" s="8">
        <v>36070.392228127334</v>
      </c>
      <c r="Q426" s="8">
        <v>38343.673554528061</v>
      </c>
    </row>
    <row r="427" spans="1:17" hidden="1" x14ac:dyDescent="0.25">
      <c r="A427" t="s">
        <v>109</v>
      </c>
      <c r="B427" t="s">
        <v>25</v>
      </c>
      <c r="C427" t="s">
        <v>10</v>
      </c>
      <c r="D427">
        <v>15</v>
      </c>
      <c r="E427" s="8">
        <v>31744.48385206794</v>
      </c>
      <c r="F427" s="8">
        <v>33956.070295548627</v>
      </c>
      <c r="G427" s="8">
        <v>35451.930752414715</v>
      </c>
      <c r="H427" s="8">
        <v>37686.234489801565</v>
      </c>
      <c r="J427" t="s">
        <v>109</v>
      </c>
      <c r="K427" t="s">
        <v>25</v>
      </c>
      <c r="L427" t="s">
        <v>10</v>
      </c>
      <c r="M427">
        <v>15</v>
      </c>
      <c r="N427" s="8">
        <v>31744.48385206794</v>
      </c>
      <c r="O427" s="8">
        <v>33956.070295548627</v>
      </c>
      <c r="P427" s="8">
        <v>35451.930752414715</v>
      </c>
      <c r="Q427" s="8">
        <v>37686.234489801565</v>
      </c>
    </row>
    <row r="428" spans="1:17" hidden="1" x14ac:dyDescent="0.25">
      <c r="A428" t="s">
        <v>109</v>
      </c>
      <c r="B428" t="s">
        <v>25</v>
      </c>
      <c r="C428" t="s">
        <v>10</v>
      </c>
      <c r="D428">
        <v>16</v>
      </c>
      <c r="E428" s="8">
        <v>31475.764422965589</v>
      </c>
      <c r="F428" s="8">
        <v>33720.046511657834</v>
      </c>
      <c r="G428" s="8">
        <v>35094.656881091199</v>
      </c>
      <c r="H428" s="8">
        <v>37306.443978931886</v>
      </c>
      <c r="J428" t="s">
        <v>109</v>
      </c>
      <c r="K428" t="s">
        <v>25</v>
      </c>
      <c r="L428" t="s">
        <v>10</v>
      </c>
      <c r="M428">
        <v>16</v>
      </c>
      <c r="N428" s="8">
        <v>31475.764422965589</v>
      </c>
      <c r="O428" s="8">
        <v>33720.046511657834</v>
      </c>
      <c r="P428" s="8">
        <v>35094.656881091199</v>
      </c>
      <c r="Q428" s="8">
        <v>37306.443978931886</v>
      </c>
    </row>
    <row r="429" spans="1:17" hidden="1" x14ac:dyDescent="0.25">
      <c r="A429" t="s">
        <v>109</v>
      </c>
      <c r="B429" t="s">
        <v>25</v>
      </c>
      <c r="C429" t="s">
        <v>10</v>
      </c>
      <c r="D429">
        <v>17</v>
      </c>
      <c r="E429" s="8">
        <v>31509.804915878623</v>
      </c>
      <c r="F429" s="8">
        <v>33836.987621617685</v>
      </c>
      <c r="G429" s="8">
        <v>35161.921974365854</v>
      </c>
      <c r="H429" s="8">
        <v>37377.948351876505</v>
      </c>
      <c r="J429" t="s">
        <v>109</v>
      </c>
      <c r="K429" t="s">
        <v>25</v>
      </c>
      <c r="L429" t="s">
        <v>10</v>
      </c>
      <c r="M429">
        <v>17</v>
      </c>
      <c r="N429" s="8">
        <v>31509.804915878623</v>
      </c>
      <c r="O429" s="8">
        <v>33836.987621617685</v>
      </c>
      <c r="P429" s="8">
        <v>35161.921974365854</v>
      </c>
      <c r="Q429" s="8">
        <v>37377.948351876505</v>
      </c>
    </row>
    <row r="430" spans="1:17" hidden="1" x14ac:dyDescent="0.25">
      <c r="A430" t="s">
        <v>109</v>
      </c>
      <c r="B430" t="s">
        <v>25</v>
      </c>
      <c r="C430" t="s">
        <v>10</v>
      </c>
      <c r="D430">
        <v>18</v>
      </c>
      <c r="E430" s="8">
        <v>31998.121642522477</v>
      </c>
      <c r="F430" s="8">
        <v>34554.663975344934</v>
      </c>
      <c r="G430" s="8">
        <v>36136.735758062547</v>
      </c>
      <c r="H430" s="8">
        <v>38414.198284012622</v>
      </c>
      <c r="J430" t="s">
        <v>109</v>
      </c>
      <c r="K430" t="s">
        <v>25</v>
      </c>
      <c r="L430" t="s">
        <v>10</v>
      </c>
      <c r="M430">
        <v>18</v>
      </c>
      <c r="N430" s="8">
        <v>31998.121642522477</v>
      </c>
      <c r="O430" s="8">
        <v>34554.663975344934</v>
      </c>
      <c r="P430" s="8">
        <v>36136.735758062547</v>
      </c>
      <c r="Q430" s="8">
        <v>38414.198284012622</v>
      </c>
    </row>
    <row r="431" spans="1:17" hidden="1" x14ac:dyDescent="0.25">
      <c r="A431" t="s">
        <v>109</v>
      </c>
      <c r="B431" t="s">
        <v>25</v>
      </c>
      <c r="C431" t="s">
        <v>10</v>
      </c>
      <c r="D431">
        <v>19</v>
      </c>
      <c r="E431" s="8">
        <v>32376.231551335855</v>
      </c>
      <c r="F431" s="8">
        <v>34982.500218589841</v>
      </c>
      <c r="G431" s="8">
        <v>36983.843952601288</v>
      </c>
      <c r="H431" s="8">
        <v>39314.694177468155</v>
      </c>
      <c r="J431" t="s">
        <v>109</v>
      </c>
      <c r="K431" t="s">
        <v>25</v>
      </c>
      <c r="L431" t="s">
        <v>10</v>
      </c>
      <c r="M431">
        <v>19</v>
      </c>
      <c r="N431" s="8">
        <v>32376.231551335855</v>
      </c>
      <c r="O431" s="8">
        <v>34982.500218589841</v>
      </c>
      <c r="P431" s="8">
        <v>36983.843952601288</v>
      </c>
      <c r="Q431" s="8">
        <v>39314.694177468155</v>
      </c>
    </row>
    <row r="432" spans="1:17" hidden="1" x14ac:dyDescent="0.25">
      <c r="A432" t="s">
        <v>109</v>
      </c>
      <c r="B432" t="s">
        <v>25</v>
      </c>
      <c r="C432" t="s">
        <v>10</v>
      </c>
      <c r="D432">
        <v>20</v>
      </c>
      <c r="E432" s="8">
        <v>32249.231631252536</v>
      </c>
      <c r="F432" s="8">
        <v>34831.774633844092</v>
      </c>
      <c r="G432" s="8">
        <v>37100.351090356489</v>
      </c>
      <c r="H432" s="8">
        <v>39438.543999466332</v>
      </c>
      <c r="J432" t="s">
        <v>109</v>
      </c>
      <c r="K432" t="s">
        <v>25</v>
      </c>
      <c r="L432" t="s">
        <v>10</v>
      </c>
      <c r="M432">
        <v>20</v>
      </c>
      <c r="N432" s="8">
        <v>32249.231631252536</v>
      </c>
      <c r="O432" s="8">
        <v>34831.774633844092</v>
      </c>
      <c r="P432" s="8">
        <v>37100.351090356489</v>
      </c>
      <c r="Q432" s="8">
        <v>39438.543999466332</v>
      </c>
    </row>
    <row r="433" spans="1:17" hidden="1" x14ac:dyDescent="0.25">
      <c r="A433" t="s">
        <v>109</v>
      </c>
      <c r="B433" t="s">
        <v>25</v>
      </c>
      <c r="C433" t="s">
        <v>10</v>
      </c>
      <c r="D433">
        <v>21</v>
      </c>
      <c r="E433" s="8">
        <v>31625.214374196792</v>
      </c>
      <c r="F433" s="8">
        <v>34111.474859393449</v>
      </c>
      <c r="G433" s="8">
        <v>36720.745246510676</v>
      </c>
      <c r="H433" s="8">
        <v>39035.014077646796</v>
      </c>
      <c r="J433" t="s">
        <v>109</v>
      </c>
      <c r="K433" t="s">
        <v>25</v>
      </c>
      <c r="L433" t="s">
        <v>10</v>
      </c>
      <c r="M433">
        <v>21</v>
      </c>
      <c r="N433" s="8">
        <v>31625.214374196792</v>
      </c>
      <c r="O433" s="8">
        <v>34111.474859393449</v>
      </c>
      <c r="P433" s="8">
        <v>36720.745246510676</v>
      </c>
      <c r="Q433" s="8">
        <v>39035.014077646796</v>
      </c>
    </row>
    <row r="434" spans="1:17" hidden="1" x14ac:dyDescent="0.25">
      <c r="A434" t="s">
        <v>109</v>
      </c>
      <c r="B434" t="s">
        <v>25</v>
      </c>
      <c r="C434" t="s">
        <v>10</v>
      </c>
      <c r="D434">
        <v>22</v>
      </c>
      <c r="E434" s="8">
        <v>30662.696516124572</v>
      </c>
      <c r="F434" s="8">
        <v>33083.849634103528</v>
      </c>
      <c r="G434" s="8">
        <v>36117.164806578701</v>
      </c>
      <c r="H434" s="8">
        <v>38393.393903231205</v>
      </c>
      <c r="J434" t="s">
        <v>109</v>
      </c>
      <c r="K434" t="s">
        <v>25</v>
      </c>
      <c r="L434" t="s">
        <v>10</v>
      </c>
      <c r="M434">
        <v>22</v>
      </c>
      <c r="N434" s="8">
        <v>30662.696516124572</v>
      </c>
      <c r="O434" s="8">
        <v>33083.849634103528</v>
      </c>
      <c r="P434" s="8">
        <v>36117.164806578701</v>
      </c>
      <c r="Q434" s="8">
        <v>38393.393903231205</v>
      </c>
    </row>
    <row r="435" spans="1:17" hidden="1" x14ac:dyDescent="0.25">
      <c r="A435" t="s">
        <v>109</v>
      </c>
      <c r="B435" t="s">
        <v>25</v>
      </c>
      <c r="C435" t="s">
        <v>10</v>
      </c>
      <c r="D435">
        <v>23</v>
      </c>
      <c r="E435" s="8">
        <v>29353.106476786183</v>
      </c>
      <c r="F435" s="8">
        <v>31683.003887827432</v>
      </c>
      <c r="G435" s="8">
        <v>35100.830679727376</v>
      </c>
      <c r="H435" s="8">
        <v>37313.006871788704</v>
      </c>
      <c r="J435" t="s">
        <v>109</v>
      </c>
      <c r="K435" t="s">
        <v>25</v>
      </c>
      <c r="L435" t="s">
        <v>10</v>
      </c>
      <c r="M435">
        <v>23</v>
      </c>
      <c r="N435" s="8">
        <v>29353.106476786183</v>
      </c>
      <c r="O435" s="8">
        <v>31683.003887827432</v>
      </c>
      <c r="P435" s="8">
        <v>35100.830679727376</v>
      </c>
      <c r="Q435" s="8">
        <v>37313.006871788704</v>
      </c>
    </row>
    <row r="436" spans="1:17" hidden="1" x14ac:dyDescent="0.25">
      <c r="A436" t="s">
        <v>109</v>
      </c>
      <c r="B436" t="s">
        <v>25</v>
      </c>
      <c r="C436" t="s">
        <v>10</v>
      </c>
      <c r="D436">
        <v>24</v>
      </c>
      <c r="E436" s="8">
        <v>27754.908186408185</v>
      </c>
      <c r="F436" s="8">
        <v>30014.683684618914</v>
      </c>
      <c r="G436" s="8">
        <v>33691.790124591462</v>
      </c>
      <c r="H436" s="8">
        <v>35815.163689781606</v>
      </c>
      <c r="J436" t="s">
        <v>109</v>
      </c>
      <c r="K436" t="s">
        <v>25</v>
      </c>
      <c r="L436" t="s">
        <v>10</v>
      </c>
      <c r="M436">
        <v>24</v>
      </c>
      <c r="N436" s="8">
        <v>27754.908186408185</v>
      </c>
      <c r="O436" s="8">
        <v>30014.683684618914</v>
      </c>
      <c r="P436" s="8">
        <v>33691.790124591462</v>
      </c>
      <c r="Q436" s="8">
        <v>35815.163689781606</v>
      </c>
    </row>
    <row r="437" spans="1:17" hidden="1" x14ac:dyDescent="0.25">
      <c r="A437" t="s">
        <v>109</v>
      </c>
      <c r="B437" t="s">
        <v>26</v>
      </c>
      <c r="C437" t="s">
        <v>10</v>
      </c>
      <c r="D437">
        <v>1</v>
      </c>
      <c r="E437" s="8">
        <v>23625.019079980793</v>
      </c>
      <c r="F437" s="8">
        <v>25654.352155782686</v>
      </c>
      <c r="G437" s="8">
        <v>29582.509039117234</v>
      </c>
      <c r="H437" s="8">
        <v>31446.901446091553</v>
      </c>
      <c r="J437" t="s">
        <v>109</v>
      </c>
      <c r="K437" t="s">
        <v>26</v>
      </c>
      <c r="L437" t="s">
        <v>10</v>
      </c>
      <c r="M437">
        <v>1</v>
      </c>
      <c r="N437" s="8">
        <v>23625.019079980793</v>
      </c>
      <c r="O437" s="8">
        <v>25654.352155782686</v>
      </c>
      <c r="P437" s="8">
        <v>29582.509039117234</v>
      </c>
      <c r="Q437" s="8">
        <v>31446.901446091553</v>
      </c>
    </row>
    <row r="438" spans="1:17" hidden="1" x14ac:dyDescent="0.25">
      <c r="A438" t="s">
        <v>109</v>
      </c>
      <c r="B438" t="s">
        <v>26</v>
      </c>
      <c r="C438" t="s">
        <v>10</v>
      </c>
      <c r="D438">
        <v>2</v>
      </c>
      <c r="E438" s="8">
        <v>22659.865589004279</v>
      </c>
      <c r="F438" s="8">
        <v>24660.966692573897</v>
      </c>
      <c r="G438" s="8">
        <v>28292.798431388725</v>
      </c>
      <c r="H438" s="8">
        <v>30075.908798997687</v>
      </c>
      <c r="J438" t="s">
        <v>109</v>
      </c>
      <c r="K438" t="s">
        <v>26</v>
      </c>
      <c r="L438" t="s">
        <v>10</v>
      </c>
      <c r="M438">
        <v>2</v>
      </c>
      <c r="N438" s="8">
        <v>22659.865589004279</v>
      </c>
      <c r="O438" s="8">
        <v>24660.966692573897</v>
      </c>
      <c r="P438" s="8">
        <v>28292.798431388725</v>
      </c>
      <c r="Q438" s="8">
        <v>30075.908798997687</v>
      </c>
    </row>
    <row r="439" spans="1:17" hidden="1" x14ac:dyDescent="0.25">
      <c r="A439" t="s">
        <v>109</v>
      </c>
      <c r="B439" t="s">
        <v>26</v>
      </c>
      <c r="C439" t="s">
        <v>10</v>
      </c>
      <c r="D439">
        <v>3</v>
      </c>
      <c r="E439" s="8">
        <v>22091.788142544417</v>
      </c>
      <c r="F439" s="8">
        <v>24045.23391675124</v>
      </c>
      <c r="G439" s="8">
        <v>27312.387319719481</v>
      </c>
      <c r="H439" s="8">
        <v>29033.708775850631</v>
      </c>
      <c r="J439" t="s">
        <v>109</v>
      </c>
      <c r="K439" t="s">
        <v>26</v>
      </c>
      <c r="L439" t="s">
        <v>10</v>
      </c>
      <c r="M439">
        <v>3</v>
      </c>
      <c r="N439" s="8">
        <v>22091.788142544417</v>
      </c>
      <c r="O439" s="8">
        <v>24045.23391675124</v>
      </c>
      <c r="P439" s="8">
        <v>27312.387319719481</v>
      </c>
      <c r="Q439" s="8">
        <v>29033.708775850631</v>
      </c>
    </row>
    <row r="440" spans="1:17" hidden="1" x14ac:dyDescent="0.25">
      <c r="A440" t="s">
        <v>109</v>
      </c>
      <c r="B440" t="s">
        <v>26</v>
      </c>
      <c r="C440" t="s">
        <v>10</v>
      </c>
      <c r="D440">
        <v>4</v>
      </c>
      <c r="E440" s="8">
        <v>22020.418268202371</v>
      </c>
      <c r="F440" s="8">
        <v>23873.72356424091</v>
      </c>
      <c r="G440" s="8">
        <v>26641.604404801747</v>
      </c>
      <c r="H440" s="8">
        <v>28320.650793201261</v>
      </c>
      <c r="J440" t="s">
        <v>109</v>
      </c>
      <c r="K440" t="s">
        <v>26</v>
      </c>
      <c r="L440" t="s">
        <v>10</v>
      </c>
      <c r="M440">
        <v>4</v>
      </c>
      <c r="N440" s="8">
        <v>22020.418268202371</v>
      </c>
      <c r="O440" s="8">
        <v>23873.72356424091</v>
      </c>
      <c r="P440" s="8">
        <v>26641.604404801747</v>
      </c>
      <c r="Q440" s="8">
        <v>28320.650793201261</v>
      </c>
    </row>
    <row r="441" spans="1:17" hidden="1" x14ac:dyDescent="0.25">
      <c r="A441" t="s">
        <v>109</v>
      </c>
      <c r="B441" t="s">
        <v>26</v>
      </c>
      <c r="C441" t="s">
        <v>10</v>
      </c>
      <c r="D441">
        <v>5</v>
      </c>
      <c r="E441" s="8">
        <v>22651.803675157375</v>
      </c>
      <c r="F441" s="8">
        <v>24380.997651866634</v>
      </c>
      <c r="G441" s="8">
        <v>26685.844872472655</v>
      </c>
      <c r="H441" s="8">
        <v>28367.679448713068</v>
      </c>
      <c r="J441" t="s">
        <v>109</v>
      </c>
      <c r="K441" t="s">
        <v>26</v>
      </c>
      <c r="L441" t="s">
        <v>10</v>
      </c>
      <c r="M441">
        <v>5</v>
      </c>
      <c r="N441" s="8">
        <v>22651.803675157375</v>
      </c>
      <c r="O441" s="8">
        <v>24380.997651866634</v>
      </c>
      <c r="P441" s="8">
        <v>26685.844872472655</v>
      </c>
      <c r="Q441" s="8">
        <v>28367.679448713068</v>
      </c>
    </row>
    <row r="442" spans="1:17" hidden="1" x14ac:dyDescent="0.25">
      <c r="A442" t="s">
        <v>109</v>
      </c>
      <c r="B442" t="s">
        <v>26</v>
      </c>
      <c r="C442" t="s">
        <v>10</v>
      </c>
      <c r="D442">
        <v>6</v>
      </c>
      <c r="E442" s="8">
        <v>24086.928980644458</v>
      </c>
      <c r="F442" s="8">
        <v>25994.45255983905</v>
      </c>
      <c r="G442" s="8">
        <v>27945.476804089652</v>
      </c>
      <c r="H442" s="8">
        <v>29706.697757117247</v>
      </c>
      <c r="J442" t="s">
        <v>109</v>
      </c>
      <c r="K442" t="s">
        <v>26</v>
      </c>
      <c r="L442" t="s">
        <v>10</v>
      </c>
      <c r="M442">
        <v>6</v>
      </c>
      <c r="N442" s="8">
        <v>24086.928980644458</v>
      </c>
      <c r="O442" s="8">
        <v>25994.45255983905</v>
      </c>
      <c r="P442" s="8">
        <v>27945.476804089652</v>
      </c>
      <c r="Q442" s="8">
        <v>29706.697757117247</v>
      </c>
    </row>
    <row r="443" spans="1:17" hidden="1" x14ac:dyDescent="0.25">
      <c r="A443" t="s">
        <v>109</v>
      </c>
      <c r="B443" t="s">
        <v>26</v>
      </c>
      <c r="C443" t="s">
        <v>10</v>
      </c>
      <c r="D443">
        <v>7</v>
      </c>
      <c r="E443" s="8">
        <v>26094.507552481529</v>
      </c>
      <c r="F443" s="8">
        <v>28126.082180331359</v>
      </c>
      <c r="G443" s="8">
        <v>29887.176316052621</v>
      </c>
      <c r="H443" s="8">
        <v>31770.769912385851</v>
      </c>
      <c r="J443" t="s">
        <v>109</v>
      </c>
      <c r="K443" t="s">
        <v>26</v>
      </c>
      <c r="L443" t="s">
        <v>10</v>
      </c>
      <c r="M443">
        <v>7</v>
      </c>
      <c r="N443" s="8">
        <v>26094.507552481529</v>
      </c>
      <c r="O443" s="8">
        <v>28126.082180331359</v>
      </c>
      <c r="P443" s="8">
        <v>29887.176316052621</v>
      </c>
      <c r="Q443" s="8">
        <v>31770.769912385851</v>
      </c>
    </row>
    <row r="444" spans="1:17" hidden="1" x14ac:dyDescent="0.25">
      <c r="A444" t="s">
        <v>109</v>
      </c>
      <c r="B444" t="s">
        <v>26</v>
      </c>
      <c r="C444" t="s">
        <v>10</v>
      </c>
      <c r="D444">
        <v>8</v>
      </c>
      <c r="E444" s="8">
        <v>28040.123304135763</v>
      </c>
      <c r="F444" s="8">
        <v>30155.469145536335</v>
      </c>
      <c r="G444" s="8">
        <v>31828.01225229408</v>
      </c>
      <c r="H444" s="8">
        <v>33833.924066393265</v>
      </c>
      <c r="J444" t="s">
        <v>109</v>
      </c>
      <c r="K444" t="s">
        <v>26</v>
      </c>
      <c r="L444" t="s">
        <v>10</v>
      </c>
      <c r="M444">
        <v>8</v>
      </c>
      <c r="N444" s="8">
        <v>28040.123304135763</v>
      </c>
      <c r="O444" s="8">
        <v>30155.469145536335</v>
      </c>
      <c r="P444" s="8">
        <v>31828.01225229408</v>
      </c>
      <c r="Q444" s="8">
        <v>33833.924066393265</v>
      </c>
    </row>
    <row r="445" spans="1:17" hidden="1" x14ac:dyDescent="0.25">
      <c r="A445" t="s">
        <v>109</v>
      </c>
      <c r="B445" t="s">
        <v>26</v>
      </c>
      <c r="C445" t="s">
        <v>10</v>
      </c>
      <c r="D445">
        <v>9</v>
      </c>
      <c r="E445" s="8">
        <v>29515.373011858825</v>
      </c>
      <c r="F445" s="8">
        <v>31595.347309739394</v>
      </c>
      <c r="G445" s="8">
        <v>33395.808743833237</v>
      </c>
      <c r="H445" s="8">
        <v>35500.528534992191</v>
      </c>
      <c r="J445" t="s">
        <v>109</v>
      </c>
      <c r="K445" t="s">
        <v>26</v>
      </c>
      <c r="L445" t="s">
        <v>10</v>
      </c>
      <c r="M445">
        <v>9</v>
      </c>
      <c r="N445" s="8">
        <v>29515.373011858825</v>
      </c>
      <c r="O445" s="8">
        <v>31595.347309739394</v>
      </c>
      <c r="P445" s="8">
        <v>33395.808743833237</v>
      </c>
      <c r="Q445" s="8">
        <v>35500.528534992191</v>
      </c>
    </row>
    <row r="446" spans="1:17" hidden="1" x14ac:dyDescent="0.25">
      <c r="A446" t="s">
        <v>109</v>
      </c>
      <c r="B446" t="s">
        <v>26</v>
      </c>
      <c r="C446" t="s">
        <v>10</v>
      </c>
      <c r="D446">
        <v>10</v>
      </c>
      <c r="E446" s="8">
        <v>30239.177101285906</v>
      </c>
      <c r="F446" s="8">
        <v>32282.740120985352</v>
      </c>
      <c r="G446" s="8">
        <v>34255.135807687308</v>
      </c>
      <c r="H446" s="8">
        <v>36414.013373321679</v>
      </c>
      <c r="J446" t="s">
        <v>109</v>
      </c>
      <c r="K446" t="s">
        <v>26</v>
      </c>
      <c r="L446" t="s">
        <v>10</v>
      </c>
      <c r="M446">
        <v>10</v>
      </c>
      <c r="N446" s="8">
        <v>30239.177101285906</v>
      </c>
      <c r="O446" s="8">
        <v>32282.740120985352</v>
      </c>
      <c r="P446" s="8">
        <v>34255.135807687308</v>
      </c>
      <c r="Q446" s="8">
        <v>36414.013373321679</v>
      </c>
    </row>
    <row r="447" spans="1:17" hidden="1" x14ac:dyDescent="0.25">
      <c r="A447" t="s">
        <v>109</v>
      </c>
      <c r="B447" t="s">
        <v>26</v>
      </c>
      <c r="C447" t="s">
        <v>10</v>
      </c>
      <c r="D447">
        <v>11</v>
      </c>
      <c r="E447" s="8">
        <v>30716.563872476712</v>
      </c>
      <c r="F447" s="8">
        <v>32805.789102105729</v>
      </c>
      <c r="G447" s="8">
        <v>34827.487956664845</v>
      </c>
      <c r="H447" s="8">
        <v>37022.437141486684</v>
      </c>
      <c r="J447" t="s">
        <v>109</v>
      </c>
      <c r="K447" t="s">
        <v>26</v>
      </c>
      <c r="L447" t="s">
        <v>10</v>
      </c>
      <c r="M447">
        <v>11</v>
      </c>
      <c r="N447" s="8">
        <v>30716.563872476712</v>
      </c>
      <c r="O447" s="8">
        <v>32805.789102105729</v>
      </c>
      <c r="P447" s="8">
        <v>34827.487956664845</v>
      </c>
      <c r="Q447" s="8">
        <v>37022.437141486684</v>
      </c>
    </row>
    <row r="448" spans="1:17" hidden="1" x14ac:dyDescent="0.25">
      <c r="A448" t="s">
        <v>109</v>
      </c>
      <c r="B448" t="s">
        <v>26</v>
      </c>
      <c r="C448" t="s">
        <v>10</v>
      </c>
      <c r="D448">
        <v>12</v>
      </c>
      <c r="E448" s="8">
        <v>30928.988267359804</v>
      </c>
      <c r="F448" s="8">
        <v>33083.554902991804</v>
      </c>
      <c r="G448" s="8">
        <v>34995.813790025415</v>
      </c>
      <c r="H448" s="8">
        <v>37201.371453161242</v>
      </c>
      <c r="J448" t="s">
        <v>109</v>
      </c>
      <c r="K448" t="s">
        <v>26</v>
      </c>
      <c r="L448" t="s">
        <v>10</v>
      </c>
      <c r="M448">
        <v>12</v>
      </c>
      <c r="N448" s="8">
        <v>30928.988267359804</v>
      </c>
      <c r="O448" s="8">
        <v>33083.554902991804</v>
      </c>
      <c r="P448" s="8">
        <v>34995.813790025415</v>
      </c>
      <c r="Q448" s="8">
        <v>37201.371453161242</v>
      </c>
    </row>
    <row r="449" spans="1:17" hidden="1" x14ac:dyDescent="0.25">
      <c r="A449" t="s">
        <v>109</v>
      </c>
      <c r="B449" t="s">
        <v>26</v>
      </c>
      <c r="C449" t="s">
        <v>10</v>
      </c>
      <c r="D449">
        <v>13</v>
      </c>
      <c r="E449" s="8">
        <v>30662.5210054114</v>
      </c>
      <c r="F449" s="8">
        <v>32826.69564149301</v>
      </c>
      <c r="G449" s="8">
        <v>34724.653455207845</v>
      </c>
      <c r="H449" s="8">
        <v>36913.121652786911</v>
      </c>
      <c r="J449" t="s">
        <v>109</v>
      </c>
      <c r="K449" t="s">
        <v>26</v>
      </c>
      <c r="L449" t="s">
        <v>10</v>
      </c>
      <c r="M449">
        <v>13</v>
      </c>
      <c r="N449" s="8">
        <v>30662.5210054114</v>
      </c>
      <c r="O449" s="8">
        <v>32826.69564149301</v>
      </c>
      <c r="P449" s="8">
        <v>34724.653455207845</v>
      </c>
      <c r="Q449" s="8">
        <v>36913.121652786911</v>
      </c>
    </row>
    <row r="450" spans="1:17" hidden="1" x14ac:dyDescent="0.25">
      <c r="A450" t="s">
        <v>109</v>
      </c>
      <c r="B450" t="s">
        <v>26</v>
      </c>
      <c r="C450" t="s">
        <v>10</v>
      </c>
      <c r="D450">
        <v>14</v>
      </c>
      <c r="E450" s="8">
        <v>30452.200586488565</v>
      </c>
      <c r="F450" s="8">
        <v>32550.015944529987</v>
      </c>
      <c r="G450" s="8">
        <v>34476.173479419194</v>
      </c>
      <c r="H450" s="8">
        <v>36648.981606395973</v>
      </c>
      <c r="J450" t="s">
        <v>109</v>
      </c>
      <c r="K450" t="s">
        <v>26</v>
      </c>
      <c r="L450" t="s">
        <v>10</v>
      </c>
      <c r="M450">
        <v>14</v>
      </c>
      <c r="N450" s="8">
        <v>30452.200586488565</v>
      </c>
      <c r="O450" s="8">
        <v>32550.015944529987</v>
      </c>
      <c r="P450" s="8">
        <v>34476.173479419194</v>
      </c>
      <c r="Q450" s="8">
        <v>36648.981606395973</v>
      </c>
    </row>
    <row r="451" spans="1:17" hidden="1" x14ac:dyDescent="0.25">
      <c r="A451" t="s">
        <v>109</v>
      </c>
      <c r="B451" t="s">
        <v>26</v>
      </c>
      <c r="C451" t="s">
        <v>10</v>
      </c>
      <c r="D451">
        <v>15</v>
      </c>
      <c r="E451" s="8">
        <v>30004.974180140729</v>
      </c>
      <c r="F451" s="8">
        <v>32056.811964386972</v>
      </c>
      <c r="G451" s="8">
        <v>33838.2206493302</v>
      </c>
      <c r="H451" s="8">
        <v>35970.822774481618</v>
      </c>
      <c r="J451" t="s">
        <v>109</v>
      </c>
      <c r="K451" t="s">
        <v>26</v>
      </c>
      <c r="L451" t="s">
        <v>10</v>
      </c>
      <c r="M451">
        <v>15</v>
      </c>
      <c r="N451" s="8">
        <v>30004.974180140729</v>
      </c>
      <c r="O451" s="8">
        <v>32056.811964386972</v>
      </c>
      <c r="P451" s="8">
        <v>33838.2206493302</v>
      </c>
      <c r="Q451" s="8">
        <v>35970.822774481618</v>
      </c>
    </row>
    <row r="452" spans="1:17" hidden="1" x14ac:dyDescent="0.25">
      <c r="A452" t="s">
        <v>109</v>
      </c>
      <c r="B452" t="s">
        <v>26</v>
      </c>
      <c r="C452" t="s">
        <v>10</v>
      </c>
      <c r="D452">
        <v>16</v>
      </c>
      <c r="E452" s="8">
        <v>29651.436926156828</v>
      </c>
      <c r="F452" s="8">
        <v>31717.197417916268</v>
      </c>
      <c r="G452" s="8">
        <v>33387.143146476948</v>
      </c>
      <c r="H452" s="8">
        <v>35491.31680161033</v>
      </c>
      <c r="J452" t="s">
        <v>109</v>
      </c>
      <c r="K452" t="s">
        <v>26</v>
      </c>
      <c r="L452" t="s">
        <v>10</v>
      </c>
      <c r="M452">
        <v>16</v>
      </c>
      <c r="N452" s="8">
        <v>29651.436926156828</v>
      </c>
      <c r="O452" s="8">
        <v>31717.197417916268</v>
      </c>
      <c r="P452" s="8">
        <v>33387.143146476948</v>
      </c>
      <c r="Q452" s="8">
        <v>35491.31680161033</v>
      </c>
    </row>
    <row r="453" spans="1:17" hidden="1" x14ac:dyDescent="0.25">
      <c r="A453" t="s">
        <v>109</v>
      </c>
      <c r="B453" t="s">
        <v>26</v>
      </c>
      <c r="C453" t="s">
        <v>10</v>
      </c>
      <c r="D453">
        <v>17</v>
      </c>
      <c r="E453" s="8">
        <v>29452.79267362316</v>
      </c>
      <c r="F453" s="8">
        <v>31610.572173252353</v>
      </c>
      <c r="G453" s="8">
        <v>33244.993556821879</v>
      </c>
      <c r="H453" s="8">
        <v>35340.208451383041</v>
      </c>
      <c r="J453" t="s">
        <v>109</v>
      </c>
      <c r="K453" t="s">
        <v>26</v>
      </c>
      <c r="L453" t="s">
        <v>10</v>
      </c>
      <c r="M453">
        <v>17</v>
      </c>
      <c r="N453" s="8">
        <v>29452.79267362316</v>
      </c>
      <c r="O453" s="8">
        <v>31610.572173252353</v>
      </c>
      <c r="P453" s="8">
        <v>33244.993556821879</v>
      </c>
      <c r="Q453" s="8">
        <v>35340.208451383041</v>
      </c>
    </row>
    <row r="454" spans="1:17" hidden="1" x14ac:dyDescent="0.25">
      <c r="A454" t="s">
        <v>109</v>
      </c>
      <c r="B454" t="s">
        <v>26</v>
      </c>
      <c r="C454" t="s">
        <v>10</v>
      </c>
      <c r="D454">
        <v>18</v>
      </c>
      <c r="E454" s="8">
        <v>29596.064056077204</v>
      </c>
      <c r="F454" s="8">
        <v>31970.304662369912</v>
      </c>
      <c r="G454" s="8">
        <v>33900.303563605274</v>
      </c>
      <c r="H454" s="8">
        <v>36036.818369517627</v>
      </c>
      <c r="J454" t="s">
        <v>109</v>
      </c>
      <c r="K454" t="s">
        <v>26</v>
      </c>
      <c r="L454" t="s">
        <v>10</v>
      </c>
      <c r="M454">
        <v>18</v>
      </c>
      <c r="N454" s="8">
        <v>29596.064056077204</v>
      </c>
      <c r="O454" s="8">
        <v>31970.304662369912</v>
      </c>
      <c r="P454" s="8">
        <v>33900.303563605274</v>
      </c>
      <c r="Q454" s="8">
        <v>36036.818369517627</v>
      </c>
    </row>
    <row r="455" spans="1:17" hidden="1" x14ac:dyDescent="0.25">
      <c r="A455" t="s">
        <v>109</v>
      </c>
      <c r="B455" t="s">
        <v>26</v>
      </c>
      <c r="C455" t="s">
        <v>10</v>
      </c>
      <c r="D455">
        <v>19</v>
      </c>
      <c r="E455" s="8">
        <v>29567.637753753846</v>
      </c>
      <c r="F455" s="8">
        <v>32019.852653683356</v>
      </c>
      <c r="G455" s="8">
        <v>34332.691249199168</v>
      </c>
      <c r="H455" s="8">
        <v>36496.456627969434</v>
      </c>
      <c r="J455" t="s">
        <v>109</v>
      </c>
      <c r="K455" t="s">
        <v>26</v>
      </c>
      <c r="L455" t="s">
        <v>10</v>
      </c>
      <c r="M455">
        <v>19</v>
      </c>
      <c r="N455" s="8">
        <v>29567.637753753846</v>
      </c>
      <c r="O455" s="8">
        <v>32019.852653683356</v>
      </c>
      <c r="P455" s="8">
        <v>34332.691249199168</v>
      </c>
      <c r="Q455" s="8">
        <v>36496.456627969434</v>
      </c>
    </row>
    <row r="456" spans="1:17" hidden="1" x14ac:dyDescent="0.25">
      <c r="A456" t="s">
        <v>109</v>
      </c>
      <c r="B456" t="s">
        <v>26</v>
      </c>
      <c r="C456" t="s">
        <v>10</v>
      </c>
      <c r="D456">
        <v>20</v>
      </c>
      <c r="E456" s="8">
        <v>29200.478533806949</v>
      </c>
      <c r="F456" s="8">
        <v>31659.530796517607</v>
      </c>
      <c r="G456" s="8">
        <v>34118.004721800047</v>
      </c>
      <c r="H456" s="8">
        <v>36268.239810389925</v>
      </c>
      <c r="J456" t="s">
        <v>109</v>
      </c>
      <c r="K456" t="s">
        <v>26</v>
      </c>
      <c r="L456" t="s">
        <v>10</v>
      </c>
      <c r="M456">
        <v>20</v>
      </c>
      <c r="N456" s="8">
        <v>29200.478533806949</v>
      </c>
      <c r="O456" s="8">
        <v>31659.530796517607</v>
      </c>
      <c r="P456" s="8">
        <v>34118.004721800047</v>
      </c>
      <c r="Q456" s="8">
        <v>36268.239810389925</v>
      </c>
    </row>
    <row r="457" spans="1:17" hidden="1" x14ac:dyDescent="0.25">
      <c r="A457" t="s">
        <v>109</v>
      </c>
      <c r="B457" t="s">
        <v>26</v>
      </c>
      <c r="C457" t="s">
        <v>10</v>
      </c>
      <c r="D457">
        <v>21</v>
      </c>
      <c r="E457" s="8">
        <v>28577.12065669295</v>
      </c>
      <c r="F457" s="8">
        <v>30943.957672470719</v>
      </c>
      <c r="G457" s="8">
        <v>33633.606367981221</v>
      </c>
      <c r="H457" s="8">
        <v>35753.312990861319</v>
      </c>
      <c r="J457" t="s">
        <v>109</v>
      </c>
      <c r="K457" t="s">
        <v>26</v>
      </c>
      <c r="L457" t="s">
        <v>10</v>
      </c>
      <c r="M457">
        <v>21</v>
      </c>
      <c r="N457" s="8">
        <v>28577.12065669295</v>
      </c>
      <c r="O457" s="8">
        <v>30943.957672470719</v>
      </c>
      <c r="P457" s="8">
        <v>33633.606367981221</v>
      </c>
      <c r="Q457" s="8">
        <v>35753.312990861319</v>
      </c>
    </row>
    <row r="458" spans="1:17" hidden="1" x14ac:dyDescent="0.25">
      <c r="A458" t="s">
        <v>109</v>
      </c>
      <c r="B458" t="s">
        <v>26</v>
      </c>
      <c r="C458" t="s">
        <v>10</v>
      </c>
      <c r="D458">
        <v>22</v>
      </c>
      <c r="E458" s="8">
        <v>27824.932269632194</v>
      </c>
      <c r="F458" s="8">
        <v>30083.933770832744</v>
      </c>
      <c r="G458" s="8">
        <v>33164.654818048475</v>
      </c>
      <c r="H458" s="8">
        <v>35254.806486418885</v>
      </c>
      <c r="J458" t="s">
        <v>109</v>
      </c>
      <c r="K458" t="s">
        <v>26</v>
      </c>
      <c r="L458" t="s">
        <v>10</v>
      </c>
      <c r="M458">
        <v>22</v>
      </c>
      <c r="N458" s="8">
        <v>27824.932269632194</v>
      </c>
      <c r="O458" s="8">
        <v>30083.933770832744</v>
      </c>
      <c r="P458" s="8">
        <v>33164.654818048475</v>
      </c>
      <c r="Q458" s="8">
        <v>35254.806486418885</v>
      </c>
    </row>
    <row r="459" spans="1:17" hidden="1" x14ac:dyDescent="0.25">
      <c r="A459" t="s">
        <v>109</v>
      </c>
      <c r="B459" t="s">
        <v>26</v>
      </c>
      <c r="C459" t="s">
        <v>10</v>
      </c>
      <c r="D459">
        <v>23</v>
      </c>
      <c r="E459" s="8">
        <v>26667.838779175887</v>
      </c>
      <c r="F459" s="8">
        <v>28819.489227964099</v>
      </c>
      <c r="G459" s="8">
        <v>32362.828755511615</v>
      </c>
      <c r="H459" s="8">
        <v>34402.446562108096</v>
      </c>
      <c r="J459" t="s">
        <v>109</v>
      </c>
      <c r="K459" t="s">
        <v>26</v>
      </c>
      <c r="L459" t="s">
        <v>10</v>
      </c>
      <c r="M459">
        <v>23</v>
      </c>
      <c r="N459" s="8">
        <v>26667.838779175887</v>
      </c>
      <c r="O459" s="8">
        <v>28819.489227964099</v>
      </c>
      <c r="P459" s="8">
        <v>32362.828755511615</v>
      </c>
      <c r="Q459" s="8">
        <v>34402.446562108096</v>
      </c>
    </row>
    <row r="460" spans="1:17" hidden="1" x14ac:dyDescent="0.25">
      <c r="A460" t="s">
        <v>109</v>
      </c>
      <c r="B460" t="s">
        <v>26</v>
      </c>
      <c r="C460" t="s">
        <v>10</v>
      </c>
      <c r="D460">
        <v>24</v>
      </c>
      <c r="E460" s="8">
        <v>25060.111282222409</v>
      </c>
      <c r="F460" s="8">
        <v>27142.288469063365</v>
      </c>
      <c r="G460" s="8">
        <v>30967.24835672303</v>
      </c>
      <c r="H460" s="8">
        <v>32918.911842224501</v>
      </c>
      <c r="J460" t="s">
        <v>109</v>
      </c>
      <c r="K460" t="s">
        <v>26</v>
      </c>
      <c r="L460" t="s">
        <v>10</v>
      </c>
      <c r="M460">
        <v>24</v>
      </c>
      <c r="N460" s="8">
        <v>25060.111282222409</v>
      </c>
      <c r="O460" s="8">
        <v>27142.288469063365</v>
      </c>
      <c r="P460" s="8">
        <v>30967.24835672303</v>
      </c>
      <c r="Q460" s="8">
        <v>32918.911842224501</v>
      </c>
    </row>
    <row r="461" spans="1:17" hidden="1" x14ac:dyDescent="0.25">
      <c r="A461" t="s">
        <v>109</v>
      </c>
      <c r="B461" t="s">
        <v>27</v>
      </c>
      <c r="C461" t="s">
        <v>10</v>
      </c>
      <c r="D461">
        <v>1</v>
      </c>
      <c r="E461" s="8">
        <v>25185.371089951932</v>
      </c>
      <c r="F461" s="8">
        <v>27392.972356412094</v>
      </c>
      <c r="G461" s="8">
        <v>31155.357342279927</v>
      </c>
      <c r="H461" s="8">
        <v>33118.876109018427</v>
      </c>
      <c r="J461" t="s">
        <v>109</v>
      </c>
      <c r="K461" t="s">
        <v>27</v>
      </c>
      <c r="L461" t="s">
        <v>10</v>
      </c>
      <c r="M461">
        <v>1</v>
      </c>
      <c r="N461" s="8">
        <v>25185.371089951932</v>
      </c>
      <c r="O461" s="8">
        <v>27392.972356412094</v>
      </c>
      <c r="P461" s="8">
        <v>31155.357342279927</v>
      </c>
      <c r="Q461" s="8">
        <v>33118.876109018427</v>
      </c>
    </row>
    <row r="462" spans="1:17" hidden="1" x14ac:dyDescent="0.25">
      <c r="A462" t="s">
        <v>109</v>
      </c>
      <c r="B462" t="s">
        <v>27</v>
      </c>
      <c r="C462" t="s">
        <v>10</v>
      </c>
      <c r="D462">
        <v>2</v>
      </c>
      <c r="E462" s="8">
        <v>24163.029005963628</v>
      </c>
      <c r="F462" s="8">
        <v>26347.550449300772</v>
      </c>
      <c r="G462" s="8">
        <v>29808.34450153129</v>
      </c>
      <c r="H462" s="8">
        <v>31686.96984327097</v>
      </c>
      <c r="J462" t="s">
        <v>109</v>
      </c>
      <c r="K462" t="s">
        <v>27</v>
      </c>
      <c r="L462" t="s">
        <v>10</v>
      </c>
      <c r="M462">
        <v>2</v>
      </c>
      <c r="N462" s="8">
        <v>24163.029005963628</v>
      </c>
      <c r="O462" s="8">
        <v>26347.550449300772</v>
      </c>
      <c r="P462" s="8">
        <v>29808.34450153129</v>
      </c>
      <c r="Q462" s="8">
        <v>31686.96984327097</v>
      </c>
    </row>
    <row r="463" spans="1:17" hidden="1" x14ac:dyDescent="0.25">
      <c r="A463" t="s">
        <v>109</v>
      </c>
      <c r="B463" t="s">
        <v>27</v>
      </c>
      <c r="C463" t="s">
        <v>10</v>
      </c>
      <c r="D463">
        <v>3</v>
      </c>
      <c r="E463" s="8">
        <v>23646.203653544562</v>
      </c>
      <c r="F463" s="8">
        <v>25814.045320261674</v>
      </c>
      <c r="G463" s="8">
        <v>28937.491242472774</v>
      </c>
      <c r="H463" s="8">
        <v>30761.232388905333</v>
      </c>
      <c r="J463" t="s">
        <v>109</v>
      </c>
      <c r="K463" t="s">
        <v>27</v>
      </c>
      <c r="L463" t="s">
        <v>10</v>
      </c>
      <c r="M463">
        <v>3</v>
      </c>
      <c r="N463" s="8">
        <v>23646.203653544562</v>
      </c>
      <c r="O463" s="8">
        <v>25814.045320261674</v>
      </c>
      <c r="P463" s="8">
        <v>28937.491242472774</v>
      </c>
      <c r="Q463" s="8">
        <v>30761.232388905333</v>
      </c>
    </row>
    <row r="464" spans="1:17" hidden="1" x14ac:dyDescent="0.25">
      <c r="A464" t="s">
        <v>109</v>
      </c>
      <c r="B464" t="s">
        <v>27</v>
      </c>
      <c r="C464" t="s">
        <v>10</v>
      </c>
      <c r="D464">
        <v>4</v>
      </c>
      <c r="E464" s="8">
        <v>23683.111727434673</v>
      </c>
      <c r="F464" s="8">
        <v>25789.127858165601</v>
      </c>
      <c r="G464" s="8">
        <v>28447.908789681824</v>
      </c>
      <c r="H464" s="8">
        <v>30240.794750492227</v>
      </c>
      <c r="J464" t="s">
        <v>109</v>
      </c>
      <c r="K464" t="s">
        <v>27</v>
      </c>
      <c r="L464" t="s">
        <v>10</v>
      </c>
      <c r="M464">
        <v>4</v>
      </c>
      <c r="N464" s="8">
        <v>23683.111727434673</v>
      </c>
      <c r="O464" s="8">
        <v>25789.127858165601</v>
      </c>
      <c r="P464" s="8">
        <v>28447.908789681824</v>
      </c>
      <c r="Q464" s="8">
        <v>30240.794750492227</v>
      </c>
    </row>
    <row r="465" spans="1:17" hidden="1" x14ac:dyDescent="0.25">
      <c r="A465" t="s">
        <v>109</v>
      </c>
      <c r="B465" t="s">
        <v>27</v>
      </c>
      <c r="C465" t="s">
        <v>10</v>
      </c>
      <c r="D465">
        <v>5</v>
      </c>
      <c r="E465" s="8">
        <v>24453.307075745804</v>
      </c>
      <c r="F465" s="8">
        <v>26431.433094296477</v>
      </c>
      <c r="G465" s="8">
        <v>28595.163286574145</v>
      </c>
      <c r="H465" s="8">
        <v>30397.329736931122</v>
      </c>
      <c r="J465" t="s">
        <v>109</v>
      </c>
      <c r="K465" t="s">
        <v>27</v>
      </c>
      <c r="L465" t="s">
        <v>10</v>
      </c>
      <c r="M465">
        <v>5</v>
      </c>
      <c r="N465" s="8">
        <v>24453.307075745804</v>
      </c>
      <c r="O465" s="8">
        <v>26431.433094296477</v>
      </c>
      <c r="P465" s="8">
        <v>28595.163286574145</v>
      </c>
      <c r="Q465" s="8">
        <v>30397.329736931122</v>
      </c>
    </row>
    <row r="466" spans="1:17" hidden="1" x14ac:dyDescent="0.25">
      <c r="A466" t="s">
        <v>109</v>
      </c>
      <c r="B466" t="s">
        <v>27</v>
      </c>
      <c r="C466" t="s">
        <v>10</v>
      </c>
      <c r="D466">
        <v>6</v>
      </c>
      <c r="E466" s="8">
        <v>26201.376935210352</v>
      </c>
      <c r="F466" s="8">
        <v>28256.972680963485</v>
      </c>
      <c r="G466" s="8">
        <v>30174.325478807117</v>
      </c>
      <c r="H466" s="8">
        <v>32076.016212134367</v>
      </c>
      <c r="J466" t="s">
        <v>109</v>
      </c>
      <c r="K466" t="s">
        <v>27</v>
      </c>
      <c r="L466" t="s">
        <v>10</v>
      </c>
      <c r="M466">
        <v>6</v>
      </c>
      <c r="N466" s="8">
        <v>26201.376935210352</v>
      </c>
      <c r="O466" s="8">
        <v>28256.972680963485</v>
      </c>
      <c r="P466" s="8">
        <v>30174.325478807117</v>
      </c>
      <c r="Q466" s="8">
        <v>32076.016212134367</v>
      </c>
    </row>
    <row r="467" spans="1:17" hidden="1" x14ac:dyDescent="0.25">
      <c r="A467" t="s">
        <v>109</v>
      </c>
      <c r="B467" t="s">
        <v>27</v>
      </c>
      <c r="C467" t="s">
        <v>10</v>
      </c>
      <c r="D467">
        <v>7</v>
      </c>
      <c r="E467" s="8">
        <v>28250.693937037729</v>
      </c>
      <c r="F467" s="8">
        <v>30410.505656267338</v>
      </c>
      <c r="G467" s="8">
        <v>32126.088895345136</v>
      </c>
      <c r="H467" s="8">
        <v>34150.78653417834</v>
      </c>
      <c r="J467" t="s">
        <v>109</v>
      </c>
      <c r="K467" t="s">
        <v>27</v>
      </c>
      <c r="L467" t="s">
        <v>10</v>
      </c>
      <c r="M467">
        <v>7</v>
      </c>
      <c r="N467" s="8">
        <v>28250.693937037729</v>
      </c>
      <c r="O467" s="8">
        <v>30410.505656267338</v>
      </c>
      <c r="P467" s="8">
        <v>32126.088895345136</v>
      </c>
      <c r="Q467" s="8">
        <v>34150.78653417834</v>
      </c>
    </row>
    <row r="468" spans="1:17" hidden="1" x14ac:dyDescent="0.25">
      <c r="A468" t="s">
        <v>109</v>
      </c>
      <c r="B468" t="s">
        <v>27</v>
      </c>
      <c r="C468" t="s">
        <v>10</v>
      </c>
      <c r="D468">
        <v>8</v>
      </c>
      <c r="E468" s="8">
        <v>30069.670490935343</v>
      </c>
      <c r="F468" s="8">
        <v>32318.528950821958</v>
      </c>
      <c r="G468" s="8">
        <v>33950.677777195342</v>
      </c>
      <c r="H468" s="8">
        <v>36090.367340908</v>
      </c>
      <c r="J468" t="s">
        <v>109</v>
      </c>
      <c r="K468" t="s">
        <v>27</v>
      </c>
      <c r="L468" t="s">
        <v>10</v>
      </c>
      <c r="M468">
        <v>8</v>
      </c>
      <c r="N468" s="8">
        <v>30069.670490935343</v>
      </c>
      <c r="O468" s="8">
        <v>32318.528950821958</v>
      </c>
      <c r="P468" s="8">
        <v>33950.677777195342</v>
      </c>
      <c r="Q468" s="8">
        <v>36090.367340908</v>
      </c>
    </row>
    <row r="469" spans="1:17" hidden="1" x14ac:dyDescent="0.25">
      <c r="A469" t="s">
        <v>109</v>
      </c>
      <c r="B469" t="s">
        <v>27</v>
      </c>
      <c r="C469" t="s">
        <v>10</v>
      </c>
      <c r="D469">
        <v>9</v>
      </c>
      <c r="E469" s="8">
        <v>31484.674263632074</v>
      </c>
      <c r="F469" s="8">
        <v>33711.700752792065</v>
      </c>
      <c r="G469" s="8">
        <v>35430.245014336833</v>
      </c>
      <c r="H469" s="8">
        <v>37663.182041234089</v>
      </c>
      <c r="J469" t="s">
        <v>109</v>
      </c>
      <c r="K469" t="s">
        <v>27</v>
      </c>
      <c r="L469" t="s">
        <v>10</v>
      </c>
      <c r="M469">
        <v>9</v>
      </c>
      <c r="N469" s="8">
        <v>31484.674263632074</v>
      </c>
      <c r="O469" s="8">
        <v>33711.700752792065</v>
      </c>
      <c r="P469" s="8">
        <v>35430.245014336833</v>
      </c>
      <c r="Q469" s="8">
        <v>37663.182041234089</v>
      </c>
    </row>
    <row r="470" spans="1:17" hidden="1" x14ac:dyDescent="0.25">
      <c r="A470" t="s">
        <v>109</v>
      </c>
      <c r="B470" t="s">
        <v>27</v>
      </c>
      <c r="C470" t="s">
        <v>10</v>
      </c>
      <c r="D470">
        <v>10</v>
      </c>
      <c r="E470" s="8">
        <v>32050.477806900275</v>
      </c>
      <c r="F470" s="8">
        <v>34241.363145329618</v>
      </c>
      <c r="G470" s="8">
        <v>36073.820610469957</v>
      </c>
      <c r="H470" s="8">
        <v>38347.318005426547</v>
      </c>
      <c r="J470" t="s">
        <v>109</v>
      </c>
      <c r="K470" t="s">
        <v>27</v>
      </c>
      <c r="L470" t="s">
        <v>10</v>
      </c>
      <c r="M470">
        <v>10</v>
      </c>
      <c r="N470" s="8">
        <v>32050.477806900275</v>
      </c>
      <c r="O470" s="8">
        <v>34241.363145329618</v>
      </c>
      <c r="P470" s="8">
        <v>36073.820610469957</v>
      </c>
      <c r="Q470" s="8">
        <v>38347.318005426547</v>
      </c>
    </row>
    <row r="471" spans="1:17" hidden="1" x14ac:dyDescent="0.25">
      <c r="A471" t="s">
        <v>109</v>
      </c>
      <c r="B471" t="s">
        <v>27</v>
      </c>
      <c r="C471" t="s">
        <v>10</v>
      </c>
      <c r="D471">
        <v>11</v>
      </c>
      <c r="E471" s="8">
        <v>32352.149264605563</v>
      </c>
      <c r="F471" s="8">
        <v>34601.499735320285</v>
      </c>
      <c r="G471" s="8">
        <v>36442.412045454723</v>
      </c>
      <c r="H471" s="8">
        <v>38739.139352105194</v>
      </c>
      <c r="J471" t="s">
        <v>109</v>
      </c>
      <c r="K471" t="s">
        <v>27</v>
      </c>
      <c r="L471" t="s">
        <v>10</v>
      </c>
      <c r="M471">
        <v>11</v>
      </c>
      <c r="N471" s="8">
        <v>32352.149264605563</v>
      </c>
      <c r="O471" s="8">
        <v>34601.499735320285</v>
      </c>
      <c r="P471" s="8">
        <v>36442.412045454723</v>
      </c>
      <c r="Q471" s="8">
        <v>38739.139352105194</v>
      </c>
    </row>
    <row r="472" spans="1:17" hidden="1" x14ac:dyDescent="0.25">
      <c r="A472" t="s">
        <v>109</v>
      </c>
      <c r="B472" t="s">
        <v>27</v>
      </c>
      <c r="C472" t="s">
        <v>10</v>
      </c>
      <c r="D472">
        <v>12</v>
      </c>
      <c r="E472" s="8">
        <v>32430.949722745623</v>
      </c>
      <c r="F472" s="8">
        <v>34743.555589782918</v>
      </c>
      <c r="G472" s="8">
        <v>36472.184940505089</v>
      </c>
      <c r="H472" s="8">
        <v>38770.788638349855</v>
      </c>
      <c r="J472" t="s">
        <v>109</v>
      </c>
      <c r="K472" t="s">
        <v>27</v>
      </c>
      <c r="L472" t="s">
        <v>10</v>
      </c>
      <c r="M472">
        <v>12</v>
      </c>
      <c r="N472" s="8">
        <v>32430.949722745623</v>
      </c>
      <c r="O472" s="8">
        <v>34743.555589782918</v>
      </c>
      <c r="P472" s="8">
        <v>36472.184940505089</v>
      </c>
      <c r="Q472" s="8">
        <v>38770.788638349855</v>
      </c>
    </row>
    <row r="473" spans="1:17" hidden="1" x14ac:dyDescent="0.25">
      <c r="A473" t="s">
        <v>109</v>
      </c>
      <c r="B473" t="s">
        <v>27</v>
      </c>
      <c r="C473" t="s">
        <v>10</v>
      </c>
      <c r="D473">
        <v>13</v>
      </c>
      <c r="E473" s="8">
        <v>32147.501213852276</v>
      </c>
      <c r="F473" s="8">
        <v>34465.658639916663</v>
      </c>
      <c r="G473" s="8">
        <v>36114.703753716087</v>
      </c>
      <c r="H473" s="8">
        <v>38390.777746274354</v>
      </c>
      <c r="J473" t="s">
        <v>109</v>
      </c>
      <c r="K473" t="s">
        <v>27</v>
      </c>
      <c r="L473" t="s">
        <v>10</v>
      </c>
      <c r="M473">
        <v>13</v>
      </c>
      <c r="N473" s="8">
        <v>32147.501213852276</v>
      </c>
      <c r="O473" s="8">
        <v>34465.658639916663</v>
      </c>
      <c r="P473" s="8">
        <v>36114.703753716087</v>
      </c>
      <c r="Q473" s="8">
        <v>38390.777746274354</v>
      </c>
    </row>
    <row r="474" spans="1:17" hidden="1" x14ac:dyDescent="0.25">
      <c r="A474" t="s">
        <v>109</v>
      </c>
      <c r="B474" t="s">
        <v>27</v>
      </c>
      <c r="C474" t="s">
        <v>10</v>
      </c>
      <c r="D474">
        <v>14</v>
      </c>
      <c r="E474" s="8">
        <v>31944.305348831367</v>
      </c>
      <c r="F474" s="8">
        <v>34211.062599269979</v>
      </c>
      <c r="G474" s="8">
        <v>35804.823074588727</v>
      </c>
      <c r="H474" s="8">
        <v>38061.367311085087</v>
      </c>
      <c r="J474" t="s">
        <v>109</v>
      </c>
      <c r="K474" t="s">
        <v>27</v>
      </c>
      <c r="L474" t="s">
        <v>10</v>
      </c>
      <c r="M474">
        <v>14</v>
      </c>
      <c r="N474" s="8">
        <v>31944.305348831367</v>
      </c>
      <c r="O474" s="8">
        <v>34211.062599269979</v>
      </c>
      <c r="P474" s="8">
        <v>35804.823074588727</v>
      </c>
      <c r="Q474" s="8">
        <v>38061.367311085087</v>
      </c>
    </row>
    <row r="475" spans="1:17" hidden="1" x14ac:dyDescent="0.25">
      <c r="A475" t="s">
        <v>109</v>
      </c>
      <c r="B475" t="s">
        <v>27</v>
      </c>
      <c r="C475" t="s">
        <v>10</v>
      </c>
      <c r="D475">
        <v>15</v>
      </c>
      <c r="E475" s="8">
        <v>31754.06558418183</v>
      </c>
      <c r="F475" s="8">
        <v>34009.62624550912</v>
      </c>
      <c r="G475" s="8">
        <v>35485.778751866987</v>
      </c>
      <c r="H475" s="8">
        <v>37722.215707673116</v>
      </c>
      <c r="J475" t="s">
        <v>109</v>
      </c>
      <c r="K475" t="s">
        <v>27</v>
      </c>
      <c r="L475" t="s">
        <v>10</v>
      </c>
      <c r="M475">
        <v>15</v>
      </c>
      <c r="N475" s="8">
        <v>31754.06558418183</v>
      </c>
      <c r="O475" s="8">
        <v>34009.62624550912</v>
      </c>
      <c r="P475" s="8">
        <v>35485.778751866987</v>
      </c>
      <c r="Q475" s="8">
        <v>37722.215707673116</v>
      </c>
    </row>
    <row r="476" spans="1:17" hidden="1" x14ac:dyDescent="0.25">
      <c r="A476" t="s">
        <v>109</v>
      </c>
      <c r="B476" t="s">
        <v>27</v>
      </c>
      <c r="C476" t="s">
        <v>10</v>
      </c>
      <c r="D476">
        <v>16</v>
      </c>
      <c r="E476" s="8">
        <v>31705.80890221443</v>
      </c>
      <c r="F476" s="8">
        <v>33990.430489020691</v>
      </c>
      <c r="G476" s="8">
        <v>35372.440489479952</v>
      </c>
      <c r="H476" s="8">
        <v>37601.734474568671</v>
      </c>
      <c r="J476" t="s">
        <v>109</v>
      </c>
      <c r="K476" t="s">
        <v>27</v>
      </c>
      <c r="L476" t="s">
        <v>10</v>
      </c>
      <c r="M476">
        <v>16</v>
      </c>
      <c r="N476" s="8">
        <v>31705.80890221443</v>
      </c>
      <c r="O476" s="8">
        <v>33990.430489020691</v>
      </c>
      <c r="P476" s="8">
        <v>35372.440489479952</v>
      </c>
      <c r="Q476" s="8">
        <v>37601.734474568671</v>
      </c>
    </row>
    <row r="477" spans="1:17" hidden="1" x14ac:dyDescent="0.25">
      <c r="A477" t="s">
        <v>109</v>
      </c>
      <c r="B477" t="s">
        <v>27</v>
      </c>
      <c r="C477" t="s">
        <v>10</v>
      </c>
      <c r="D477">
        <v>17</v>
      </c>
      <c r="E477" s="8">
        <v>31930.266891450043</v>
      </c>
      <c r="F477" s="8">
        <v>34253.46495332168</v>
      </c>
      <c r="G477" s="8">
        <v>35591.229745232646</v>
      </c>
      <c r="H477" s="8">
        <v>37834.312588684035</v>
      </c>
      <c r="J477" t="s">
        <v>109</v>
      </c>
      <c r="K477" t="s">
        <v>27</v>
      </c>
      <c r="L477" t="s">
        <v>10</v>
      </c>
      <c r="M477">
        <v>17</v>
      </c>
      <c r="N477" s="8">
        <v>31930.266891450043</v>
      </c>
      <c r="O477" s="8">
        <v>34253.46495332168</v>
      </c>
      <c r="P477" s="8">
        <v>35591.229745232646</v>
      </c>
      <c r="Q477" s="8">
        <v>37834.312588684035</v>
      </c>
    </row>
    <row r="478" spans="1:17" hidden="1" x14ac:dyDescent="0.25">
      <c r="A478" t="s">
        <v>109</v>
      </c>
      <c r="B478" t="s">
        <v>27</v>
      </c>
      <c r="C478" t="s">
        <v>10</v>
      </c>
      <c r="D478">
        <v>18</v>
      </c>
      <c r="E478" s="8">
        <v>32469.750550510413</v>
      </c>
      <c r="F478" s="8">
        <v>34990.908183835389</v>
      </c>
      <c r="G478" s="8">
        <v>36621.075331635111</v>
      </c>
      <c r="H478" s="8">
        <v>38929.062618759817</v>
      </c>
      <c r="J478" t="s">
        <v>109</v>
      </c>
      <c r="K478" t="s">
        <v>27</v>
      </c>
      <c r="L478" t="s">
        <v>10</v>
      </c>
      <c r="M478">
        <v>18</v>
      </c>
      <c r="N478" s="8">
        <v>32469.750550510413</v>
      </c>
      <c r="O478" s="8">
        <v>34990.908183835389</v>
      </c>
      <c r="P478" s="8">
        <v>36621.075331635111</v>
      </c>
      <c r="Q478" s="8">
        <v>38929.062618759817</v>
      </c>
    </row>
    <row r="479" spans="1:17" hidden="1" x14ac:dyDescent="0.25">
      <c r="A479" t="s">
        <v>109</v>
      </c>
      <c r="B479" t="s">
        <v>27</v>
      </c>
      <c r="C479" t="s">
        <v>10</v>
      </c>
      <c r="D479">
        <v>19</v>
      </c>
      <c r="E479" s="8">
        <v>32812.255057981507</v>
      </c>
      <c r="F479" s="8">
        <v>35377.223174000232</v>
      </c>
      <c r="G479" s="8">
        <v>37378.181409729536</v>
      </c>
      <c r="H479" s="8">
        <v>39733.884149975755</v>
      </c>
      <c r="J479" t="s">
        <v>109</v>
      </c>
      <c r="K479" t="s">
        <v>27</v>
      </c>
      <c r="L479" t="s">
        <v>10</v>
      </c>
      <c r="M479">
        <v>19</v>
      </c>
      <c r="N479" s="8">
        <v>32812.255057981507</v>
      </c>
      <c r="O479" s="8">
        <v>35377.223174000232</v>
      </c>
      <c r="P479" s="8">
        <v>37378.181409729536</v>
      </c>
      <c r="Q479" s="8">
        <v>39733.884149975755</v>
      </c>
    </row>
    <row r="480" spans="1:17" hidden="1" x14ac:dyDescent="0.25">
      <c r="A480" t="s">
        <v>109</v>
      </c>
      <c r="B480" t="s">
        <v>27</v>
      </c>
      <c r="C480" t="s">
        <v>10</v>
      </c>
      <c r="D480">
        <v>20</v>
      </c>
      <c r="E480" s="8">
        <v>32451.712559674856</v>
      </c>
      <c r="F480" s="8">
        <v>34974.57649665315</v>
      </c>
      <c r="G480" s="8">
        <v>37266.298419501247</v>
      </c>
      <c r="H480" s="8">
        <v>39614.949905333066</v>
      </c>
      <c r="J480" t="s">
        <v>109</v>
      </c>
      <c r="K480" t="s">
        <v>27</v>
      </c>
      <c r="L480" t="s">
        <v>10</v>
      </c>
      <c r="M480">
        <v>20</v>
      </c>
      <c r="N480" s="8">
        <v>32451.712559674856</v>
      </c>
      <c r="O480" s="8">
        <v>34974.57649665315</v>
      </c>
      <c r="P480" s="8">
        <v>37266.298419501247</v>
      </c>
      <c r="Q480" s="8">
        <v>39614.949905333066</v>
      </c>
    </row>
    <row r="481" spans="1:17" hidden="1" x14ac:dyDescent="0.25">
      <c r="A481" t="s">
        <v>109</v>
      </c>
      <c r="B481" t="s">
        <v>27</v>
      </c>
      <c r="C481" t="s">
        <v>10</v>
      </c>
      <c r="D481">
        <v>21</v>
      </c>
      <c r="E481" s="8">
        <v>31311.537713061123</v>
      </c>
      <c r="F481" s="8">
        <v>33781.524668140242</v>
      </c>
      <c r="G481" s="8">
        <v>36404.091703494138</v>
      </c>
      <c r="H481" s="8">
        <v>38698.403929176005</v>
      </c>
      <c r="J481" t="s">
        <v>109</v>
      </c>
      <c r="K481" t="s">
        <v>27</v>
      </c>
      <c r="L481" t="s">
        <v>10</v>
      </c>
      <c r="M481">
        <v>21</v>
      </c>
      <c r="N481" s="8">
        <v>31311.537713061123</v>
      </c>
      <c r="O481" s="8">
        <v>33781.524668140242</v>
      </c>
      <c r="P481" s="8">
        <v>36404.091703494138</v>
      </c>
      <c r="Q481" s="8">
        <v>38698.403929176005</v>
      </c>
    </row>
    <row r="482" spans="1:17" hidden="1" x14ac:dyDescent="0.25">
      <c r="A482" t="s">
        <v>109</v>
      </c>
      <c r="B482" t="s">
        <v>27</v>
      </c>
      <c r="C482" t="s">
        <v>10</v>
      </c>
      <c r="D482">
        <v>22</v>
      </c>
      <c r="E482" s="8">
        <v>29923.988842540857</v>
      </c>
      <c r="F482" s="8">
        <v>32371.671486151277</v>
      </c>
      <c r="G482" s="8">
        <v>35337.23096168568</v>
      </c>
      <c r="H482" s="8">
        <v>37564.305920112856</v>
      </c>
      <c r="J482" t="s">
        <v>109</v>
      </c>
      <c r="K482" t="s">
        <v>27</v>
      </c>
      <c r="L482" t="s">
        <v>10</v>
      </c>
      <c r="M482">
        <v>22</v>
      </c>
      <c r="N482" s="8">
        <v>29923.988842540857</v>
      </c>
      <c r="O482" s="8">
        <v>32371.671486151277</v>
      </c>
      <c r="P482" s="8">
        <v>35337.23096168568</v>
      </c>
      <c r="Q482" s="8">
        <v>37564.305920112856</v>
      </c>
    </row>
    <row r="483" spans="1:17" hidden="1" x14ac:dyDescent="0.25">
      <c r="A483" t="s">
        <v>109</v>
      </c>
      <c r="B483" t="s">
        <v>27</v>
      </c>
      <c r="C483" t="s">
        <v>10</v>
      </c>
      <c r="D483">
        <v>23</v>
      </c>
      <c r="E483" s="8">
        <v>28412.356066900724</v>
      </c>
      <c r="F483" s="8">
        <v>30789.967377142326</v>
      </c>
      <c r="G483" s="8">
        <v>34095.427636897148</v>
      </c>
      <c r="H483" s="8">
        <v>36244.23983922648</v>
      </c>
      <c r="J483" t="s">
        <v>109</v>
      </c>
      <c r="K483" t="s">
        <v>27</v>
      </c>
      <c r="L483" t="s">
        <v>10</v>
      </c>
      <c r="M483">
        <v>23</v>
      </c>
      <c r="N483" s="8">
        <v>28412.356066900724</v>
      </c>
      <c r="O483" s="8">
        <v>30789.967377142326</v>
      </c>
      <c r="P483" s="8">
        <v>34095.427636897148</v>
      </c>
      <c r="Q483" s="8">
        <v>36244.23983922648</v>
      </c>
    </row>
    <row r="484" spans="1:17" hidden="1" x14ac:dyDescent="0.25">
      <c r="A484" t="s">
        <v>109</v>
      </c>
      <c r="B484" t="s">
        <v>27</v>
      </c>
      <c r="C484" t="s">
        <v>10</v>
      </c>
      <c r="D484">
        <v>24</v>
      </c>
      <c r="E484" s="8">
        <v>26732.946018279596</v>
      </c>
      <c r="F484" s="8">
        <v>29031.328653915334</v>
      </c>
      <c r="G484" s="8">
        <v>32625.527487643911</v>
      </c>
      <c r="H484" s="8">
        <v>34681.701480223855</v>
      </c>
      <c r="J484" t="s">
        <v>109</v>
      </c>
      <c r="K484" t="s">
        <v>27</v>
      </c>
      <c r="L484" t="s">
        <v>10</v>
      </c>
      <c r="M484">
        <v>24</v>
      </c>
      <c r="N484" s="8">
        <v>26732.946018279596</v>
      </c>
      <c r="O484" s="8">
        <v>29031.328653915334</v>
      </c>
      <c r="P484" s="8">
        <v>32625.527487643911</v>
      </c>
      <c r="Q484" s="8">
        <v>34681.701480223855</v>
      </c>
    </row>
    <row r="485" spans="1:17" hidden="1" x14ac:dyDescent="0.25">
      <c r="A485" t="s">
        <v>109</v>
      </c>
      <c r="B485" t="s">
        <v>23</v>
      </c>
      <c r="C485" t="s">
        <v>12</v>
      </c>
      <c r="D485">
        <v>1</v>
      </c>
      <c r="E485" s="8">
        <v>87912.406436421297</v>
      </c>
      <c r="F485" s="8">
        <v>91329.468698632918</v>
      </c>
      <c r="G485" s="8">
        <v>98328.413068096474</v>
      </c>
      <c r="H485" s="8">
        <v>100846.09509814258</v>
      </c>
      <c r="J485" t="s">
        <v>109</v>
      </c>
      <c r="K485" t="s">
        <v>23</v>
      </c>
      <c r="L485" t="s">
        <v>12</v>
      </c>
      <c r="M485">
        <v>1</v>
      </c>
      <c r="N485" s="8">
        <v>87912.406436421297</v>
      </c>
      <c r="O485" s="8">
        <v>91329.468698632918</v>
      </c>
      <c r="P485" s="8">
        <v>98328.413068096474</v>
      </c>
      <c r="Q485" s="8">
        <v>100846.09509814258</v>
      </c>
    </row>
    <row r="486" spans="1:17" hidden="1" x14ac:dyDescent="0.25">
      <c r="A486" t="s">
        <v>109</v>
      </c>
      <c r="B486" t="s">
        <v>23</v>
      </c>
      <c r="C486" t="s">
        <v>12</v>
      </c>
      <c r="D486">
        <v>2</v>
      </c>
      <c r="E486" s="8">
        <v>84120.819934002735</v>
      </c>
      <c r="F486" s="8">
        <v>87582.492455014406</v>
      </c>
      <c r="G486" s="8">
        <v>93688.436234806592</v>
      </c>
      <c r="H486" s="8">
        <v>96087.312459607871</v>
      </c>
      <c r="J486" t="s">
        <v>109</v>
      </c>
      <c r="K486" t="s">
        <v>23</v>
      </c>
      <c r="L486" t="s">
        <v>12</v>
      </c>
      <c r="M486">
        <v>2</v>
      </c>
      <c r="N486" s="8">
        <v>84120.819934002735</v>
      </c>
      <c r="O486" s="8">
        <v>87582.492455014406</v>
      </c>
      <c r="P486" s="8">
        <v>93688.436234806592</v>
      </c>
      <c r="Q486" s="8">
        <v>96087.312459607871</v>
      </c>
    </row>
    <row r="487" spans="1:17" hidden="1" x14ac:dyDescent="0.25">
      <c r="A487" t="s">
        <v>109</v>
      </c>
      <c r="B487" t="s">
        <v>23</v>
      </c>
      <c r="C487" t="s">
        <v>12</v>
      </c>
      <c r="D487">
        <v>3</v>
      </c>
      <c r="E487" s="8">
        <v>81891.747039311551</v>
      </c>
      <c r="F487" s="8">
        <v>85468.386264523244</v>
      </c>
      <c r="G487" s="8">
        <v>90691.851537091308</v>
      </c>
      <c r="H487" s="8">
        <v>93014.000728377549</v>
      </c>
      <c r="J487" t="s">
        <v>109</v>
      </c>
      <c r="K487" t="s">
        <v>23</v>
      </c>
      <c r="L487" t="s">
        <v>12</v>
      </c>
      <c r="M487">
        <v>3</v>
      </c>
      <c r="N487" s="8">
        <v>81891.747039311551</v>
      </c>
      <c r="O487" s="8">
        <v>85468.386264523244</v>
      </c>
      <c r="P487" s="8">
        <v>90691.851537091308</v>
      </c>
      <c r="Q487" s="8">
        <v>93014.000728377549</v>
      </c>
    </row>
    <row r="488" spans="1:17" hidden="1" x14ac:dyDescent="0.25">
      <c r="A488" t="s">
        <v>109</v>
      </c>
      <c r="B488" t="s">
        <v>23</v>
      </c>
      <c r="C488" t="s">
        <v>12</v>
      </c>
      <c r="D488">
        <v>4</v>
      </c>
      <c r="E488" s="8">
        <v>81233.857411895151</v>
      </c>
      <c r="F488" s="8">
        <v>84665.749500297432</v>
      </c>
      <c r="G488" s="8">
        <v>88664.228730258328</v>
      </c>
      <c r="H488" s="8">
        <v>90934.460989854211</v>
      </c>
      <c r="J488" t="s">
        <v>109</v>
      </c>
      <c r="K488" t="s">
        <v>23</v>
      </c>
      <c r="L488" t="s">
        <v>12</v>
      </c>
      <c r="M488">
        <v>4</v>
      </c>
      <c r="N488" s="8">
        <v>81233.857411895151</v>
      </c>
      <c r="O488" s="8">
        <v>84665.749500297432</v>
      </c>
      <c r="P488" s="8">
        <v>88664.228730258328</v>
      </c>
      <c r="Q488" s="8">
        <v>90934.460989854211</v>
      </c>
    </row>
    <row r="489" spans="1:17" hidden="1" x14ac:dyDescent="0.25">
      <c r="A489" t="s">
        <v>109</v>
      </c>
      <c r="B489" t="s">
        <v>23</v>
      </c>
      <c r="C489" t="s">
        <v>12</v>
      </c>
      <c r="D489">
        <v>5</v>
      </c>
      <c r="E489" s="8">
        <v>82757.478193660063</v>
      </c>
      <c r="F489" s="8">
        <v>85748.370859651201</v>
      </c>
      <c r="G489" s="8">
        <v>88362.077781072803</v>
      </c>
      <c r="H489" s="8">
        <v>90624.573517812431</v>
      </c>
      <c r="J489" t="s">
        <v>109</v>
      </c>
      <c r="K489" t="s">
        <v>23</v>
      </c>
      <c r="L489" t="s">
        <v>12</v>
      </c>
      <c r="M489">
        <v>5</v>
      </c>
      <c r="N489" s="8">
        <v>82757.478193660063</v>
      </c>
      <c r="O489" s="8">
        <v>85748.370859651201</v>
      </c>
      <c r="P489" s="8">
        <v>88362.077781072803</v>
      </c>
      <c r="Q489" s="8">
        <v>90624.573517812431</v>
      </c>
    </row>
    <row r="490" spans="1:17" hidden="1" x14ac:dyDescent="0.25">
      <c r="A490" t="s">
        <v>109</v>
      </c>
      <c r="B490" t="s">
        <v>23</v>
      </c>
      <c r="C490" t="s">
        <v>12</v>
      </c>
      <c r="D490">
        <v>6</v>
      </c>
      <c r="E490" s="8">
        <v>87185.268643300107</v>
      </c>
      <c r="F490" s="8">
        <v>90067.744767138414</v>
      </c>
      <c r="G490" s="8">
        <v>92054.949082413426</v>
      </c>
      <c r="H490" s="8">
        <v>94412.000150867985</v>
      </c>
      <c r="J490" t="s">
        <v>109</v>
      </c>
      <c r="K490" t="s">
        <v>23</v>
      </c>
      <c r="L490" t="s">
        <v>12</v>
      </c>
      <c r="M490">
        <v>6</v>
      </c>
      <c r="N490" s="8">
        <v>87185.268643300107</v>
      </c>
      <c r="O490" s="8">
        <v>90067.744767138414</v>
      </c>
      <c r="P490" s="8">
        <v>92054.949082413426</v>
      </c>
      <c r="Q490" s="8">
        <v>94412.000150867985</v>
      </c>
    </row>
    <row r="491" spans="1:17" hidden="1" x14ac:dyDescent="0.25">
      <c r="A491" t="s">
        <v>109</v>
      </c>
      <c r="B491" t="s">
        <v>23</v>
      </c>
      <c r="C491" t="s">
        <v>12</v>
      </c>
      <c r="D491">
        <v>7</v>
      </c>
      <c r="E491" s="8">
        <v>92741.666715125684</v>
      </c>
      <c r="F491" s="8">
        <v>95505.35199943083</v>
      </c>
      <c r="G491" s="8">
        <v>96859.732833700589</v>
      </c>
      <c r="H491" s="8">
        <v>99339.809560064372</v>
      </c>
      <c r="J491" t="s">
        <v>109</v>
      </c>
      <c r="K491" t="s">
        <v>23</v>
      </c>
      <c r="L491" t="s">
        <v>12</v>
      </c>
      <c r="M491">
        <v>7</v>
      </c>
      <c r="N491" s="8">
        <v>92741.666715125684</v>
      </c>
      <c r="O491" s="8">
        <v>95505.35199943083</v>
      </c>
      <c r="P491" s="8">
        <v>96859.732833700589</v>
      </c>
      <c r="Q491" s="8">
        <v>99339.809560064372</v>
      </c>
    </row>
    <row r="492" spans="1:17" hidden="1" x14ac:dyDescent="0.25">
      <c r="A492" t="s">
        <v>109</v>
      </c>
      <c r="B492" t="s">
        <v>23</v>
      </c>
      <c r="C492" t="s">
        <v>12</v>
      </c>
      <c r="D492">
        <v>8</v>
      </c>
      <c r="E492" s="8">
        <v>98227.460650815803</v>
      </c>
      <c r="F492" s="8">
        <v>101069.11293145204</v>
      </c>
      <c r="G492" s="8">
        <v>102021.48557643549</v>
      </c>
      <c r="H492" s="8">
        <v>104633.72809006699</v>
      </c>
      <c r="J492" t="s">
        <v>109</v>
      </c>
      <c r="K492" t="s">
        <v>23</v>
      </c>
      <c r="L492" t="s">
        <v>12</v>
      </c>
      <c r="M492">
        <v>8</v>
      </c>
      <c r="N492" s="8">
        <v>98227.460650815803</v>
      </c>
      <c r="O492" s="8">
        <v>101069.11293145204</v>
      </c>
      <c r="P492" s="8">
        <v>102021.48557643549</v>
      </c>
      <c r="Q492" s="8">
        <v>104633.72809006699</v>
      </c>
    </row>
    <row r="493" spans="1:17" hidden="1" x14ac:dyDescent="0.25">
      <c r="A493" t="s">
        <v>109</v>
      </c>
      <c r="B493" t="s">
        <v>23</v>
      </c>
      <c r="C493" t="s">
        <v>12</v>
      </c>
      <c r="D493">
        <v>9</v>
      </c>
      <c r="E493" s="8">
        <v>103256.07695028206</v>
      </c>
      <c r="F493" s="8">
        <v>106071.56227061282</v>
      </c>
      <c r="G493" s="8">
        <v>106805.92037869996</v>
      </c>
      <c r="H493" s="8">
        <v>109540.66751891626</v>
      </c>
      <c r="J493" t="s">
        <v>109</v>
      </c>
      <c r="K493" t="s">
        <v>23</v>
      </c>
      <c r="L493" t="s">
        <v>12</v>
      </c>
      <c r="M493">
        <v>9</v>
      </c>
      <c r="N493" s="8">
        <v>103256.07695028206</v>
      </c>
      <c r="O493" s="8">
        <v>106071.56227061282</v>
      </c>
      <c r="P493" s="8">
        <v>106805.92037869996</v>
      </c>
      <c r="Q493" s="8">
        <v>109540.66751891626</v>
      </c>
    </row>
    <row r="494" spans="1:17" hidden="1" x14ac:dyDescent="0.25">
      <c r="A494" t="s">
        <v>109</v>
      </c>
      <c r="B494" t="s">
        <v>23</v>
      </c>
      <c r="C494" t="s">
        <v>12</v>
      </c>
      <c r="D494">
        <v>10</v>
      </c>
      <c r="E494" s="8">
        <v>105954.19890120075</v>
      </c>
      <c r="F494" s="8">
        <v>108491.05255937451</v>
      </c>
      <c r="G494" s="8">
        <v>109464.44754949222</v>
      </c>
      <c r="H494" s="8">
        <v>112267.26581864723</v>
      </c>
      <c r="J494" t="s">
        <v>109</v>
      </c>
      <c r="K494" t="s">
        <v>23</v>
      </c>
      <c r="L494" t="s">
        <v>12</v>
      </c>
      <c r="M494">
        <v>10</v>
      </c>
      <c r="N494" s="8">
        <v>105954.19890120075</v>
      </c>
      <c r="O494" s="8">
        <v>108491.05255937451</v>
      </c>
      <c r="P494" s="8">
        <v>109464.44754949222</v>
      </c>
      <c r="Q494" s="8">
        <v>112267.26581864723</v>
      </c>
    </row>
    <row r="495" spans="1:17" hidden="1" x14ac:dyDescent="0.25">
      <c r="A495" t="s">
        <v>109</v>
      </c>
      <c r="B495" t="s">
        <v>23</v>
      </c>
      <c r="C495" t="s">
        <v>12</v>
      </c>
      <c r="D495">
        <v>11</v>
      </c>
      <c r="E495" s="8">
        <v>107502.39832696725</v>
      </c>
      <c r="F495" s="8">
        <v>110132.75992484376</v>
      </c>
      <c r="G495" s="8">
        <v>111120.00350794217</v>
      </c>
      <c r="H495" s="8">
        <v>113965.21200141039</v>
      </c>
      <c r="J495" t="s">
        <v>109</v>
      </c>
      <c r="K495" t="s">
        <v>23</v>
      </c>
      <c r="L495" t="s">
        <v>12</v>
      </c>
      <c r="M495">
        <v>11</v>
      </c>
      <c r="N495" s="8">
        <v>107502.39832696725</v>
      </c>
      <c r="O495" s="8">
        <v>110132.75992484376</v>
      </c>
      <c r="P495" s="8">
        <v>111120.00350794217</v>
      </c>
      <c r="Q495" s="8">
        <v>113965.21200141039</v>
      </c>
    </row>
    <row r="496" spans="1:17" hidden="1" x14ac:dyDescent="0.25">
      <c r="A496" t="s">
        <v>109</v>
      </c>
      <c r="B496" t="s">
        <v>23</v>
      </c>
      <c r="C496" t="s">
        <v>12</v>
      </c>
      <c r="D496">
        <v>12</v>
      </c>
      <c r="E496" s="8">
        <v>108447.43274094297</v>
      </c>
      <c r="F496" s="8">
        <v>111203.36608931889</v>
      </c>
      <c r="G496" s="8">
        <v>111909.71191586995</v>
      </c>
      <c r="H496" s="8">
        <v>114775.1407566985</v>
      </c>
      <c r="J496" t="s">
        <v>109</v>
      </c>
      <c r="K496" t="s">
        <v>23</v>
      </c>
      <c r="L496" t="s">
        <v>12</v>
      </c>
      <c r="M496">
        <v>12</v>
      </c>
      <c r="N496" s="8">
        <v>108447.43274094297</v>
      </c>
      <c r="O496" s="8">
        <v>111203.36608931889</v>
      </c>
      <c r="P496" s="8">
        <v>111909.71191586995</v>
      </c>
      <c r="Q496" s="8">
        <v>114775.1407566985</v>
      </c>
    </row>
    <row r="497" spans="1:17" hidden="1" x14ac:dyDescent="0.25">
      <c r="A497" t="s">
        <v>109</v>
      </c>
      <c r="B497" t="s">
        <v>23</v>
      </c>
      <c r="C497" t="s">
        <v>12</v>
      </c>
      <c r="D497">
        <v>13</v>
      </c>
      <c r="E497" s="8">
        <v>107612.59932223523</v>
      </c>
      <c r="F497" s="8">
        <v>110513.63849494769</v>
      </c>
      <c r="G497" s="8">
        <v>110863.41981432342</v>
      </c>
      <c r="H497" s="8">
        <v>113702.05852664223</v>
      </c>
      <c r="J497" t="s">
        <v>109</v>
      </c>
      <c r="K497" t="s">
        <v>23</v>
      </c>
      <c r="L497" t="s">
        <v>12</v>
      </c>
      <c r="M497">
        <v>13</v>
      </c>
      <c r="N497" s="8">
        <v>107612.59932223523</v>
      </c>
      <c r="O497" s="8">
        <v>110513.63849494769</v>
      </c>
      <c r="P497" s="8">
        <v>110863.41981432342</v>
      </c>
      <c r="Q497" s="8">
        <v>113702.05852664223</v>
      </c>
    </row>
    <row r="498" spans="1:17" hidden="1" x14ac:dyDescent="0.25">
      <c r="A498" t="s">
        <v>109</v>
      </c>
      <c r="B498" t="s">
        <v>23</v>
      </c>
      <c r="C498" t="s">
        <v>12</v>
      </c>
      <c r="D498">
        <v>14</v>
      </c>
      <c r="E498" s="8">
        <v>106740.21961668087</v>
      </c>
      <c r="F498" s="8">
        <v>109474.5722455966</v>
      </c>
      <c r="G498" s="8">
        <v>109755.28659098478</v>
      </c>
      <c r="H498" s="8">
        <v>112565.55174355375</v>
      </c>
      <c r="J498" t="s">
        <v>109</v>
      </c>
      <c r="K498" t="s">
        <v>23</v>
      </c>
      <c r="L498" t="s">
        <v>12</v>
      </c>
      <c r="M498">
        <v>14</v>
      </c>
      <c r="N498" s="8">
        <v>106740.21961668087</v>
      </c>
      <c r="O498" s="8">
        <v>109474.5722455966</v>
      </c>
      <c r="P498" s="8">
        <v>109755.28659098478</v>
      </c>
      <c r="Q498" s="8">
        <v>112565.55174355375</v>
      </c>
    </row>
    <row r="499" spans="1:17" hidden="1" x14ac:dyDescent="0.25">
      <c r="A499" t="s">
        <v>109</v>
      </c>
      <c r="B499" t="s">
        <v>23</v>
      </c>
      <c r="C499" t="s">
        <v>12</v>
      </c>
      <c r="D499">
        <v>15</v>
      </c>
      <c r="E499" s="8">
        <v>106368.95655102788</v>
      </c>
      <c r="F499" s="8">
        <v>109062.73586498563</v>
      </c>
      <c r="G499" s="8">
        <v>108944.59468193089</v>
      </c>
      <c r="H499" s="8">
        <v>111734.10220821833</v>
      </c>
      <c r="J499" t="s">
        <v>109</v>
      </c>
      <c r="K499" t="s">
        <v>23</v>
      </c>
      <c r="L499" t="s">
        <v>12</v>
      </c>
      <c r="M499">
        <v>15</v>
      </c>
      <c r="N499" s="8">
        <v>106368.95655102788</v>
      </c>
      <c r="O499" s="8">
        <v>109062.73586498563</v>
      </c>
      <c r="P499" s="8">
        <v>108944.59468193089</v>
      </c>
      <c r="Q499" s="8">
        <v>111734.10220821833</v>
      </c>
    </row>
    <row r="500" spans="1:17" hidden="1" x14ac:dyDescent="0.25">
      <c r="A500" t="s">
        <v>109</v>
      </c>
      <c r="B500" t="s">
        <v>23</v>
      </c>
      <c r="C500" t="s">
        <v>12</v>
      </c>
      <c r="D500">
        <v>16</v>
      </c>
      <c r="E500" s="8">
        <v>106443.26081623428</v>
      </c>
      <c r="F500" s="8">
        <v>109291.38995499779</v>
      </c>
      <c r="G500" s="8">
        <v>108791.11436946767</v>
      </c>
      <c r="H500" s="8">
        <v>111576.69205886865</v>
      </c>
      <c r="J500" t="s">
        <v>109</v>
      </c>
      <c r="K500" t="s">
        <v>23</v>
      </c>
      <c r="L500" t="s">
        <v>12</v>
      </c>
      <c r="M500">
        <v>16</v>
      </c>
      <c r="N500" s="8">
        <v>106443.26081623428</v>
      </c>
      <c r="O500" s="8">
        <v>109291.38995499779</v>
      </c>
      <c r="P500" s="8">
        <v>108791.11436946767</v>
      </c>
      <c r="Q500" s="8">
        <v>111576.69205886865</v>
      </c>
    </row>
    <row r="501" spans="1:17" hidden="1" x14ac:dyDescent="0.25">
      <c r="A501" t="s">
        <v>109</v>
      </c>
      <c r="B501" t="s">
        <v>23</v>
      </c>
      <c r="C501" t="s">
        <v>12</v>
      </c>
      <c r="D501">
        <v>17</v>
      </c>
      <c r="E501" s="8">
        <v>108004.75555486752</v>
      </c>
      <c r="F501" s="8">
        <v>110830.89693153216</v>
      </c>
      <c r="G501" s="8">
        <v>110156.33339957625</v>
      </c>
      <c r="H501" s="8">
        <v>112976.86728639709</v>
      </c>
      <c r="J501" t="s">
        <v>109</v>
      </c>
      <c r="K501" t="s">
        <v>23</v>
      </c>
      <c r="L501" t="s">
        <v>12</v>
      </c>
      <c r="M501">
        <v>17</v>
      </c>
      <c r="N501" s="8">
        <v>108004.75555486752</v>
      </c>
      <c r="O501" s="8">
        <v>110830.89693153216</v>
      </c>
      <c r="P501" s="8">
        <v>110156.33339957625</v>
      </c>
      <c r="Q501" s="8">
        <v>112976.86728639709</v>
      </c>
    </row>
    <row r="502" spans="1:17" hidden="1" x14ac:dyDescent="0.25">
      <c r="A502" t="s">
        <v>109</v>
      </c>
      <c r="B502" t="s">
        <v>23</v>
      </c>
      <c r="C502" t="s">
        <v>12</v>
      </c>
      <c r="D502">
        <v>18</v>
      </c>
      <c r="E502" s="8">
        <v>110161.32346596671</v>
      </c>
      <c r="F502" s="8">
        <v>113223.91278283385</v>
      </c>
      <c r="G502" s="8">
        <v>113381.21809498644</v>
      </c>
      <c r="H502" s="8">
        <v>116284.32459732355</v>
      </c>
      <c r="J502" t="s">
        <v>109</v>
      </c>
      <c r="K502" t="s">
        <v>23</v>
      </c>
      <c r="L502" t="s">
        <v>12</v>
      </c>
      <c r="M502">
        <v>18</v>
      </c>
      <c r="N502" s="8">
        <v>110161.32346596671</v>
      </c>
      <c r="O502" s="8">
        <v>113223.91278283385</v>
      </c>
      <c r="P502" s="8">
        <v>113381.21809498644</v>
      </c>
      <c r="Q502" s="8">
        <v>116284.32459732355</v>
      </c>
    </row>
    <row r="503" spans="1:17" hidden="1" x14ac:dyDescent="0.25">
      <c r="A503" t="s">
        <v>109</v>
      </c>
      <c r="B503" t="s">
        <v>23</v>
      </c>
      <c r="C503" t="s">
        <v>12</v>
      </c>
      <c r="D503">
        <v>19</v>
      </c>
      <c r="E503" s="8">
        <v>111079.88242285191</v>
      </c>
      <c r="F503" s="8">
        <v>114237.96783142784</v>
      </c>
      <c r="G503" s="8">
        <v>115356.92611957842</v>
      </c>
      <c r="H503" s="8">
        <v>118310.62028457507</v>
      </c>
      <c r="J503" t="s">
        <v>109</v>
      </c>
      <c r="K503" t="s">
        <v>23</v>
      </c>
      <c r="L503" t="s">
        <v>12</v>
      </c>
      <c r="M503">
        <v>19</v>
      </c>
      <c r="N503" s="8">
        <v>111079.88242285191</v>
      </c>
      <c r="O503" s="8">
        <v>114237.96783142784</v>
      </c>
      <c r="P503" s="8">
        <v>115356.92611957842</v>
      </c>
      <c r="Q503" s="8">
        <v>118310.62028457507</v>
      </c>
    </row>
    <row r="504" spans="1:17" hidden="1" x14ac:dyDescent="0.25">
      <c r="A504" t="s">
        <v>109</v>
      </c>
      <c r="B504" t="s">
        <v>23</v>
      </c>
      <c r="C504" t="s">
        <v>12</v>
      </c>
      <c r="D504">
        <v>20</v>
      </c>
      <c r="E504" s="8">
        <v>109850.88449362876</v>
      </c>
      <c r="F504" s="8">
        <v>113124.37590154685</v>
      </c>
      <c r="G504" s="8">
        <v>115049.06502817222</v>
      </c>
      <c r="H504" s="8">
        <v>117994.87646310744</v>
      </c>
      <c r="J504" t="s">
        <v>109</v>
      </c>
      <c r="K504" t="s">
        <v>23</v>
      </c>
      <c r="L504" t="s">
        <v>12</v>
      </c>
      <c r="M504">
        <v>20</v>
      </c>
      <c r="N504" s="8">
        <v>109850.88449362876</v>
      </c>
      <c r="O504" s="8">
        <v>113124.37590154685</v>
      </c>
      <c r="P504" s="8">
        <v>115049.06502817222</v>
      </c>
      <c r="Q504" s="8">
        <v>117994.87646310744</v>
      </c>
    </row>
    <row r="505" spans="1:17" hidden="1" x14ac:dyDescent="0.25">
      <c r="A505" t="s">
        <v>109</v>
      </c>
      <c r="B505" t="s">
        <v>23</v>
      </c>
      <c r="C505" t="s">
        <v>12</v>
      </c>
      <c r="D505">
        <v>21</v>
      </c>
      <c r="E505" s="8">
        <v>106564.40309897</v>
      </c>
      <c r="F505" s="8">
        <v>109948.88037269103</v>
      </c>
      <c r="G505" s="8">
        <v>113150.62214980676</v>
      </c>
      <c r="H505" s="8">
        <v>116047.82428280379</v>
      </c>
      <c r="J505" t="s">
        <v>109</v>
      </c>
      <c r="K505" t="s">
        <v>23</v>
      </c>
      <c r="L505" t="s">
        <v>12</v>
      </c>
      <c r="M505">
        <v>21</v>
      </c>
      <c r="N505" s="8">
        <v>106564.40309897</v>
      </c>
      <c r="O505" s="8">
        <v>109948.88037269103</v>
      </c>
      <c r="P505" s="8">
        <v>113150.62214980676</v>
      </c>
      <c r="Q505" s="8">
        <v>116047.82428280379</v>
      </c>
    </row>
    <row r="506" spans="1:17" hidden="1" x14ac:dyDescent="0.25">
      <c r="A506" t="s">
        <v>109</v>
      </c>
      <c r="B506" t="s">
        <v>23</v>
      </c>
      <c r="C506" t="s">
        <v>12</v>
      </c>
      <c r="D506">
        <v>22</v>
      </c>
      <c r="E506" s="8">
        <v>102612.87368603954</v>
      </c>
      <c r="F506" s="8">
        <v>106149.73302291874</v>
      </c>
      <c r="G506" s="8">
        <v>110554.08999378335</v>
      </c>
      <c r="H506" s="8">
        <v>113384.80836948509</v>
      </c>
      <c r="J506" t="s">
        <v>109</v>
      </c>
      <c r="K506" t="s">
        <v>23</v>
      </c>
      <c r="L506" t="s">
        <v>12</v>
      </c>
      <c r="M506">
        <v>22</v>
      </c>
      <c r="N506" s="8">
        <v>102612.87368603954</v>
      </c>
      <c r="O506" s="8">
        <v>106149.73302291874</v>
      </c>
      <c r="P506" s="8">
        <v>110554.08999378335</v>
      </c>
      <c r="Q506" s="8">
        <v>113384.80836948509</v>
      </c>
    </row>
    <row r="507" spans="1:17" hidden="1" x14ac:dyDescent="0.25">
      <c r="A507" t="s">
        <v>109</v>
      </c>
      <c r="B507" t="s">
        <v>23</v>
      </c>
      <c r="C507" t="s">
        <v>12</v>
      </c>
      <c r="D507">
        <v>23</v>
      </c>
      <c r="E507" s="8">
        <v>98002.466311520344</v>
      </c>
      <c r="F507" s="8">
        <v>101501.1886302214</v>
      </c>
      <c r="G507" s="8">
        <v>107031.91966747137</v>
      </c>
      <c r="H507" s="8">
        <v>109772.45348043452</v>
      </c>
      <c r="J507" t="s">
        <v>109</v>
      </c>
      <c r="K507" t="s">
        <v>23</v>
      </c>
      <c r="L507" t="s">
        <v>12</v>
      </c>
      <c r="M507">
        <v>23</v>
      </c>
      <c r="N507" s="8">
        <v>98002.466311520344</v>
      </c>
      <c r="O507" s="8">
        <v>101501.1886302214</v>
      </c>
      <c r="P507" s="8">
        <v>107031.91966747137</v>
      </c>
      <c r="Q507" s="8">
        <v>109772.45348043452</v>
      </c>
    </row>
    <row r="508" spans="1:17" hidden="1" x14ac:dyDescent="0.25">
      <c r="A508" t="s">
        <v>109</v>
      </c>
      <c r="B508" t="s">
        <v>23</v>
      </c>
      <c r="C508" t="s">
        <v>12</v>
      </c>
      <c r="D508">
        <v>24</v>
      </c>
      <c r="E508" s="8">
        <v>92898.840404260263</v>
      </c>
      <c r="F508" s="8">
        <v>96402.475615030256</v>
      </c>
      <c r="G508" s="8">
        <v>102730.78252386555</v>
      </c>
      <c r="H508" s="8">
        <v>105361.18646330258</v>
      </c>
      <c r="J508" t="s">
        <v>109</v>
      </c>
      <c r="K508" t="s">
        <v>23</v>
      </c>
      <c r="L508" t="s">
        <v>12</v>
      </c>
      <c r="M508">
        <v>24</v>
      </c>
      <c r="N508" s="8">
        <v>92898.840404260263</v>
      </c>
      <c r="O508" s="8">
        <v>96402.475615030256</v>
      </c>
      <c r="P508" s="8">
        <v>102730.78252386555</v>
      </c>
      <c r="Q508" s="8">
        <v>105361.18646330258</v>
      </c>
    </row>
    <row r="509" spans="1:17" hidden="1" x14ac:dyDescent="0.25">
      <c r="A509" t="s">
        <v>109</v>
      </c>
      <c r="B509" t="s">
        <v>24</v>
      </c>
      <c r="C509" t="s">
        <v>12</v>
      </c>
      <c r="D509">
        <v>1</v>
      </c>
      <c r="E509" s="8">
        <v>87731.374480833809</v>
      </c>
      <c r="F509" s="8">
        <v>90895.01652703491</v>
      </c>
      <c r="G509" s="8">
        <v>96493.340402331829</v>
      </c>
      <c r="H509" s="8">
        <v>98964.035713785954</v>
      </c>
      <c r="J509" t="s">
        <v>109</v>
      </c>
      <c r="K509" t="s">
        <v>24</v>
      </c>
      <c r="L509" t="s">
        <v>12</v>
      </c>
      <c r="M509">
        <v>1</v>
      </c>
      <c r="N509" s="8">
        <v>87731.374480833809</v>
      </c>
      <c r="O509" s="8">
        <v>90895.01652703491</v>
      </c>
      <c r="P509" s="8">
        <v>96493.340402331829</v>
      </c>
      <c r="Q509" s="8">
        <v>98964.035713785954</v>
      </c>
    </row>
    <row r="510" spans="1:17" hidden="1" x14ac:dyDescent="0.25">
      <c r="A510" t="s">
        <v>109</v>
      </c>
      <c r="B510" t="s">
        <v>24</v>
      </c>
      <c r="C510" t="s">
        <v>12</v>
      </c>
      <c r="D510">
        <v>2</v>
      </c>
      <c r="E510" s="8">
        <v>84379.541679890724</v>
      </c>
      <c r="F510" s="8">
        <v>87615.053250531666</v>
      </c>
      <c r="G510" s="8">
        <v>92373.204414026433</v>
      </c>
      <c r="H510" s="8">
        <v>94738.404355267296</v>
      </c>
      <c r="J510" t="s">
        <v>109</v>
      </c>
      <c r="K510" t="s">
        <v>24</v>
      </c>
      <c r="L510" t="s">
        <v>12</v>
      </c>
      <c r="M510">
        <v>2</v>
      </c>
      <c r="N510" s="8">
        <v>84379.541679890724</v>
      </c>
      <c r="O510" s="8">
        <v>87615.053250531666</v>
      </c>
      <c r="P510" s="8">
        <v>92373.204414026433</v>
      </c>
      <c r="Q510" s="8">
        <v>94738.404355267296</v>
      </c>
    </row>
    <row r="511" spans="1:17" hidden="1" x14ac:dyDescent="0.25">
      <c r="A511" t="s">
        <v>109</v>
      </c>
      <c r="B511" t="s">
        <v>24</v>
      </c>
      <c r="C511" t="s">
        <v>12</v>
      </c>
      <c r="D511">
        <v>3</v>
      </c>
      <c r="E511" s="8">
        <v>81987.873147986378</v>
      </c>
      <c r="F511" s="8">
        <v>85294.519095081749</v>
      </c>
      <c r="G511" s="8">
        <v>89104.706257931277</v>
      </c>
      <c r="H511" s="8">
        <v>91386.216868529329</v>
      </c>
      <c r="J511" t="s">
        <v>109</v>
      </c>
      <c r="K511" t="s">
        <v>24</v>
      </c>
      <c r="L511" t="s">
        <v>12</v>
      </c>
      <c r="M511">
        <v>3</v>
      </c>
      <c r="N511" s="8">
        <v>81987.873147986378</v>
      </c>
      <c r="O511" s="8">
        <v>85294.519095081749</v>
      </c>
      <c r="P511" s="8">
        <v>89104.706257931277</v>
      </c>
      <c r="Q511" s="8">
        <v>91386.216868529329</v>
      </c>
    </row>
    <row r="512" spans="1:17" hidden="1" x14ac:dyDescent="0.25">
      <c r="A512" t="s">
        <v>109</v>
      </c>
      <c r="B512" t="s">
        <v>24</v>
      </c>
      <c r="C512" t="s">
        <v>12</v>
      </c>
      <c r="D512">
        <v>4</v>
      </c>
      <c r="E512" s="8">
        <v>80418.582685180445</v>
      </c>
      <c r="F512" s="8">
        <v>83673.791477303064</v>
      </c>
      <c r="G512" s="8">
        <v>86196.390521821042</v>
      </c>
      <c r="H512" s="8">
        <v>88403.434210417254</v>
      </c>
      <c r="J512" t="s">
        <v>109</v>
      </c>
      <c r="K512" t="s">
        <v>24</v>
      </c>
      <c r="L512" t="s">
        <v>12</v>
      </c>
      <c r="M512">
        <v>4</v>
      </c>
      <c r="N512" s="8">
        <v>80418.582685180445</v>
      </c>
      <c r="O512" s="8">
        <v>83673.791477303064</v>
      </c>
      <c r="P512" s="8">
        <v>86196.390521821042</v>
      </c>
      <c r="Q512" s="8">
        <v>88403.434210417254</v>
      </c>
    </row>
    <row r="513" spans="1:17" hidden="1" x14ac:dyDescent="0.25">
      <c r="A513" t="s">
        <v>109</v>
      </c>
      <c r="B513" t="s">
        <v>24</v>
      </c>
      <c r="C513" t="s">
        <v>12</v>
      </c>
      <c r="D513">
        <v>5</v>
      </c>
      <c r="E513" s="8">
        <v>79801.741087872215</v>
      </c>
      <c r="F513" s="8">
        <v>82684.327352253589</v>
      </c>
      <c r="G513" s="8">
        <v>84182.198873024448</v>
      </c>
      <c r="H513" s="8">
        <v>86337.669532411586</v>
      </c>
      <c r="J513" t="s">
        <v>109</v>
      </c>
      <c r="K513" t="s">
        <v>24</v>
      </c>
      <c r="L513" t="s">
        <v>12</v>
      </c>
      <c r="M513">
        <v>5</v>
      </c>
      <c r="N513" s="8">
        <v>79801.741087872215</v>
      </c>
      <c r="O513" s="8">
        <v>82684.327352253589</v>
      </c>
      <c r="P513" s="8">
        <v>84182.198873024448</v>
      </c>
      <c r="Q513" s="8">
        <v>86337.669532411586</v>
      </c>
    </row>
    <row r="514" spans="1:17" hidden="1" x14ac:dyDescent="0.25">
      <c r="A514" t="s">
        <v>109</v>
      </c>
      <c r="B514" t="s">
        <v>24</v>
      </c>
      <c r="C514" t="s">
        <v>12</v>
      </c>
      <c r="D514">
        <v>6</v>
      </c>
      <c r="E514" s="8">
        <v>80532.723393576351</v>
      </c>
      <c r="F514" s="8">
        <v>83417.451379175065</v>
      </c>
      <c r="G514" s="8">
        <v>84413.838008857158</v>
      </c>
      <c r="H514" s="8">
        <v>86575.239748300839</v>
      </c>
      <c r="J514" t="s">
        <v>109</v>
      </c>
      <c r="K514" t="s">
        <v>24</v>
      </c>
      <c r="L514" t="s">
        <v>12</v>
      </c>
      <c r="M514">
        <v>6</v>
      </c>
      <c r="N514" s="8">
        <v>80532.723393576351</v>
      </c>
      <c r="O514" s="8">
        <v>83417.451379175065</v>
      </c>
      <c r="P514" s="8">
        <v>84413.838008857158</v>
      </c>
      <c r="Q514" s="8">
        <v>86575.239748300839</v>
      </c>
    </row>
    <row r="515" spans="1:17" hidden="1" x14ac:dyDescent="0.25">
      <c r="A515" t="s">
        <v>109</v>
      </c>
      <c r="B515" t="s">
        <v>24</v>
      </c>
      <c r="C515" t="s">
        <v>12</v>
      </c>
      <c r="D515">
        <v>7</v>
      </c>
      <c r="E515" s="8">
        <v>82274.4300785792</v>
      </c>
      <c r="F515" s="8">
        <v>84890.138210012694</v>
      </c>
      <c r="G515" s="8">
        <v>86024.443605291861</v>
      </c>
      <c r="H515" s="8">
        <v>88227.084622794748</v>
      </c>
      <c r="J515" t="s">
        <v>109</v>
      </c>
      <c r="K515" t="s">
        <v>24</v>
      </c>
      <c r="L515" t="s">
        <v>12</v>
      </c>
      <c r="M515">
        <v>7</v>
      </c>
      <c r="N515" s="8">
        <v>82274.4300785792</v>
      </c>
      <c r="O515" s="8">
        <v>84890.138210012694</v>
      </c>
      <c r="P515" s="8">
        <v>86024.443605291861</v>
      </c>
      <c r="Q515" s="8">
        <v>88227.084622794748</v>
      </c>
    </row>
    <row r="516" spans="1:17" hidden="1" x14ac:dyDescent="0.25">
      <c r="A516" t="s">
        <v>109</v>
      </c>
      <c r="B516" t="s">
        <v>24</v>
      </c>
      <c r="C516" t="s">
        <v>12</v>
      </c>
      <c r="D516">
        <v>8</v>
      </c>
      <c r="E516" s="8">
        <v>84780.005182838984</v>
      </c>
      <c r="F516" s="8">
        <v>87637.384052649621</v>
      </c>
      <c r="G516" s="8">
        <v>88629.346299486278</v>
      </c>
      <c r="H516" s="8">
        <v>90898.685400468356</v>
      </c>
      <c r="J516" t="s">
        <v>109</v>
      </c>
      <c r="K516" t="s">
        <v>24</v>
      </c>
      <c r="L516" t="s">
        <v>12</v>
      </c>
      <c r="M516">
        <v>8</v>
      </c>
      <c r="N516" s="8">
        <v>84780.005182838984</v>
      </c>
      <c r="O516" s="8">
        <v>87637.384052649621</v>
      </c>
      <c r="P516" s="8">
        <v>88629.346299486278</v>
      </c>
      <c r="Q516" s="8">
        <v>90898.685400468356</v>
      </c>
    </row>
    <row r="517" spans="1:17" hidden="1" x14ac:dyDescent="0.25">
      <c r="A517" t="s">
        <v>109</v>
      </c>
      <c r="B517" t="s">
        <v>24</v>
      </c>
      <c r="C517" t="s">
        <v>12</v>
      </c>
      <c r="D517">
        <v>9</v>
      </c>
      <c r="E517" s="8">
        <v>88448.132807351794</v>
      </c>
      <c r="F517" s="8">
        <v>91461.631428151028</v>
      </c>
      <c r="G517" s="8">
        <v>92007.314646658866</v>
      </c>
      <c r="H517" s="8">
        <v>94363.146043614965</v>
      </c>
      <c r="J517" t="s">
        <v>109</v>
      </c>
      <c r="K517" t="s">
        <v>24</v>
      </c>
      <c r="L517" t="s">
        <v>12</v>
      </c>
      <c r="M517">
        <v>9</v>
      </c>
      <c r="N517" s="8">
        <v>88448.132807351794</v>
      </c>
      <c r="O517" s="8">
        <v>91461.631428151028</v>
      </c>
      <c r="P517" s="8">
        <v>92007.314646658866</v>
      </c>
      <c r="Q517" s="8">
        <v>94363.146043614965</v>
      </c>
    </row>
    <row r="518" spans="1:17" hidden="1" x14ac:dyDescent="0.25">
      <c r="A518" t="s">
        <v>109</v>
      </c>
      <c r="B518" t="s">
        <v>24</v>
      </c>
      <c r="C518" t="s">
        <v>12</v>
      </c>
      <c r="D518">
        <v>10</v>
      </c>
      <c r="E518" s="8">
        <v>91731.519735073191</v>
      </c>
      <c r="F518" s="8">
        <v>94586.503861121164</v>
      </c>
      <c r="G518" s="8">
        <v>94990.484788447357</v>
      </c>
      <c r="H518" s="8">
        <v>97422.699741531309</v>
      </c>
      <c r="J518" t="s">
        <v>109</v>
      </c>
      <c r="K518" t="s">
        <v>24</v>
      </c>
      <c r="L518" t="s">
        <v>12</v>
      </c>
      <c r="M518">
        <v>10</v>
      </c>
      <c r="N518" s="8">
        <v>91731.519735073191</v>
      </c>
      <c r="O518" s="8">
        <v>94586.503861121164</v>
      </c>
      <c r="P518" s="8">
        <v>94990.484788447357</v>
      </c>
      <c r="Q518" s="8">
        <v>97422.699741531309</v>
      </c>
    </row>
    <row r="519" spans="1:17" hidden="1" x14ac:dyDescent="0.25">
      <c r="A519" t="s">
        <v>109</v>
      </c>
      <c r="B519" t="s">
        <v>24</v>
      </c>
      <c r="C519" t="s">
        <v>12</v>
      </c>
      <c r="D519">
        <v>11</v>
      </c>
      <c r="E519" s="8">
        <v>94609.760425804358</v>
      </c>
      <c r="F519" s="8">
        <v>97393.683726103467</v>
      </c>
      <c r="G519" s="8">
        <v>97850.310325389917</v>
      </c>
      <c r="H519" s="8">
        <v>100355.75061730285</v>
      </c>
      <c r="J519" t="s">
        <v>109</v>
      </c>
      <c r="K519" t="s">
        <v>24</v>
      </c>
      <c r="L519" t="s">
        <v>12</v>
      </c>
      <c r="M519">
        <v>11</v>
      </c>
      <c r="N519" s="8">
        <v>94609.760425804358</v>
      </c>
      <c r="O519" s="8">
        <v>97393.683726103467</v>
      </c>
      <c r="P519" s="8">
        <v>97850.310325389917</v>
      </c>
      <c r="Q519" s="8">
        <v>100355.75061730285</v>
      </c>
    </row>
    <row r="520" spans="1:17" hidden="1" x14ac:dyDescent="0.25">
      <c r="A520" t="s">
        <v>109</v>
      </c>
      <c r="B520" t="s">
        <v>24</v>
      </c>
      <c r="C520" t="s">
        <v>12</v>
      </c>
      <c r="D520">
        <v>12</v>
      </c>
      <c r="E520" s="8">
        <v>96733.599539126197</v>
      </c>
      <c r="F520" s="8">
        <v>99466.027257369249</v>
      </c>
      <c r="G520" s="8">
        <v>99849.941566511334</v>
      </c>
      <c r="H520" s="8">
        <v>102406.5820709102</v>
      </c>
      <c r="J520" t="s">
        <v>109</v>
      </c>
      <c r="K520" t="s">
        <v>24</v>
      </c>
      <c r="L520" t="s">
        <v>12</v>
      </c>
      <c r="M520">
        <v>12</v>
      </c>
      <c r="N520" s="8">
        <v>96733.599539126197</v>
      </c>
      <c r="O520" s="8">
        <v>99466.027257369249</v>
      </c>
      <c r="P520" s="8">
        <v>99849.941566511334</v>
      </c>
      <c r="Q520" s="8">
        <v>102406.5820709102</v>
      </c>
    </row>
    <row r="521" spans="1:17" hidden="1" x14ac:dyDescent="0.25">
      <c r="A521" t="s">
        <v>109</v>
      </c>
      <c r="B521" t="s">
        <v>24</v>
      </c>
      <c r="C521" t="s">
        <v>12</v>
      </c>
      <c r="D521">
        <v>13</v>
      </c>
      <c r="E521" s="8">
        <v>96656.153915561576</v>
      </c>
      <c r="F521" s="8">
        <v>99354.195525416115</v>
      </c>
      <c r="G521" s="8">
        <v>99748.394364136679</v>
      </c>
      <c r="H521" s="8">
        <v>102302.43476996136</v>
      </c>
      <c r="J521" t="s">
        <v>109</v>
      </c>
      <c r="K521" t="s">
        <v>24</v>
      </c>
      <c r="L521" t="s">
        <v>12</v>
      </c>
      <c r="M521">
        <v>13</v>
      </c>
      <c r="N521" s="8">
        <v>96656.153915561576</v>
      </c>
      <c r="O521" s="8">
        <v>99354.195525416115</v>
      </c>
      <c r="P521" s="8">
        <v>99748.394364136679</v>
      </c>
      <c r="Q521" s="8">
        <v>102302.43476996136</v>
      </c>
    </row>
    <row r="522" spans="1:17" hidden="1" x14ac:dyDescent="0.25">
      <c r="A522" t="s">
        <v>109</v>
      </c>
      <c r="B522" t="s">
        <v>24</v>
      </c>
      <c r="C522" t="s">
        <v>12</v>
      </c>
      <c r="D522">
        <v>14</v>
      </c>
      <c r="E522" s="8">
        <v>95918.041405146301</v>
      </c>
      <c r="F522" s="8">
        <v>98358.187046194827</v>
      </c>
      <c r="G522" s="8">
        <v>98813.818463576725</v>
      </c>
      <c r="H522" s="8">
        <v>101343.92921491868</v>
      </c>
      <c r="J522" t="s">
        <v>109</v>
      </c>
      <c r="K522" t="s">
        <v>24</v>
      </c>
      <c r="L522" t="s">
        <v>12</v>
      </c>
      <c r="M522">
        <v>14</v>
      </c>
      <c r="N522" s="8">
        <v>95918.041405146301</v>
      </c>
      <c r="O522" s="8">
        <v>98358.187046194827</v>
      </c>
      <c r="P522" s="8">
        <v>98813.818463576725</v>
      </c>
      <c r="Q522" s="8">
        <v>101343.92921491868</v>
      </c>
    </row>
    <row r="523" spans="1:17" hidden="1" x14ac:dyDescent="0.25">
      <c r="A523" t="s">
        <v>109</v>
      </c>
      <c r="B523" t="s">
        <v>24</v>
      </c>
      <c r="C523" t="s">
        <v>12</v>
      </c>
      <c r="D523">
        <v>15</v>
      </c>
      <c r="E523" s="8">
        <v>95876.948542000697</v>
      </c>
      <c r="F523" s="8">
        <v>98311.731196814755</v>
      </c>
      <c r="G523" s="8">
        <v>98385.142187877951</v>
      </c>
      <c r="H523" s="8">
        <v>100904.2767572359</v>
      </c>
      <c r="J523" t="s">
        <v>109</v>
      </c>
      <c r="K523" t="s">
        <v>24</v>
      </c>
      <c r="L523" t="s">
        <v>12</v>
      </c>
      <c r="M523">
        <v>15</v>
      </c>
      <c r="N523" s="8">
        <v>95876.948542000697</v>
      </c>
      <c r="O523" s="8">
        <v>98311.731196814755</v>
      </c>
      <c r="P523" s="8">
        <v>98385.142187877951</v>
      </c>
      <c r="Q523" s="8">
        <v>100904.2767572359</v>
      </c>
    </row>
    <row r="524" spans="1:17" hidden="1" x14ac:dyDescent="0.25">
      <c r="A524" t="s">
        <v>109</v>
      </c>
      <c r="B524" t="s">
        <v>24</v>
      </c>
      <c r="C524" t="s">
        <v>12</v>
      </c>
      <c r="D524">
        <v>16</v>
      </c>
      <c r="E524" s="8">
        <v>96631.74165133432</v>
      </c>
      <c r="F524" s="8">
        <v>99415.810545064334</v>
      </c>
      <c r="G524" s="8">
        <v>99012.508268921534</v>
      </c>
      <c r="H524" s="8">
        <v>101547.70643840502</v>
      </c>
      <c r="J524" t="s">
        <v>109</v>
      </c>
      <c r="K524" t="s">
        <v>24</v>
      </c>
      <c r="L524" t="s">
        <v>12</v>
      </c>
      <c r="M524">
        <v>16</v>
      </c>
      <c r="N524" s="8">
        <v>96631.74165133432</v>
      </c>
      <c r="O524" s="8">
        <v>99415.810545064334</v>
      </c>
      <c r="P524" s="8">
        <v>99012.508268921534</v>
      </c>
      <c r="Q524" s="8">
        <v>101547.70643840502</v>
      </c>
    </row>
    <row r="525" spans="1:17" hidden="1" x14ac:dyDescent="0.25">
      <c r="A525" t="s">
        <v>109</v>
      </c>
      <c r="B525" t="s">
        <v>24</v>
      </c>
      <c r="C525" t="s">
        <v>12</v>
      </c>
      <c r="D525">
        <v>17</v>
      </c>
      <c r="E525" s="8">
        <v>98951.050184451757</v>
      </c>
      <c r="F525" s="8">
        <v>101604.16192626288</v>
      </c>
      <c r="G525" s="8">
        <v>101034.8831241249</v>
      </c>
      <c r="H525" s="8">
        <v>103621.86385240384</v>
      </c>
      <c r="J525" t="s">
        <v>109</v>
      </c>
      <c r="K525" t="s">
        <v>24</v>
      </c>
      <c r="L525" t="s">
        <v>12</v>
      </c>
      <c r="M525">
        <v>17</v>
      </c>
      <c r="N525" s="8">
        <v>98951.050184451757</v>
      </c>
      <c r="O525" s="8">
        <v>101604.16192626288</v>
      </c>
      <c r="P525" s="8">
        <v>101034.8831241249</v>
      </c>
      <c r="Q525" s="8">
        <v>103621.86385240384</v>
      </c>
    </row>
    <row r="526" spans="1:17" hidden="1" x14ac:dyDescent="0.25">
      <c r="A526" t="s">
        <v>109</v>
      </c>
      <c r="B526" t="s">
        <v>24</v>
      </c>
      <c r="C526" t="s">
        <v>12</v>
      </c>
      <c r="D526">
        <v>18</v>
      </c>
      <c r="E526" s="8">
        <v>101984.17639996232</v>
      </c>
      <c r="F526" s="8">
        <v>104848.5042447587</v>
      </c>
      <c r="G526" s="8">
        <v>104877.37766321009</v>
      </c>
      <c r="H526" s="8">
        <v>107562.7448003585</v>
      </c>
      <c r="J526" t="s">
        <v>109</v>
      </c>
      <c r="K526" t="s">
        <v>24</v>
      </c>
      <c r="L526" t="s">
        <v>12</v>
      </c>
      <c r="M526">
        <v>18</v>
      </c>
      <c r="N526" s="8">
        <v>101984.17639996232</v>
      </c>
      <c r="O526" s="8">
        <v>104848.5042447587</v>
      </c>
      <c r="P526" s="8">
        <v>104877.37766321009</v>
      </c>
      <c r="Q526" s="8">
        <v>107562.7448003585</v>
      </c>
    </row>
    <row r="527" spans="1:17" hidden="1" x14ac:dyDescent="0.25">
      <c r="A527" t="s">
        <v>109</v>
      </c>
      <c r="B527" t="s">
        <v>24</v>
      </c>
      <c r="C527" t="s">
        <v>12</v>
      </c>
      <c r="D527">
        <v>19</v>
      </c>
      <c r="E527" s="8">
        <v>103708.87494638607</v>
      </c>
      <c r="F527" s="8">
        <v>106637.9408752349</v>
      </c>
      <c r="G527" s="8">
        <v>107614.6421482197</v>
      </c>
      <c r="H527" s="8">
        <v>110370.0964696352</v>
      </c>
      <c r="J527" t="s">
        <v>109</v>
      </c>
      <c r="K527" t="s">
        <v>24</v>
      </c>
      <c r="L527" t="s">
        <v>12</v>
      </c>
      <c r="M527">
        <v>19</v>
      </c>
      <c r="N527" s="8">
        <v>103708.87494638607</v>
      </c>
      <c r="O527" s="8">
        <v>106637.9408752349</v>
      </c>
      <c r="P527" s="8">
        <v>107614.6421482197</v>
      </c>
      <c r="Q527" s="8">
        <v>110370.0964696352</v>
      </c>
    </row>
    <row r="528" spans="1:17" hidden="1" x14ac:dyDescent="0.25">
      <c r="A528" t="s">
        <v>109</v>
      </c>
      <c r="B528" t="s">
        <v>24</v>
      </c>
      <c r="C528" t="s">
        <v>12</v>
      </c>
      <c r="D528">
        <v>20</v>
      </c>
      <c r="E528" s="8">
        <v>103656.93829530616</v>
      </c>
      <c r="F528" s="8">
        <v>106527.09309163233</v>
      </c>
      <c r="G528" s="8">
        <v>108047.51571447316</v>
      </c>
      <c r="H528" s="8">
        <v>110814.05368877221</v>
      </c>
      <c r="J528" t="s">
        <v>109</v>
      </c>
      <c r="K528" t="s">
        <v>24</v>
      </c>
      <c r="L528" t="s">
        <v>12</v>
      </c>
      <c r="M528">
        <v>20</v>
      </c>
      <c r="N528" s="8">
        <v>103656.93829530616</v>
      </c>
      <c r="O528" s="8">
        <v>106527.09309163233</v>
      </c>
      <c r="P528" s="8">
        <v>108047.51571447316</v>
      </c>
      <c r="Q528" s="8">
        <v>110814.05368877221</v>
      </c>
    </row>
    <row r="529" spans="1:17" hidden="1" x14ac:dyDescent="0.25">
      <c r="A529" t="s">
        <v>109</v>
      </c>
      <c r="B529" t="s">
        <v>24</v>
      </c>
      <c r="C529" t="s">
        <v>12</v>
      </c>
      <c r="D529">
        <v>21</v>
      </c>
      <c r="E529" s="8">
        <v>101203.94915663153</v>
      </c>
      <c r="F529" s="8">
        <v>104147.6601207159</v>
      </c>
      <c r="G529" s="8">
        <v>106691.47347802084</v>
      </c>
      <c r="H529" s="8">
        <v>109423.29022511636</v>
      </c>
      <c r="J529" t="s">
        <v>109</v>
      </c>
      <c r="K529" t="s">
        <v>24</v>
      </c>
      <c r="L529" t="s">
        <v>12</v>
      </c>
      <c r="M529">
        <v>21</v>
      </c>
      <c r="N529" s="8">
        <v>101203.94915663153</v>
      </c>
      <c r="O529" s="8">
        <v>104147.6601207159</v>
      </c>
      <c r="P529" s="8">
        <v>106691.47347802084</v>
      </c>
      <c r="Q529" s="8">
        <v>109423.29022511636</v>
      </c>
    </row>
    <row r="530" spans="1:17" hidden="1" x14ac:dyDescent="0.25">
      <c r="A530" t="s">
        <v>109</v>
      </c>
      <c r="B530" t="s">
        <v>24</v>
      </c>
      <c r="C530" t="s">
        <v>12</v>
      </c>
      <c r="D530">
        <v>22</v>
      </c>
      <c r="E530" s="8">
        <v>98414.080286991069</v>
      </c>
      <c r="F530" s="8">
        <v>101613.56183153206</v>
      </c>
      <c r="G530" s="8">
        <v>105369.27863865736</v>
      </c>
      <c r="H530" s="8">
        <v>108067.24081530455</v>
      </c>
      <c r="J530" t="s">
        <v>109</v>
      </c>
      <c r="K530" t="s">
        <v>24</v>
      </c>
      <c r="L530" t="s">
        <v>12</v>
      </c>
      <c r="M530">
        <v>22</v>
      </c>
      <c r="N530" s="8">
        <v>98414.080286991069</v>
      </c>
      <c r="O530" s="8">
        <v>101613.56183153206</v>
      </c>
      <c r="P530" s="8">
        <v>105369.27863865736</v>
      </c>
      <c r="Q530" s="8">
        <v>108067.24081530455</v>
      </c>
    </row>
    <row r="531" spans="1:17" hidden="1" x14ac:dyDescent="0.25">
      <c r="A531" t="s">
        <v>109</v>
      </c>
      <c r="B531" t="s">
        <v>24</v>
      </c>
      <c r="C531" t="s">
        <v>12</v>
      </c>
      <c r="D531">
        <v>23</v>
      </c>
      <c r="E531" s="8">
        <v>95134.215259803736</v>
      </c>
      <c r="F531" s="8">
        <v>98288.710682452511</v>
      </c>
      <c r="G531" s="8">
        <v>102877.36480593274</v>
      </c>
      <c r="H531" s="8">
        <v>105511.52195937949</v>
      </c>
      <c r="J531" t="s">
        <v>109</v>
      </c>
      <c r="K531" t="s">
        <v>24</v>
      </c>
      <c r="L531" t="s">
        <v>12</v>
      </c>
      <c r="M531">
        <v>23</v>
      </c>
      <c r="N531" s="8">
        <v>95134.215259803736</v>
      </c>
      <c r="O531" s="8">
        <v>98288.710682452511</v>
      </c>
      <c r="P531" s="8">
        <v>102877.36480593274</v>
      </c>
      <c r="Q531" s="8">
        <v>105511.52195937949</v>
      </c>
    </row>
    <row r="532" spans="1:17" hidden="1" x14ac:dyDescent="0.25">
      <c r="A532" t="s">
        <v>109</v>
      </c>
      <c r="B532" t="s">
        <v>24</v>
      </c>
      <c r="C532" t="s">
        <v>12</v>
      </c>
      <c r="D532">
        <v>24</v>
      </c>
      <c r="E532" s="8">
        <v>91663.44391453806</v>
      </c>
      <c r="F532" s="8">
        <v>95143.354210002508</v>
      </c>
      <c r="G532" s="8">
        <v>100780.42179329725</v>
      </c>
      <c r="H532" s="8">
        <v>103360.8870831594</v>
      </c>
      <c r="J532" t="s">
        <v>109</v>
      </c>
      <c r="K532" t="s">
        <v>24</v>
      </c>
      <c r="L532" t="s">
        <v>12</v>
      </c>
      <c r="M532">
        <v>24</v>
      </c>
      <c r="N532" s="8">
        <v>91663.44391453806</v>
      </c>
      <c r="O532" s="8">
        <v>95143.354210002508</v>
      </c>
      <c r="P532" s="8">
        <v>100780.42179329725</v>
      </c>
      <c r="Q532" s="8">
        <v>103360.8870831594</v>
      </c>
    </row>
    <row r="533" spans="1:17" hidden="1" x14ac:dyDescent="0.25">
      <c r="A533" t="s">
        <v>109</v>
      </c>
      <c r="B533" t="s">
        <v>25</v>
      </c>
      <c r="C533" t="s">
        <v>12</v>
      </c>
      <c r="D533">
        <v>1</v>
      </c>
      <c r="E533" s="8">
        <v>77863.513925361389</v>
      </c>
      <c r="F533" s="8">
        <v>80829.334127673181</v>
      </c>
      <c r="G533" s="8">
        <v>87895.751526237815</v>
      </c>
      <c r="H533" s="8">
        <v>90146.307059781786</v>
      </c>
      <c r="J533" t="s">
        <v>109</v>
      </c>
      <c r="K533" t="s">
        <v>25</v>
      </c>
      <c r="L533" t="s">
        <v>12</v>
      </c>
      <c r="M533">
        <v>1</v>
      </c>
      <c r="N533" s="8">
        <v>77863.513925361389</v>
      </c>
      <c r="O533" s="8">
        <v>80829.334127673181</v>
      </c>
      <c r="P533" s="8">
        <v>87895.751526237815</v>
      </c>
      <c r="Q533" s="8">
        <v>90146.307059781786</v>
      </c>
    </row>
    <row r="534" spans="1:17" hidden="1" x14ac:dyDescent="0.25">
      <c r="A534" t="s">
        <v>109</v>
      </c>
      <c r="B534" t="s">
        <v>25</v>
      </c>
      <c r="C534" t="s">
        <v>12</v>
      </c>
      <c r="D534">
        <v>2</v>
      </c>
      <c r="E534" s="8">
        <v>75021.279904976298</v>
      </c>
      <c r="F534" s="8">
        <v>78053.591527163066</v>
      </c>
      <c r="G534" s="8">
        <v>84357.453728455672</v>
      </c>
      <c r="H534" s="8">
        <v>86517.411758140253</v>
      </c>
      <c r="J534" t="s">
        <v>109</v>
      </c>
      <c r="K534" t="s">
        <v>25</v>
      </c>
      <c r="L534" t="s">
        <v>12</v>
      </c>
      <c r="M534">
        <v>2</v>
      </c>
      <c r="N534" s="8">
        <v>75021.279904976298</v>
      </c>
      <c r="O534" s="8">
        <v>78053.591527163066</v>
      </c>
      <c r="P534" s="8">
        <v>84357.453728455672</v>
      </c>
      <c r="Q534" s="8">
        <v>86517.411758140253</v>
      </c>
    </row>
    <row r="535" spans="1:17" hidden="1" x14ac:dyDescent="0.25">
      <c r="A535" t="s">
        <v>109</v>
      </c>
      <c r="B535" t="s">
        <v>25</v>
      </c>
      <c r="C535" t="s">
        <v>12</v>
      </c>
      <c r="D535">
        <v>3</v>
      </c>
      <c r="E535" s="8">
        <v>73468.758379084829</v>
      </c>
      <c r="F535" s="8">
        <v>76512.329650734144</v>
      </c>
      <c r="G535" s="8">
        <v>81898.782998852606</v>
      </c>
      <c r="H535" s="8">
        <v>83995.787189249313</v>
      </c>
      <c r="J535" t="s">
        <v>109</v>
      </c>
      <c r="K535" t="s">
        <v>25</v>
      </c>
      <c r="L535" t="s">
        <v>12</v>
      </c>
      <c r="M535">
        <v>3</v>
      </c>
      <c r="N535" s="8">
        <v>73468.758379084829</v>
      </c>
      <c r="O535" s="8">
        <v>76512.329650734144</v>
      </c>
      <c r="P535" s="8">
        <v>81898.782998852606</v>
      </c>
      <c r="Q535" s="8">
        <v>83995.787189249313</v>
      </c>
    </row>
    <row r="536" spans="1:17" hidden="1" x14ac:dyDescent="0.25">
      <c r="A536" t="s">
        <v>109</v>
      </c>
      <c r="B536" t="s">
        <v>25</v>
      </c>
      <c r="C536" t="s">
        <v>12</v>
      </c>
      <c r="D536">
        <v>4</v>
      </c>
      <c r="E536" s="8">
        <v>73417.321420101958</v>
      </c>
      <c r="F536" s="8">
        <v>76254.246324384047</v>
      </c>
      <c r="G536" s="8">
        <v>80333.408303764372</v>
      </c>
      <c r="H536" s="8">
        <v>82390.331345517057</v>
      </c>
      <c r="J536" t="s">
        <v>109</v>
      </c>
      <c r="K536" t="s">
        <v>25</v>
      </c>
      <c r="L536" t="s">
        <v>12</v>
      </c>
      <c r="M536">
        <v>4</v>
      </c>
      <c r="N536" s="8">
        <v>73417.321420101958</v>
      </c>
      <c r="O536" s="8">
        <v>76254.246324384047</v>
      </c>
      <c r="P536" s="8">
        <v>80333.408303764372</v>
      </c>
      <c r="Q536" s="8">
        <v>82390.331345517057</v>
      </c>
    </row>
    <row r="537" spans="1:17" hidden="1" x14ac:dyDescent="0.25">
      <c r="A537" t="s">
        <v>109</v>
      </c>
      <c r="B537" t="s">
        <v>25</v>
      </c>
      <c r="C537" t="s">
        <v>12</v>
      </c>
      <c r="D537">
        <v>5</v>
      </c>
      <c r="E537" s="8">
        <v>75580.031165361826</v>
      </c>
      <c r="F537" s="8">
        <v>77880.528098516428</v>
      </c>
      <c r="G537" s="8">
        <v>80703.677485190594</v>
      </c>
      <c r="H537" s="8">
        <v>82770.081205368464</v>
      </c>
      <c r="J537" t="s">
        <v>109</v>
      </c>
      <c r="K537" t="s">
        <v>25</v>
      </c>
      <c r="L537" t="s">
        <v>12</v>
      </c>
      <c r="M537">
        <v>5</v>
      </c>
      <c r="N537" s="8">
        <v>75580.031165361826</v>
      </c>
      <c r="O537" s="8">
        <v>77880.528098516428</v>
      </c>
      <c r="P537" s="8">
        <v>80703.677485190594</v>
      </c>
      <c r="Q537" s="8">
        <v>82770.081205368464</v>
      </c>
    </row>
    <row r="538" spans="1:17" hidden="1" x14ac:dyDescent="0.25">
      <c r="A538" t="s">
        <v>109</v>
      </c>
      <c r="B538" t="s">
        <v>25</v>
      </c>
      <c r="C538" t="s">
        <v>12</v>
      </c>
      <c r="D538">
        <v>6</v>
      </c>
      <c r="E538" s="8">
        <v>80283.937827064117</v>
      </c>
      <c r="F538" s="8">
        <v>82805.226432822252</v>
      </c>
      <c r="G538" s="8">
        <v>84688.565732356059</v>
      </c>
      <c r="H538" s="8">
        <v>86857.001827699845</v>
      </c>
      <c r="J538" t="s">
        <v>109</v>
      </c>
      <c r="K538" t="s">
        <v>25</v>
      </c>
      <c r="L538" t="s">
        <v>12</v>
      </c>
      <c r="M538">
        <v>6</v>
      </c>
      <c r="N538" s="8">
        <v>80283.937827064117</v>
      </c>
      <c r="O538" s="8">
        <v>82805.226432822252</v>
      </c>
      <c r="P538" s="8">
        <v>84688.565732356059</v>
      </c>
      <c r="Q538" s="8">
        <v>86857.001827699845</v>
      </c>
    </row>
    <row r="539" spans="1:17" hidden="1" x14ac:dyDescent="0.25">
      <c r="A539" t="s">
        <v>109</v>
      </c>
      <c r="B539" t="s">
        <v>25</v>
      </c>
      <c r="C539" t="s">
        <v>12</v>
      </c>
      <c r="D539">
        <v>7</v>
      </c>
      <c r="E539" s="8">
        <v>85872.640151126267</v>
      </c>
      <c r="F539" s="8">
        <v>88537.448834493567</v>
      </c>
      <c r="G539" s="8">
        <v>89597.578331367738</v>
      </c>
      <c r="H539" s="8">
        <v>91891.708846260794</v>
      </c>
      <c r="J539" t="s">
        <v>109</v>
      </c>
      <c r="K539" t="s">
        <v>25</v>
      </c>
      <c r="L539" t="s">
        <v>12</v>
      </c>
      <c r="M539">
        <v>7</v>
      </c>
      <c r="N539" s="8">
        <v>85872.640151126267</v>
      </c>
      <c r="O539" s="8">
        <v>88537.448834493567</v>
      </c>
      <c r="P539" s="8">
        <v>89597.578331367738</v>
      </c>
      <c r="Q539" s="8">
        <v>91891.708846260794</v>
      </c>
    </row>
    <row r="540" spans="1:17" hidden="1" x14ac:dyDescent="0.25">
      <c r="A540" t="s">
        <v>109</v>
      </c>
      <c r="B540" t="s">
        <v>25</v>
      </c>
      <c r="C540" t="s">
        <v>12</v>
      </c>
      <c r="D540">
        <v>8</v>
      </c>
      <c r="E540" s="8">
        <v>91136.608553827769</v>
      </c>
      <c r="F540" s="8">
        <v>93802.15857456837</v>
      </c>
      <c r="G540" s="8">
        <v>94433.36412172197</v>
      </c>
      <c r="H540" s="8">
        <v>96851.314096378846</v>
      </c>
      <c r="J540" t="s">
        <v>109</v>
      </c>
      <c r="K540" t="s">
        <v>25</v>
      </c>
      <c r="L540" t="s">
        <v>12</v>
      </c>
      <c r="M540">
        <v>8</v>
      </c>
      <c r="N540" s="8">
        <v>91136.608553827769</v>
      </c>
      <c r="O540" s="8">
        <v>93802.15857456837</v>
      </c>
      <c r="P540" s="8">
        <v>94433.36412172197</v>
      </c>
      <c r="Q540" s="8">
        <v>96851.314096378846</v>
      </c>
    </row>
    <row r="541" spans="1:17" hidden="1" x14ac:dyDescent="0.25">
      <c r="A541" t="s">
        <v>109</v>
      </c>
      <c r="B541" t="s">
        <v>25</v>
      </c>
      <c r="C541" t="s">
        <v>12</v>
      </c>
      <c r="D541">
        <v>9</v>
      </c>
      <c r="E541" s="8">
        <v>95035.571052035797</v>
      </c>
      <c r="F541" s="8">
        <v>97424.840323021737</v>
      </c>
      <c r="G541" s="8">
        <v>98204.454702484742</v>
      </c>
      <c r="H541" s="8">
        <v>100718.96279999355</v>
      </c>
      <c r="J541" t="s">
        <v>109</v>
      </c>
      <c r="K541" t="s">
        <v>25</v>
      </c>
      <c r="L541" t="s">
        <v>12</v>
      </c>
      <c r="M541">
        <v>9</v>
      </c>
      <c r="N541" s="8">
        <v>95035.571052035797</v>
      </c>
      <c r="O541" s="8">
        <v>97424.840323021737</v>
      </c>
      <c r="P541" s="8">
        <v>98204.454702484742</v>
      </c>
      <c r="Q541" s="8">
        <v>100718.96279999355</v>
      </c>
    </row>
    <row r="542" spans="1:17" hidden="1" x14ac:dyDescent="0.25">
      <c r="A542" t="s">
        <v>109</v>
      </c>
      <c r="B542" t="s">
        <v>25</v>
      </c>
      <c r="C542" t="s">
        <v>12</v>
      </c>
      <c r="D542">
        <v>10</v>
      </c>
      <c r="E542" s="8">
        <v>96549.710583555396</v>
      </c>
      <c r="F542" s="8">
        <v>98754.938900815934</v>
      </c>
      <c r="G542" s="8">
        <v>99824.557422267797</v>
      </c>
      <c r="H542" s="8">
        <v>102380.54797003852</v>
      </c>
      <c r="J542" t="s">
        <v>109</v>
      </c>
      <c r="K542" t="s">
        <v>25</v>
      </c>
      <c r="L542" t="s">
        <v>12</v>
      </c>
      <c r="M542">
        <v>10</v>
      </c>
      <c r="N542" s="8">
        <v>96549.710583555396</v>
      </c>
      <c r="O542" s="8">
        <v>98754.938900815934</v>
      </c>
      <c r="P542" s="8">
        <v>99824.557422267797</v>
      </c>
      <c r="Q542" s="8">
        <v>102380.54797003852</v>
      </c>
    </row>
    <row r="543" spans="1:17" hidden="1" x14ac:dyDescent="0.25">
      <c r="A543" t="s">
        <v>109</v>
      </c>
      <c r="B543" t="s">
        <v>25</v>
      </c>
      <c r="C543" t="s">
        <v>12</v>
      </c>
      <c r="D543">
        <v>11</v>
      </c>
      <c r="E543" s="8">
        <v>97293.230348130135</v>
      </c>
      <c r="F543" s="8">
        <v>99596.947679439414</v>
      </c>
      <c r="G543" s="8">
        <v>100602.04735911988</v>
      </c>
      <c r="H543" s="8">
        <v>103177.94540240968</v>
      </c>
      <c r="J543" t="s">
        <v>109</v>
      </c>
      <c r="K543" t="s">
        <v>25</v>
      </c>
      <c r="L543" t="s">
        <v>12</v>
      </c>
      <c r="M543">
        <v>11</v>
      </c>
      <c r="N543" s="8">
        <v>97293.230348130135</v>
      </c>
      <c r="O543" s="8">
        <v>99596.947679439414</v>
      </c>
      <c r="P543" s="8">
        <v>100602.04735911988</v>
      </c>
      <c r="Q543" s="8">
        <v>103177.94540240968</v>
      </c>
    </row>
    <row r="544" spans="1:17" hidden="1" x14ac:dyDescent="0.25">
      <c r="A544" t="s">
        <v>109</v>
      </c>
      <c r="B544" t="s">
        <v>25</v>
      </c>
      <c r="C544" t="s">
        <v>12</v>
      </c>
      <c r="D544">
        <v>12</v>
      </c>
      <c r="E544" s="8">
        <v>97371.212414208421</v>
      </c>
      <c r="F544" s="8">
        <v>99841.63416259957</v>
      </c>
      <c r="G544" s="8">
        <v>100420.20012124073</v>
      </c>
      <c r="H544" s="8">
        <v>102991.44199741937</v>
      </c>
      <c r="J544" t="s">
        <v>109</v>
      </c>
      <c r="K544" t="s">
        <v>25</v>
      </c>
      <c r="L544" t="s">
        <v>12</v>
      </c>
      <c r="M544">
        <v>12</v>
      </c>
      <c r="N544" s="8">
        <v>97371.212414208421</v>
      </c>
      <c r="O544" s="8">
        <v>99841.63416259957</v>
      </c>
      <c r="P544" s="8">
        <v>100420.20012124073</v>
      </c>
      <c r="Q544" s="8">
        <v>102991.44199741937</v>
      </c>
    </row>
    <row r="545" spans="1:17" hidden="1" x14ac:dyDescent="0.25">
      <c r="A545" t="s">
        <v>109</v>
      </c>
      <c r="B545" t="s">
        <v>25</v>
      </c>
      <c r="C545" t="s">
        <v>12</v>
      </c>
      <c r="D545">
        <v>13</v>
      </c>
      <c r="E545" s="8">
        <v>96227.500338400496</v>
      </c>
      <c r="F545" s="8">
        <v>98719.256520857816</v>
      </c>
      <c r="G545" s="8">
        <v>99180.740081810975</v>
      </c>
      <c r="H545" s="8">
        <v>101720.24579780085</v>
      </c>
      <c r="J545" t="s">
        <v>109</v>
      </c>
      <c r="K545" t="s">
        <v>25</v>
      </c>
      <c r="L545" t="s">
        <v>12</v>
      </c>
      <c r="M545">
        <v>13</v>
      </c>
      <c r="N545" s="8">
        <v>96227.500338400496</v>
      </c>
      <c r="O545" s="8">
        <v>98719.256520857816</v>
      </c>
      <c r="P545" s="8">
        <v>99180.740081810975</v>
      </c>
      <c r="Q545" s="8">
        <v>101720.24579780085</v>
      </c>
    </row>
    <row r="546" spans="1:17" hidden="1" x14ac:dyDescent="0.25">
      <c r="A546" t="s">
        <v>109</v>
      </c>
      <c r="B546" t="s">
        <v>25</v>
      </c>
      <c r="C546" t="s">
        <v>12</v>
      </c>
      <c r="D546">
        <v>14</v>
      </c>
      <c r="E546" s="8">
        <v>95130.15234595658</v>
      </c>
      <c r="F546" s="8">
        <v>97476.829969550963</v>
      </c>
      <c r="G546" s="8">
        <v>97935.561232916909</v>
      </c>
      <c r="H546" s="8">
        <v>100443.18435958971</v>
      </c>
      <c r="J546" t="s">
        <v>109</v>
      </c>
      <c r="K546" t="s">
        <v>25</v>
      </c>
      <c r="L546" t="s">
        <v>12</v>
      </c>
      <c r="M546">
        <v>14</v>
      </c>
      <c r="N546" s="8">
        <v>95130.15234595658</v>
      </c>
      <c r="O546" s="8">
        <v>97476.829969550963</v>
      </c>
      <c r="P546" s="8">
        <v>97935.561232916909</v>
      </c>
      <c r="Q546" s="8">
        <v>100443.18435958971</v>
      </c>
    </row>
    <row r="547" spans="1:17" hidden="1" x14ac:dyDescent="0.25">
      <c r="A547" t="s">
        <v>109</v>
      </c>
      <c r="B547" t="s">
        <v>25</v>
      </c>
      <c r="C547" t="s">
        <v>12</v>
      </c>
      <c r="D547">
        <v>15</v>
      </c>
      <c r="E547" s="8">
        <v>93806.514291020198</v>
      </c>
      <c r="F547" s="8">
        <v>96130.381928164628</v>
      </c>
      <c r="G547" s="8">
        <v>96256.36208970318</v>
      </c>
      <c r="H547" s="8">
        <v>98720.989612401259</v>
      </c>
      <c r="J547" t="s">
        <v>109</v>
      </c>
      <c r="K547" t="s">
        <v>25</v>
      </c>
      <c r="L547" t="s">
        <v>12</v>
      </c>
      <c r="M547">
        <v>15</v>
      </c>
      <c r="N547" s="8">
        <v>93806.514291020198</v>
      </c>
      <c r="O547" s="8">
        <v>96130.381928164628</v>
      </c>
      <c r="P547" s="8">
        <v>96256.36208970318</v>
      </c>
      <c r="Q547" s="8">
        <v>98720.989612401259</v>
      </c>
    </row>
    <row r="548" spans="1:17" hidden="1" x14ac:dyDescent="0.25">
      <c r="A548" t="s">
        <v>109</v>
      </c>
      <c r="B548" t="s">
        <v>25</v>
      </c>
      <c r="C548" t="s">
        <v>12</v>
      </c>
      <c r="D548">
        <v>16</v>
      </c>
      <c r="E548" s="8">
        <v>93012.43513434421</v>
      </c>
      <c r="F548" s="8">
        <v>95462.193404225589</v>
      </c>
      <c r="G548" s="8">
        <v>95286.319488540641</v>
      </c>
      <c r="H548" s="8">
        <v>97726.109238014047</v>
      </c>
      <c r="J548" t="s">
        <v>109</v>
      </c>
      <c r="K548" t="s">
        <v>25</v>
      </c>
      <c r="L548" t="s">
        <v>12</v>
      </c>
      <c r="M548">
        <v>16</v>
      </c>
      <c r="N548" s="8">
        <v>93012.43513434421</v>
      </c>
      <c r="O548" s="8">
        <v>95462.193404225589</v>
      </c>
      <c r="P548" s="8">
        <v>95286.319488540641</v>
      </c>
      <c r="Q548" s="8">
        <v>97726.109238014047</v>
      </c>
    </row>
    <row r="549" spans="1:17" hidden="1" x14ac:dyDescent="0.25">
      <c r="A549" t="s">
        <v>109</v>
      </c>
      <c r="B549" t="s">
        <v>25</v>
      </c>
      <c r="C549" t="s">
        <v>12</v>
      </c>
      <c r="D549">
        <v>17</v>
      </c>
      <c r="E549" s="8">
        <v>93113.02646856787</v>
      </c>
      <c r="F549" s="8">
        <v>95793.256258840323</v>
      </c>
      <c r="G549" s="8">
        <v>95468.952508430666</v>
      </c>
      <c r="H549" s="8">
        <v>97913.418544827859</v>
      </c>
      <c r="J549" t="s">
        <v>109</v>
      </c>
      <c r="K549" t="s">
        <v>25</v>
      </c>
      <c r="L549" t="s">
        <v>12</v>
      </c>
      <c r="M549">
        <v>17</v>
      </c>
      <c r="N549" s="8">
        <v>93113.02646856787</v>
      </c>
      <c r="O549" s="8">
        <v>95793.256258840323</v>
      </c>
      <c r="P549" s="8">
        <v>95468.952508430666</v>
      </c>
      <c r="Q549" s="8">
        <v>97913.418544827859</v>
      </c>
    </row>
    <row r="550" spans="1:17" hidden="1" x14ac:dyDescent="0.25">
      <c r="A550" t="s">
        <v>109</v>
      </c>
      <c r="B550" t="s">
        <v>25</v>
      </c>
      <c r="C550" t="s">
        <v>12</v>
      </c>
      <c r="D550">
        <v>18</v>
      </c>
      <c r="E550" s="8">
        <v>94556.02646220231</v>
      </c>
      <c r="F550" s="8">
        <v>97825.01380275315</v>
      </c>
      <c r="G550" s="8">
        <v>98115.692094740763</v>
      </c>
      <c r="H550" s="8">
        <v>100627.92744101233</v>
      </c>
      <c r="J550" t="s">
        <v>109</v>
      </c>
      <c r="K550" t="s">
        <v>25</v>
      </c>
      <c r="L550" t="s">
        <v>12</v>
      </c>
      <c r="M550">
        <v>18</v>
      </c>
      <c r="N550" s="8">
        <v>94556.02646220231</v>
      </c>
      <c r="O550" s="8">
        <v>97825.01380275315</v>
      </c>
      <c r="P550" s="8">
        <v>98115.692094740763</v>
      </c>
      <c r="Q550" s="8">
        <v>100627.92744101233</v>
      </c>
    </row>
    <row r="551" spans="1:17" hidden="1" x14ac:dyDescent="0.25">
      <c r="A551" t="s">
        <v>109</v>
      </c>
      <c r="B551" t="s">
        <v>25</v>
      </c>
      <c r="C551" t="s">
        <v>12</v>
      </c>
      <c r="D551">
        <v>19</v>
      </c>
      <c r="E551" s="8">
        <v>95673.359877669514</v>
      </c>
      <c r="F551" s="8">
        <v>99036.227618364603</v>
      </c>
      <c r="G551" s="8">
        <v>100415.6952644446</v>
      </c>
      <c r="H551" s="8">
        <v>102986.82179454321</v>
      </c>
      <c r="J551" t="s">
        <v>109</v>
      </c>
      <c r="K551" t="s">
        <v>25</v>
      </c>
      <c r="L551" t="s">
        <v>12</v>
      </c>
      <c r="M551">
        <v>19</v>
      </c>
      <c r="N551" s="8">
        <v>95673.359877669514</v>
      </c>
      <c r="O551" s="8">
        <v>99036.227618364603</v>
      </c>
      <c r="P551" s="8">
        <v>100415.6952644446</v>
      </c>
      <c r="Q551" s="8">
        <v>102986.82179454321</v>
      </c>
    </row>
    <row r="552" spans="1:17" hidden="1" x14ac:dyDescent="0.25">
      <c r="A552" t="s">
        <v>109</v>
      </c>
      <c r="B552" t="s">
        <v>25</v>
      </c>
      <c r="C552" t="s">
        <v>12</v>
      </c>
      <c r="D552">
        <v>20</v>
      </c>
      <c r="E552" s="8">
        <v>95298.068854707235</v>
      </c>
      <c r="F552" s="8">
        <v>98609.520172484015</v>
      </c>
      <c r="G552" s="8">
        <v>100732.02650507912</v>
      </c>
      <c r="H552" s="8">
        <v>103311.25264194689</v>
      </c>
      <c r="J552" t="s">
        <v>109</v>
      </c>
      <c r="K552" t="s">
        <v>25</v>
      </c>
      <c r="L552" t="s">
        <v>12</v>
      </c>
      <c r="M552">
        <v>20</v>
      </c>
      <c r="N552" s="8">
        <v>95298.068854707235</v>
      </c>
      <c r="O552" s="8">
        <v>98609.520172484015</v>
      </c>
      <c r="P552" s="8">
        <v>100732.02650507912</v>
      </c>
      <c r="Q552" s="8">
        <v>103311.25264194689</v>
      </c>
    </row>
    <row r="553" spans="1:17" hidden="1" x14ac:dyDescent="0.25">
      <c r="A553" t="s">
        <v>109</v>
      </c>
      <c r="B553" t="s">
        <v>25</v>
      </c>
      <c r="C553" t="s">
        <v>12</v>
      </c>
      <c r="D553">
        <v>21</v>
      </c>
      <c r="E553" s="8">
        <v>93454.067105785158</v>
      </c>
      <c r="F553" s="8">
        <v>96570.335666796673</v>
      </c>
      <c r="G553" s="8">
        <v>99701.349845695717</v>
      </c>
      <c r="H553" s="8">
        <v>102254.1856847528</v>
      </c>
      <c r="J553" t="s">
        <v>109</v>
      </c>
      <c r="K553" t="s">
        <v>25</v>
      </c>
      <c r="L553" t="s">
        <v>12</v>
      </c>
      <c r="M553">
        <v>21</v>
      </c>
      <c r="N553" s="8">
        <v>93454.067105785158</v>
      </c>
      <c r="O553" s="8">
        <v>96570.335666796673</v>
      </c>
      <c r="P553" s="8">
        <v>99701.349845695717</v>
      </c>
      <c r="Q553" s="8">
        <v>102254.1856847528</v>
      </c>
    </row>
    <row r="554" spans="1:17" hidden="1" x14ac:dyDescent="0.25">
      <c r="A554" t="s">
        <v>109</v>
      </c>
      <c r="B554" t="s">
        <v>25</v>
      </c>
      <c r="C554" t="s">
        <v>12</v>
      </c>
      <c r="D554">
        <v>22</v>
      </c>
      <c r="E554" s="8">
        <v>90609.779398056868</v>
      </c>
      <c r="F554" s="8">
        <v>93661.10604963798</v>
      </c>
      <c r="G554" s="8">
        <v>98062.554548985485</v>
      </c>
      <c r="H554" s="8">
        <v>100573.42931757768</v>
      </c>
      <c r="J554" t="s">
        <v>109</v>
      </c>
      <c r="K554" t="s">
        <v>25</v>
      </c>
      <c r="L554" t="s">
        <v>12</v>
      </c>
      <c r="M554">
        <v>22</v>
      </c>
      <c r="N554" s="8">
        <v>90609.779398056868</v>
      </c>
      <c r="O554" s="8">
        <v>93661.10604963798</v>
      </c>
      <c r="P554" s="8">
        <v>98062.554548985485</v>
      </c>
      <c r="Q554" s="8">
        <v>100573.42931757768</v>
      </c>
    </row>
    <row r="555" spans="1:17" hidden="1" x14ac:dyDescent="0.25">
      <c r="A555" t="s">
        <v>109</v>
      </c>
      <c r="B555" t="s">
        <v>25</v>
      </c>
      <c r="C555" t="s">
        <v>12</v>
      </c>
      <c r="D555">
        <v>23</v>
      </c>
      <c r="E555" s="8">
        <v>86739.876289439417</v>
      </c>
      <c r="F555" s="8">
        <v>89695.280927947781</v>
      </c>
      <c r="G555" s="8">
        <v>95303.082112871154</v>
      </c>
      <c r="H555" s="8">
        <v>97743.301066444765</v>
      </c>
      <c r="J555" t="s">
        <v>109</v>
      </c>
      <c r="K555" t="s">
        <v>25</v>
      </c>
      <c r="L555" t="s">
        <v>12</v>
      </c>
      <c r="M555">
        <v>23</v>
      </c>
      <c r="N555" s="8">
        <v>86739.876289439417</v>
      </c>
      <c r="O555" s="8">
        <v>89695.280927947781</v>
      </c>
      <c r="P555" s="8">
        <v>95303.082112871154</v>
      </c>
      <c r="Q555" s="8">
        <v>97743.301066444765</v>
      </c>
    </row>
    <row r="556" spans="1:17" hidden="1" x14ac:dyDescent="0.25">
      <c r="A556" t="s">
        <v>109</v>
      </c>
      <c r="B556" t="s">
        <v>25</v>
      </c>
      <c r="C556" t="s">
        <v>12</v>
      </c>
      <c r="D556">
        <v>24</v>
      </c>
      <c r="E556" s="8">
        <v>82017.121575112571</v>
      </c>
      <c r="F556" s="8">
        <v>84972.229735126632</v>
      </c>
      <c r="G556" s="8">
        <v>91477.36331573622</v>
      </c>
      <c r="H556" s="8">
        <v>93819.625400414909</v>
      </c>
      <c r="J556" t="s">
        <v>109</v>
      </c>
      <c r="K556" t="s">
        <v>25</v>
      </c>
      <c r="L556" t="s">
        <v>12</v>
      </c>
      <c r="M556">
        <v>24</v>
      </c>
      <c r="N556" s="8">
        <v>82017.121575112571</v>
      </c>
      <c r="O556" s="8">
        <v>84972.229735126632</v>
      </c>
      <c r="P556" s="8">
        <v>91477.36331573622</v>
      </c>
      <c r="Q556" s="8">
        <v>93819.625400414909</v>
      </c>
    </row>
    <row r="557" spans="1:17" hidden="1" x14ac:dyDescent="0.25">
      <c r="A557" t="s">
        <v>109</v>
      </c>
      <c r="B557" t="s">
        <v>26</v>
      </c>
      <c r="C557" t="s">
        <v>12</v>
      </c>
      <c r="D557">
        <v>1</v>
      </c>
      <c r="E557" s="8">
        <v>69813.095726471351</v>
      </c>
      <c r="F557" s="8">
        <v>72628.035264089995</v>
      </c>
      <c r="G557" s="8">
        <v>80320.158624851101</v>
      </c>
      <c r="H557" s="8">
        <v>82376.742410864099</v>
      </c>
      <c r="J557" t="s">
        <v>109</v>
      </c>
      <c r="K557" t="s">
        <v>26</v>
      </c>
      <c r="L557" t="s">
        <v>12</v>
      </c>
      <c r="M557">
        <v>1</v>
      </c>
      <c r="N557" s="8">
        <v>69813.095726471351</v>
      </c>
      <c r="O557" s="8">
        <v>72628.035264089995</v>
      </c>
      <c r="P557" s="8">
        <v>80320.158624851101</v>
      </c>
      <c r="Q557" s="8">
        <v>82376.742410864099</v>
      </c>
    </row>
    <row r="558" spans="1:17" hidden="1" x14ac:dyDescent="0.25">
      <c r="A558" t="s">
        <v>109</v>
      </c>
      <c r="B558" t="s">
        <v>26</v>
      </c>
      <c r="C558" t="s">
        <v>12</v>
      </c>
      <c r="D558">
        <v>2</v>
      </c>
      <c r="E558" s="8">
        <v>66961.019593615332</v>
      </c>
      <c r="F558" s="8">
        <v>69815.739166544561</v>
      </c>
      <c r="G558" s="8">
        <v>76818.435344519181</v>
      </c>
      <c r="H558" s="8">
        <v>78785.358110873713</v>
      </c>
      <c r="J558" t="s">
        <v>109</v>
      </c>
      <c r="K558" t="s">
        <v>26</v>
      </c>
      <c r="L558" t="s">
        <v>12</v>
      </c>
      <c r="M558">
        <v>2</v>
      </c>
      <c r="N558" s="8">
        <v>66961.019593615332</v>
      </c>
      <c r="O558" s="8">
        <v>69815.739166544561</v>
      </c>
      <c r="P558" s="8">
        <v>76818.435344519181</v>
      </c>
      <c r="Q558" s="8">
        <v>78785.358110873713</v>
      </c>
    </row>
    <row r="559" spans="1:17" hidden="1" x14ac:dyDescent="0.25">
      <c r="A559" t="s">
        <v>109</v>
      </c>
      <c r="B559" t="s">
        <v>26</v>
      </c>
      <c r="C559" t="s">
        <v>12</v>
      </c>
      <c r="D559">
        <v>3</v>
      </c>
      <c r="E559" s="8">
        <v>65282.322741964628</v>
      </c>
      <c r="F559" s="8">
        <v>68072.586134101977</v>
      </c>
      <c r="G559" s="8">
        <v>74156.498322790794</v>
      </c>
      <c r="H559" s="8">
        <v>76055.262651562516</v>
      </c>
      <c r="J559" t="s">
        <v>109</v>
      </c>
      <c r="K559" t="s">
        <v>26</v>
      </c>
      <c r="L559" t="s">
        <v>12</v>
      </c>
      <c r="M559">
        <v>3</v>
      </c>
      <c r="N559" s="8">
        <v>65282.322741964628</v>
      </c>
      <c r="O559" s="8">
        <v>68072.586134101977</v>
      </c>
      <c r="P559" s="8">
        <v>74156.498322790794</v>
      </c>
      <c r="Q559" s="8">
        <v>76055.262651562516</v>
      </c>
    </row>
    <row r="560" spans="1:17" hidden="1" x14ac:dyDescent="0.25">
      <c r="A560" t="s">
        <v>109</v>
      </c>
      <c r="B560" t="s">
        <v>26</v>
      </c>
      <c r="C560" t="s">
        <v>12</v>
      </c>
      <c r="D560">
        <v>4</v>
      </c>
      <c r="E560" s="8">
        <v>65071.421245861726</v>
      </c>
      <c r="F560" s="8">
        <v>67587.036553483573</v>
      </c>
      <c r="G560" s="8">
        <v>72335.240022563783</v>
      </c>
      <c r="H560" s="8">
        <v>74187.37134718665</v>
      </c>
      <c r="J560" t="s">
        <v>109</v>
      </c>
      <c r="K560" t="s">
        <v>26</v>
      </c>
      <c r="L560" t="s">
        <v>12</v>
      </c>
      <c r="M560">
        <v>4</v>
      </c>
      <c r="N560" s="8">
        <v>65071.421245861726</v>
      </c>
      <c r="O560" s="8">
        <v>67587.036553483573</v>
      </c>
      <c r="P560" s="8">
        <v>72335.240022563783</v>
      </c>
      <c r="Q560" s="8">
        <v>74187.37134718665</v>
      </c>
    </row>
    <row r="561" spans="1:17" hidden="1" x14ac:dyDescent="0.25">
      <c r="A561" t="s">
        <v>109</v>
      </c>
      <c r="B561" t="s">
        <v>26</v>
      </c>
      <c r="C561" t="s">
        <v>12</v>
      </c>
      <c r="D561">
        <v>5</v>
      </c>
      <c r="E561" s="8">
        <v>66937.196240871053</v>
      </c>
      <c r="F561" s="8">
        <v>69023.140653907583</v>
      </c>
      <c r="G561" s="8">
        <v>72455.35834573461</v>
      </c>
      <c r="H561" s="8">
        <v>74310.56527927141</v>
      </c>
      <c r="J561" t="s">
        <v>109</v>
      </c>
      <c r="K561" t="s">
        <v>26</v>
      </c>
      <c r="L561" t="s">
        <v>12</v>
      </c>
      <c r="M561">
        <v>5</v>
      </c>
      <c r="N561" s="8">
        <v>66937.196240871053</v>
      </c>
      <c r="O561" s="8">
        <v>69023.140653907583</v>
      </c>
      <c r="P561" s="8">
        <v>72455.35834573461</v>
      </c>
      <c r="Q561" s="8">
        <v>74310.56527927141</v>
      </c>
    </row>
    <row r="562" spans="1:17" hidden="1" x14ac:dyDescent="0.25">
      <c r="A562" t="s">
        <v>109</v>
      </c>
      <c r="B562" t="s">
        <v>26</v>
      </c>
      <c r="C562" t="s">
        <v>12</v>
      </c>
      <c r="D562">
        <v>6</v>
      </c>
      <c r="E562" s="8">
        <v>71178.062247889437</v>
      </c>
      <c r="F562" s="8">
        <v>73590.866989059883</v>
      </c>
      <c r="G562" s="8">
        <v>75875.41431267852</v>
      </c>
      <c r="H562" s="8">
        <v>77818.191188422803</v>
      </c>
      <c r="J562" t="s">
        <v>109</v>
      </c>
      <c r="K562" t="s">
        <v>26</v>
      </c>
      <c r="L562" t="s">
        <v>12</v>
      </c>
      <c r="M562">
        <v>6</v>
      </c>
      <c r="N562" s="8">
        <v>71178.062247889437</v>
      </c>
      <c r="O562" s="8">
        <v>73590.866989059883</v>
      </c>
      <c r="P562" s="8">
        <v>75875.41431267852</v>
      </c>
      <c r="Q562" s="8">
        <v>77818.191188422803</v>
      </c>
    </row>
    <row r="563" spans="1:17" hidden="1" x14ac:dyDescent="0.25">
      <c r="A563" t="s">
        <v>109</v>
      </c>
      <c r="B563" t="s">
        <v>26</v>
      </c>
      <c r="C563" t="s">
        <v>12</v>
      </c>
      <c r="D563">
        <v>7</v>
      </c>
      <c r="E563" s="8">
        <v>77110.555869993579</v>
      </c>
      <c r="F563" s="8">
        <v>79625.557333489225</v>
      </c>
      <c r="G563" s="8">
        <v>81147.36783752784</v>
      </c>
      <c r="H563" s="8">
        <v>83225.132172528334</v>
      </c>
      <c r="J563" t="s">
        <v>109</v>
      </c>
      <c r="K563" t="s">
        <v>26</v>
      </c>
      <c r="L563" t="s">
        <v>12</v>
      </c>
      <c r="M563">
        <v>7</v>
      </c>
      <c r="N563" s="8">
        <v>77110.555869993579</v>
      </c>
      <c r="O563" s="8">
        <v>79625.557333489225</v>
      </c>
      <c r="P563" s="8">
        <v>81147.36783752784</v>
      </c>
      <c r="Q563" s="8">
        <v>83225.132172528334</v>
      </c>
    </row>
    <row r="564" spans="1:17" hidden="1" x14ac:dyDescent="0.25">
      <c r="A564" t="s">
        <v>109</v>
      </c>
      <c r="B564" t="s">
        <v>26</v>
      </c>
      <c r="C564" t="s">
        <v>12</v>
      </c>
      <c r="D564">
        <v>8</v>
      </c>
      <c r="E564" s="8">
        <v>82859.946304656347</v>
      </c>
      <c r="F564" s="8">
        <v>85370.796471799316</v>
      </c>
      <c r="G564" s="8">
        <v>86416.976647841788</v>
      </c>
      <c r="H564" s="8">
        <v>88629.66840608776</v>
      </c>
      <c r="J564" t="s">
        <v>109</v>
      </c>
      <c r="K564" t="s">
        <v>26</v>
      </c>
      <c r="L564" t="s">
        <v>12</v>
      </c>
      <c r="M564">
        <v>8</v>
      </c>
      <c r="N564" s="8">
        <v>82859.946304656347</v>
      </c>
      <c r="O564" s="8">
        <v>85370.796471799316</v>
      </c>
      <c r="P564" s="8">
        <v>86416.976647841788</v>
      </c>
      <c r="Q564" s="8">
        <v>88629.66840608776</v>
      </c>
    </row>
    <row r="565" spans="1:17" hidden="1" x14ac:dyDescent="0.25">
      <c r="A565" t="s">
        <v>109</v>
      </c>
      <c r="B565" t="s">
        <v>26</v>
      </c>
      <c r="C565" t="s">
        <v>12</v>
      </c>
      <c r="D565">
        <v>9</v>
      </c>
      <c r="E565" s="8">
        <v>87219.381897789572</v>
      </c>
      <c r="F565" s="8">
        <v>89447.123227225093</v>
      </c>
      <c r="G565" s="8">
        <v>90673.737381875486</v>
      </c>
      <c r="H565" s="8">
        <v>92995.422763346753</v>
      </c>
      <c r="J565" t="s">
        <v>109</v>
      </c>
      <c r="K565" t="s">
        <v>26</v>
      </c>
      <c r="L565" t="s">
        <v>12</v>
      </c>
      <c r="M565">
        <v>9</v>
      </c>
      <c r="N565" s="8">
        <v>87219.381897789572</v>
      </c>
      <c r="O565" s="8">
        <v>89447.123227225093</v>
      </c>
      <c r="P565" s="8">
        <v>90673.737381875486</v>
      </c>
      <c r="Q565" s="8">
        <v>92995.422763346753</v>
      </c>
    </row>
    <row r="566" spans="1:17" hidden="1" x14ac:dyDescent="0.25">
      <c r="A566" t="s">
        <v>109</v>
      </c>
      <c r="B566" t="s">
        <v>26</v>
      </c>
      <c r="C566" t="s">
        <v>12</v>
      </c>
      <c r="D566">
        <v>10</v>
      </c>
      <c r="E566" s="8">
        <v>89358.258654304125</v>
      </c>
      <c r="F566" s="8">
        <v>91393.147396235378</v>
      </c>
      <c r="G566" s="8">
        <v>93006.916287968954</v>
      </c>
      <c r="H566" s="8">
        <v>95388.342312266235</v>
      </c>
      <c r="J566" t="s">
        <v>109</v>
      </c>
      <c r="K566" t="s">
        <v>26</v>
      </c>
      <c r="L566" t="s">
        <v>12</v>
      </c>
      <c r="M566">
        <v>10</v>
      </c>
      <c r="N566" s="8">
        <v>89358.258654304125</v>
      </c>
      <c r="O566" s="8">
        <v>91393.147396235378</v>
      </c>
      <c r="P566" s="8">
        <v>93006.916287968954</v>
      </c>
      <c r="Q566" s="8">
        <v>95388.342312266235</v>
      </c>
    </row>
    <row r="567" spans="1:17" hidden="1" x14ac:dyDescent="0.25">
      <c r="A567" t="s">
        <v>109</v>
      </c>
      <c r="B567" t="s">
        <v>26</v>
      </c>
      <c r="C567" t="s">
        <v>12</v>
      </c>
      <c r="D567">
        <v>11</v>
      </c>
      <c r="E567" s="8">
        <v>90768.960090898327</v>
      </c>
      <c r="F567" s="8">
        <v>92873.910567138344</v>
      </c>
      <c r="G567" s="8">
        <v>94560.922925281659</v>
      </c>
      <c r="H567" s="8">
        <v>96982.139021067429</v>
      </c>
      <c r="J567" t="s">
        <v>109</v>
      </c>
      <c r="K567" t="s">
        <v>26</v>
      </c>
      <c r="L567" t="s">
        <v>12</v>
      </c>
      <c r="M567">
        <v>11</v>
      </c>
      <c r="N567" s="8">
        <v>90768.960090898327</v>
      </c>
      <c r="O567" s="8">
        <v>92873.910567138344</v>
      </c>
      <c r="P567" s="8">
        <v>94560.922925281659</v>
      </c>
      <c r="Q567" s="8">
        <v>96982.139021067429</v>
      </c>
    </row>
    <row r="568" spans="1:17" hidden="1" x14ac:dyDescent="0.25">
      <c r="A568" t="s">
        <v>109</v>
      </c>
      <c r="B568" t="s">
        <v>26</v>
      </c>
      <c r="C568" t="s">
        <v>12</v>
      </c>
      <c r="D568">
        <v>12</v>
      </c>
      <c r="E568" s="8">
        <v>91396.68464698887</v>
      </c>
      <c r="F568" s="8">
        <v>93660.271659377555</v>
      </c>
      <c r="G568" s="8">
        <v>95017.948312083769</v>
      </c>
      <c r="H568" s="8">
        <v>97450.866463945989</v>
      </c>
      <c r="J568" t="s">
        <v>109</v>
      </c>
      <c r="K568" t="s">
        <v>26</v>
      </c>
      <c r="L568" t="s">
        <v>12</v>
      </c>
      <c r="M568">
        <v>12</v>
      </c>
      <c r="N568" s="8">
        <v>91396.68464698887</v>
      </c>
      <c r="O568" s="8">
        <v>93660.271659377555</v>
      </c>
      <c r="P568" s="8">
        <v>95017.948312083769</v>
      </c>
      <c r="Q568" s="8">
        <v>97450.866463945989</v>
      </c>
    </row>
    <row r="569" spans="1:17" hidden="1" x14ac:dyDescent="0.25">
      <c r="A569" t="s">
        <v>109</v>
      </c>
      <c r="B569" t="s">
        <v>26</v>
      </c>
      <c r="C569" t="s">
        <v>12</v>
      </c>
      <c r="D569">
        <v>13</v>
      </c>
      <c r="E569" s="8">
        <v>90609.260755249503</v>
      </c>
      <c r="F569" s="8">
        <v>92933.097440018522</v>
      </c>
      <c r="G569" s="8">
        <v>94281.714577598395</v>
      </c>
      <c r="H569" s="8">
        <v>96695.781591876002</v>
      </c>
      <c r="J569" t="s">
        <v>109</v>
      </c>
      <c r="K569" t="s">
        <v>26</v>
      </c>
      <c r="L569" t="s">
        <v>12</v>
      </c>
      <c r="M569">
        <v>13</v>
      </c>
      <c r="N569" s="8">
        <v>90609.260755249503</v>
      </c>
      <c r="O569" s="8">
        <v>92933.097440018522</v>
      </c>
      <c r="P569" s="8">
        <v>94281.714577598395</v>
      </c>
      <c r="Q569" s="8">
        <v>96695.781591876002</v>
      </c>
    </row>
    <row r="570" spans="1:17" hidden="1" x14ac:dyDescent="0.25">
      <c r="A570" t="s">
        <v>109</v>
      </c>
      <c r="B570" t="s">
        <v>26</v>
      </c>
      <c r="C570" t="s">
        <v>12</v>
      </c>
      <c r="D570">
        <v>14</v>
      </c>
      <c r="E570" s="8">
        <v>89987.753551814792</v>
      </c>
      <c r="F570" s="8">
        <v>92149.81113187618</v>
      </c>
      <c r="G570" s="8">
        <v>93607.060813644435</v>
      </c>
      <c r="H570" s="8">
        <v>96003.853434844685</v>
      </c>
      <c r="J570" t="s">
        <v>109</v>
      </c>
      <c r="K570" t="s">
        <v>26</v>
      </c>
      <c r="L570" t="s">
        <v>12</v>
      </c>
      <c r="M570">
        <v>14</v>
      </c>
      <c r="N570" s="8">
        <v>89987.753551814792</v>
      </c>
      <c r="O570" s="8">
        <v>92149.81113187618</v>
      </c>
      <c r="P570" s="8">
        <v>93607.060813644435</v>
      </c>
      <c r="Q570" s="8">
        <v>96003.853434844685</v>
      </c>
    </row>
    <row r="571" spans="1:17" hidden="1" x14ac:dyDescent="0.25">
      <c r="A571" t="s">
        <v>109</v>
      </c>
      <c r="B571" t="s">
        <v>26</v>
      </c>
      <c r="C571" t="s">
        <v>12</v>
      </c>
      <c r="D571">
        <v>15</v>
      </c>
      <c r="E571" s="8">
        <v>88666.177479767299</v>
      </c>
      <c r="F571" s="8">
        <v>90753.539815231634</v>
      </c>
      <c r="G571" s="8">
        <v>91874.940240634052</v>
      </c>
      <c r="H571" s="8">
        <v>94227.382213792022</v>
      </c>
      <c r="J571" t="s">
        <v>109</v>
      </c>
      <c r="K571" t="s">
        <v>26</v>
      </c>
      <c r="L571" t="s">
        <v>12</v>
      </c>
      <c r="M571">
        <v>15</v>
      </c>
      <c r="N571" s="8">
        <v>88666.177479767299</v>
      </c>
      <c r="O571" s="8">
        <v>90753.539815231634</v>
      </c>
      <c r="P571" s="8">
        <v>91874.940240634052</v>
      </c>
      <c r="Q571" s="8">
        <v>94227.382213792022</v>
      </c>
    </row>
    <row r="572" spans="1:17" hidden="1" x14ac:dyDescent="0.25">
      <c r="A572" t="s">
        <v>109</v>
      </c>
      <c r="B572" t="s">
        <v>26</v>
      </c>
      <c r="C572" t="s">
        <v>12</v>
      </c>
      <c r="D572">
        <v>16</v>
      </c>
      <c r="E572" s="8">
        <v>87621.457470369889</v>
      </c>
      <c r="F572" s="8">
        <v>89792.083563774038</v>
      </c>
      <c r="G572" s="8">
        <v>90650.209216860254</v>
      </c>
      <c r="H572" s="8">
        <v>92971.292163730875</v>
      </c>
      <c r="J572" t="s">
        <v>109</v>
      </c>
      <c r="K572" t="s">
        <v>26</v>
      </c>
      <c r="L572" t="s">
        <v>12</v>
      </c>
      <c r="M572">
        <v>16</v>
      </c>
      <c r="N572" s="8">
        <v>87621.457470369889</v>
      </c>
      <c r="O572" s="8">
        <v>89792.083563774038</v>
      </c>
      <c r="P572" s="8">
        <v>90650.209216860254</v>
      </c>
      <c r="Q572" s="8">
        <v>92971.292163730875</v>
      </c>
    </row>
    <row r="573" spans="1:17" hidden="1" x14ac:dyDescent="0.25">
      <c r="A573" t="s">
        <v>109</v>
      </c>
      <c r="B573" t="s">
        <v>26</v>
      </c>
      <c r="C573" t="s">
        <v>12</v>
      </c>
      <c r="D573">
        <v>17</v>
      </c>
      <c r="E573" s="8">
        <v>87034.453914068101</v>
      </c>
      <c r="F573" s="8">
        <v>89490.225150727027</v>
      </c>
      <c r="G573" s="8">
        <v>90264.255558417906</v>
      </c>
      <c r="H573" s="8">
        <v>92575.456228538897</v>
      </c>
      <c r="J573" t="s">
        <v>109</v>
      </c>
      <c r="K573" t="s">
        <v>26</v>
      </c>
      <c r="L573" t="s">
        <v>12</v>
      </c>
      <c r="M573">
        <v>17</v>
      </c>
      <c r="N573" s="8">
        <v>87034.453914068101</v>
      </c>
      <c r="O573" s="8">
        <v>89490.225150727027</v>
      </c>
      <c r="P573" s="8">
        <v>90264.255558417906</v>
      </c>
      <c r="Q573" s="8">
        <v>92575.456228538897</v>
      </c>
    </row>
    <row r="574" spans="1:17" hidden="1" x14ac:dyDescent="0.25">
      <c r="A574" t="s">
        <v>109</v>
      </c>
      <c r="B574" t="s">
        <v>26</v>
      </c>
      <c r="C574" t="s">
        <v>12</v>
      </c>
      <c r="D574">
        <v>18</v>
      </c>
      <c r="E574" s="8">
        <v>87457.827910265347</v>
      </c>
      <c r="F574" s="8">
        <v>90508.635740346261</v>
      </c>
      <c r="G574" s="8">
        <v>92043.503005742139</v>
      </c>
      <c r="H574" s="8">
        <v>94400.260999380873</v>
      </c>
      <c r="J574" t="s">
        <v>109</v>
      </c>
      <c r="K574" t="s">
        <v>26</v>
      </c>
      <c r="L574" t="s">
        <v>12</v>
      </c>
      <c r="M574">
        <v>18</v>
      </c>
      <c r="N574" s="8">
        <v>87457.827910265347</v>
      </c>
      <c r="O574" s="8">
        <v>90508.635740346261</v>
      </c>
      <c r="P574" s="8">
        <v>92043.503005742139</v>
      </c>
      <c r="Q574" s="8">
        <v>94400.260999380873</v>
      </c>
    </row>
    <row r="575" spans="1:17" hidden="1" x14ac:dyDescent="0.25">
      <c r="A575" t="s">
        <v>109</v>
      </c>
      <c r="B575" t="s">
        <v>26</v>
      </c>
      <c r="C575" t="s">
        <v>12</v>
      </c>
      <c r="D575">
        <v>19</v>
      </c>
      <c r="E575" s="8">
        <v>87373.8267859263</v>
      </c>
      <c r="F575" s="8">
        <v>90648.907193646824</v>
      </c>
      <c r="G575" s="8">
        <v>93217.488871795955</v>
      </c>
      <c r="H575" s="8">
        <v>95604.306570725006</v>
      </c>
      <c r="J575" t="s">
        <v>109</v>
      </c>
      <c r="K575" t="s">
        <v>26</v>
      </c>
      <c r="L575" t="s">
        <v>12</v>
      </c>
      <c r="M575">
        <v>19</v>
      </c>
      <c r="N575" s="8">
        <v>87373.8267859263</v>
      </c>
      <c r="O575" s="8">
        <v>90648.907193646824</v>
      </c>
      <c r="P575" s="8">
        <v>93217.488871795955</v>
      </c>
      <c r="Q575" s="8">
        <v>95604.306570725006</v>
      </c>
    </row>
    <row r="576" spans="1:17" hidden="1" x14ac:dyDescent="0.25">
      <c r="A576" t="s">
        <v>109</v>
      </c>
      <c r="B576" t="s">
        <v>26</v>
      </c>
      <c r="C576" t="s">
        <v>12</v>
      </c>
      <c r="D576">
        <v>20</v>
      </c>
      <c r="E576" s="8">
        <v>86288.853195757663</v>
      </c>
      <c r="F576" s="8">
        <v>89628.828090119117</v>
      </c>
      <c r="G576" s="8">
        <v>92634.588485878223</v>
      </c>
      <c r="H576" s="8">
        <v>95006.481121123928</v>
      </c>
      <c r="J576" t="s">
        <v>109</v>
      </c>
      <c r="K576" t="s">
        <v>26</v>
      </c>
      <c r="L576" t="s">
        <v>12</v>
      </c>
      <c r="M576">
        <v>20</v>
      </c>
      <c r="N576" s="8">
        <v>86288.853195757663</v>
      </c>
      <c r="O576" s="8">
        <v>89628.828090119117</v>
      </c>
      <c r="P576" s="8">
        <v>92634.588485878223</v>
      </c>
      <c r="Q576" s="8">
        <v>95006.481121123928</v>
      </c>
    </row>
    <row r="577" spans="1:17" hidden="1" x14ac:dyDescent="0.25">
      <c r="A577" t="s">
        <v>109</v>
      </c>
      <c r="B577" t="s">
        <v>26</v>
      </c>
      <c r="C577" t="s">
        <v>12</v>
      </c>
      <c r="D577">
        <v>21</v>
      </c>
      <c r="E577" s="8">
        <v>84446.799947060557</v>
      </c>
      <c r="F577" s="8">
        <v>87603.024835695556</v>
      </c>
      <c r="G577" s="8">
        <v>91319.387244330501</v>
      </c>
      <c r="H577" s="8">
        <v>93657.604378991717</v>
      </c>
      <c r="J577" t="s">
        <v>109</v>
      </c>
      <c r="K577" t="s">
        <v>26</v>
      </c>
      <c r="L577" t="s">
        <v>12</v>
      </c>
      <c r="M577">
        <v>21</v>
      </c>
      <c r="N577" s="8">
        <v>84446.799947060557</v>
      </c>
      <c r="O577" s="8">
        <v>87603.024835695556</v>
      </c>
      <c r="P577" s="8">
        <v>91319.387244330501</v>
      </c>
      <c r="Q577" s="8">
        <v>93657.604378991717</v>
      </c>
    </row>
    <row r="578" spans="1:17" hidden="1" x14ac:dyDescent="0.25">
      <c r="A578" t="s">
        <v>109</v>
      </c>
      <c r="B578" t="s">
        <v>26</v>
      </c>
      <c r="C578" t="s">
        <v>12</v>
      </c>
      <c r="D578">
        <v>22</v>
      </c>
      <c r="E578" s="8">
        <v>82224.046192135123</v>
      </c>
      <c r="F578" s="8">
        <v>85168.278252471311</v>
      </c>
      <c r="G578" s="8">
        <v>90046.125979433666</v>
      </c>
      <c r="H578" s="8">
        <v>92351.741479367338</v>
      </c>
      <c r="J578" t="s">
        <v>109</v>
      </c>
      <c r="K578" t="s">
        <v>26</v>
      </c>
      <c r="L578" t="s">
        <v>12</v>
      </c>
      <c r="M578">
        <v>22</v>
      </c>
      <c r="N578" s="8">
        <v>82224.046192135123</v>
      </c>
      <c r="O578" s="8">
        <v>85168.278252471311</v>
      </c>
      <c r="P578" s="8">
        <v>90046.125979433666</v>
      </c>
      <c r="Q578" s="8">
        <v>92351.741479367338</v>
      </c>
    </row>
    <row r="579" spans="1:17" hidden="1" x14ac:dyDescent="0.25">
      <c r="A579" t="s">
        <v>109</v>
      </c>
      <c r="B579" t="s">
        <v>26</v>
      </c>
      <c r="C579" t="s">
        <v>12</v>
      </c>
      <c r="D579">
        <v>23</v>
      </c>
      <c r="E579" s="8">
        <v>78804.777901166672</v>
      </c>
      <c r="F579" s="8">
        <v>81588.607938003799</v>
      </c>
      <c r="G579" s="8">
        <v>87869.069379963345</v>
      </c>
      <c r="H579" s="8">
        <v>90118.94172176141</v>
      </c>
      <c r="J579" t="s">
        <v>109</v>
      </c>
      <c r="K579" t="s">
        <v>26</v>
      </c>
      <c r="L579" t="s">
        <v>12</v>
      </c>
      <c r="M579">
        <v>23</v>
      </c>
      <c r="N579" s="8">
        <v>78804.777901166672</v>
      </c>
      <c r="O579" s="8">
        <v>81588.607938003799</v>
      </c>
      <c r="P579" s="8">
        <v>87869.069379963345</v>
      </c>
      <c r="Q579" s="8">
        <v>90118.94172176141</v>
      </c>
    </row>
    <row r="580" spans="1:17" hidden="1" x14ac:dyDescent="0.25">
      <c r="A580" t="s">
        <v>109</v>
      </c>
      <c r="B580" t="s">
        <v>26</v>
      </c>
      <c r="C580" t="s">
        <v>12</v>
      </c>
      <c r="D580">
        <v>24</v>
      </c>
      <c r="E580" s="8">
        <v>74053.863911767912</v>
      </c>
      <c r="F580" s="8">
        <v>76840.415696675176</v>
      </c>
      <c r="G580" s="8">
        <v>84079.896566521158</v>
      </c>
      <c r="H580" s="8">
        <v>86232.7477930233</v>
      </c>
      <c r="J580" t="s">
        <v>109</v>
      </c>
      <c r="K580" t="s">
        <v>26</v>
      </c>
      <c r="L580" t="s">
        <v>12</v>
      </c>
      <c r="M580">
        <v>24</v>
      </c>
      <c r="N580" s="8">
        <v>74053.863911767912</v>
      </c>
      <c r="O580" s="8">
        <v>76840.415696675176</v>
      </c>
      <c r="P580" s="8">
        <v>84079.896566521158</v>
      </c>
      <c r="Q580" s="8">
        <v>86232.7477930233</v>
      </c>
    </row>
    <row r="581" spans="1:17" hidden="1" x14ac:dyDescent="0.25">
      <c r="A581" t="s">
        <v>109</v>
      </c>
      <c r="B581" t="s">
        <v>27</v>
      </c>
      <c r="C581" t="s">
        <v>12</v>
      </c>
      <c r="D581">
        <v>1</v>
      </c>
      <c r="E581" s="8">
        <v>74424.012816964358</v>
      </c>
      <c r="F581" s="8">
        <v>77550.107295977476</v>
      </c>
      <c r="G581" s="8">
        <v>84590.635650170501</v>
      </c>
      <c r="H581" s="8">
        <v>86756.564262677683</v>
      </c>
      <c r="J581" t="s">
        <v>109</v>
      </c>
      <c r="K581" t="s">
        <v>27</v>
      </c>
      <c r="L581" t="s">
        <v>12</v>
      </c>
      <c r="M581">
        <v>1</v>
      </c>
      <c r="N581" s="8">
        <v>74424.012816964358</v>
      </c>
      <c r="O581" s="8">
        <v>77550.107295977476</v>
      </c>
      <c r="P581" s="8">
        <v>84590.635650170501</v>
      </c>
      <c r="Q581" s="8">
        <v>86756.564262677683</v>
      </c>
    </row>
    <row r="582" spans="1:17" hidden="1" x14ac:dyDescent="0.25">
      <c r="A582" t="s">
        <v>109</v>
      </c>
      <c r="B582" t="s">
        <v>27</v>
      </c>
      <c r="C582" t="s">
        <v>12</v>
      </c>
      <c r="D582">
        <v>2</v>
      </c>
      <c r="E582" s="8">
        <v>71402.941573252436</v>
      </c>
      <c r="F582" s="8">
        <v>74590.494881114035</v>
      </c>
      <c r="G582" s="8">
        <v>80933.329743643888</v>
      </c>
      <c r="H582" s="8">
        <v>83005.613670226245</v>
      </c>
      <c r="J582" t="s">
        <v>109</v>
      </c>
      <c r="K582" t="s">
        <v>27</v>
      </c>
      <c r="L582" t="s">
        <v>12</v>
      </c>
      <c r="M582">
        <v>2</v>
      </c>
      <c r="N582" s="8">
        <v>71402.941573252436</v>
      </c>
      <c r="O582" s="8">
        <v>74590.494881114035</v>
      </c>
      <c r="P582" s="8">
        <v>80933.329743643888</v>
      </c>
      <c r="Q582" s="8">
        <v>83005.613670226245</v>
      </c>
    </row>
    <row r="583" spans="1:17" hidden="1" x14ac:dyDescent="0.25">
      <c r="A583" t="s">
        <v>109</v>
      </c>
      <c r="B583" t="s">
        <v>27</v>
      </c>
      <c r="C583" t="s">
        <v>12</v>
      </c>
      <c r="D583">
        <v>3</v>
      </c>
      <c r="E583" s="8">
        <v>69875.697185421523</v>
      </c>
      <c r="F583" s="8">
        <v>73080.130125452502</v>
      </c>
      <c r="G583" s="8">
        <v>78568.855796756616</v>
      </c>
      <c r="H583" s="8">
        <v>80580.597776399693</v>
      </c>
      <c r="J583" t="s">
        <v>109</v>
      </c>
      <c r="K583" t="s">
        <v>27</v>
      </c>
      <c r="L583" t="s">
        <v>12</v>
      </c>
      <c r="M583">
        <v>3</v>
      </c>
      <c r="N583" s="8">
        <v>69875.697185421523</v>
      </c>
      <c r="O583" s="8">
        <v>73080.130125452502</v>
      </c>
      <c r="P583" s="8">
        <v>78568.855796756616</v>
      </c>
      <c r="Q583" s="8">
        <v>80580.597776399693</v>
      </c>
    </row>
    <row r="584" spans="1:17" hidden="1" x14ac:dyDescent="0.25">
      <c r="A584" t="s">
        <v>109</v>
      </c>
      <c r="B584" t="s">
        <v>27</v>
      </c>
      <c r="C584" t="s">
        <v>12</v>
      </c>
      <c r="D584">
        <v>4</v>
      </c>
      <c r="E584" s="8">
        <v>69984.762362759429</v>
      </c>
      <c r="F584" s="8">
        <v>73009.588242156533</v>
      </c>
      <c r="G584" s="8">
        <v>77239.579087464808</v>
      </c>
      <c r="H584" s="8">
        <v>79217.285166603513</v>
      </c>
      <c r="J584" t="s">
        <v>109</v>
      </c>
      <c r="K584" t="s">
        <v>27</v>
      </c>
      <c r="L584" t="s">
        <v>12</v>
      </c>
      <c r="M584">
        <v>4</v>
      </c>
      <c r="N584" s="8">
        <v>69984.762362759429</v>
      </c>
      <c r="O584" s="8">
        <v>73009.588242156533</v>
      </c>
      <c r="P584" s="8">
        <v>77239.579087464808</v>
      </c>
      <c r="Q584" s="8">
        <v>79217.285166603513</v>
      </c>
    </row>
    <row r="585" spans="1:17" hidden="1" x14ac:dyDescent="0.25">
      <c r="A585" t="s">
        <v>109</v>
      </c>
      <c r="B585" t="s">
        <v>27</v>
      </c>
      <c r="C585" t="s">
        <v>12</v>
      </c>
      <c r="D585">
        <v>5</v>
      </c>
      <c r="E585" s="8">
        <v>72260.727575642217</v>
      </c>
      <c r="F585" s="8">
        <v>74827.968494238215</v>
      </c>
      <c r="G585" s="8">
        <v>77639.393198329257</v>
      </c>
      <c r="H585" s="8">
        <v>79627.3364487074</v>
      </c>
      <c r="J585" t="s">
        <v>109</v>
      </c>
      <c r="K585" t="s">
        <v>27</v>
      </c>
      <c r="L585" t="s">
        <v>12</v>
      </c>
      <c r="M585">
        <v>5</v>
      </c>
      <c r="N585" s="8">
        <v>72260.727575642217</v>
      </c>
      <c r="O585" s="8">
        <v>74827.968494238215</v>
      </c>
      <c r="P585" s="8">
        <v>77639.393198329257</v>
      </c>
      <c r="Q585" s="8">
        <v>79627.3364487074</v>
      </c>
    </row>
    <row r="586" spans="1:17" hidden="1" x14ac:dyDescent="0.25">
      <c r="A586" t="s">
        <v>109</v>
      </c>
      <c r="B586" t="s">
        <v>27</v>
      </c>
      <c r="C586" t="s">
        <v>12</v>
      </c>
      <c r="D586">
        <v>6</v>
      </c>
      <c r="E586" s="8">
        <v>77426.360162951751</v>
      </c>
      <c r="F586" s="8">
        <v>79996.111219937753</v>
      </c>
      <c r="G586" s="8">
        <v>81927.013210776495</v>
      </c>
      <c r="H586" s="8">
        <v>84024.740230872601</v>
      </c>
      <c r="J586" t="s">
        <v>109</v>
      </c>
      <c r="K586" t="s">
        <v>27</v>
      </c>
      <c r="L586" t="s">
        <v>12</v>
      </c>
      <c r="M586">
        <v>6</v>
      </c>
      <c r="N586" s="8">
        <v>77426.360162951751</v>
      </c>
      <c r="O586" s="8">
        <v>79996.111219937753</v>
      </c>
      <c r="P586" s="8">
        <v>81927.013210776495</v>
      </c>
      <c r="Q586" s="8">
        <v>84024.740230872601</v>
      </c>
    </row>
    <row r="587" spans="1:17" hidden="1" x14ac:dyDescent="0.25">
      <c r="A587" t="s">
        <v>109</v>
      </c>
      <c r="B587" t="s">
        <v>27</v>
      </c>
      <c r="C587" t="s">
        <v>12</v>
      </c>
      <c r="D587">
        <v>7</v>
      </c>
      <c r="E587" s="8">
        <v>83482.192902731083</v>
      </c>
      <c r="F587" s="8">
        <v>86092.810443640192</v>
      </c>
      <c r="G587" s="8">
        <v>87226.291477106832</v>
      </c>
      <c r="H587" s="8">
        <v>89459.705601744296</v>
      </c>
      <c r="J587" t="s">
        <v>109</v>
      </c>
      <c r="K587" t="s">
        <v>27</v>
      </c>
      <c r="L587" t="s">
        <v>12</v>
      </c>
      <c r="M587">
        <v>7</v>
      </c>
      <c r="N587" s="8">
        <v>83482.192902731083</v>
      </c>
      <c r="O587" s="8">
        <v>86092.810443640192</v>
      </c>
      <c r="P587" s="8">
        <v>87226.291477106832</v>
      </c>
      <c r="Q587" s="8">
        <v>89459.705601744296</v>
      </c>
    </row>
    <row r="588" spans="1:17" hidden="1" x14ac:dyDescent="0.25">
      <c r="A588" t="s">
        <v>109</v>
      </c>
      <c r="B588" t="s">
        <v>27</v>
      </c>
      <c r="C588" t="s">
        <v>12</v>
      </c>
      <c r="D588">
        <v>8</v>
      </c>
      <c r="E588" s="8">
        <v>88857.358266684925</v>
      </c>
      <c r="F588" s="8">
        <v>91494.466360738879</v>
      </c>
      <c r="G588" s="8">
        <v>92180.275205179511</v>
      </c>
      <c r="H588" s="8">
        <v>94540.535227356988</v>
      </c>
      <c r="J588" t="s">
        <v>109</v>
      </c>
      <c r="K588" t="s">
        <v>27</v>
      </c>
      <c r="L588" t="s">
        <v>12</v>
      </c>
      <c r="M588">
        <v>8</v>
      </c>
      <c r="N588" s="8">
        <v>88857.358266684925</v>
      </c>
      <c r="O588" s="8">
        <v>91494.466360738879</v>
      </c>
      <c r="P588" s="8">
        <v>92180.275205179511</v>
      </c>
      <c r="Q588" s="8">
        <v>94540.535227356988</v>
      </c>
    </row>
    <row r="589" spans="1:17" hidden="1" x14ac:dyDescent="0.25">
      <c r="A589" t="s">
        <v>109</v>
      </c>
      <c r="B589" t="s">
        <v>27</v>
      </c>
      <c r="C589" t="s">
        <v>12</v>
      </c>
      <c r="D589">
        <v>9</v>
      </c>
      <c r="E589" s="8">
        <v>93038.764152629956</v>
      </c>
      <c r="F589" s="8">
        <v>95438.566377297408</v>
      </c>
      <c r="G589" s="8">
        <v>96197.48263765905</v>
      </c>
      <c r="H589" s="8">
        <v>98660.602562159154</v>
      </c>
      <c r="J589" t="s">
        <v>109</v>
      </c>
      <c r="K589" t="s">
        <v>27</v>
      </c>
      <c r="L589" t="s">
        <v>12</v>
      </c>
      <c r="M589">
        <v>9</v>
      </c>
      <c r="N589" s="8">
        <v>93038.764152629956</v>
      </c>
      <c r="O589" s="8">
        <v>95438.566377297408</v>
      </c>
      <c r="P589" s="8">
        <v>96197.48263765905</v>
      </c>
      <c r="Q589" s="8">
        <v>98660.602562159154</v>
      </c>
    </row>
    <row r="590" spans="1:17" hidden="1" x14ac:dyDescent="0.25">
      <c r="A590" t="s">
        <v>109</v>
      </c>
      <c r="B590" t="s">
        <v>27</v>
      </c>
      <c r="C590" t="s">
        <v>12</v>
      </c>
      <c r="D590">
        <v>10</v>
      </c>
      <c r="E590" s="8">
        <v>94710.74150828131</v>
      </c>
      <c r="F590" s="8">
        <v>96938.052261395627</v>
      </c>
      <c r="G590" s="8">
        <v>97944.869713587701</v>
      </c>
      <c r="H590" s="8">
        <v>100452.73118230005</v>
      </c>
      <c r="J590" t="s">
        <v>109</v>
      </c>
      <c r="K590" t="s">
        <v>27</v>
      </c>
      <c r="L590" t="s">
        <v>12</v>
      </c>
      <c r="M590">
        <v>10</v>
      </c>
      <c r="N590" s="8">
        <v>94710.74150828131</v>
      </c>
      <c r="O590" s="8">
        <v>96938.052261395627</v>
      </c>
      <c r="P590" s="8">
        <v>97944.869713587701</v>
      </c>
      <c r="Q590" s="8">
        <v>100452.73118230005</v>
      </c>
    </row>
    <row r="591" spans="1:17" hidden="1" x14ac:dyDescent="0.25">
      <c r="A591" t="s">
        <v>109</v>
      </c>
      <c r="B591" t="s">
        <v>27</v>
      </c>
      <c r="C591" t="s">
        <v>12</v>
      </c>
      <c r="D591">
        <v>11</v>
      </c>
      <c r="E591" s="8">
        <v>95602.195533500242</v>
      </c>
      <c r="F591" s="8">
        <v>97957.606869475479</v>
      </c>
      <c r="G591" s="8">
        <v>98945.640895186691</v>
      </c>
      <c r="H591" s="8">
        <v>101479.12693711727</v>
      </c>
      <c r="J591" t="s">
        <v>109</v>
      </c>
      <c r="K591" t="s">
        <v>27</v>
      </c>
      <c r="L591" t="s">
        <v>12</v>
      </c>
      <c r="M591">
        <v>11</v>
      </c>
      <c r="N591" s="8">
        <v>95602.195533500242</v>
      </c>
      <c r="O591" s="8">
        <v>97957.606869475479</v>
      </c>
      <c r="P591" s="8">
        <v>98945.640895186691</v>
      </c>
      <c r="Q591" s="8">
        <v>101479.12693711727</v>
      </c>
    </row>
    <row r="592" spans="1:17" hidden="1" x14ac:dyDescent="0.25">
      <c r="A592" t="s">
        <v>109</v>
      </c>
      <c r="B592" t="s">
        <v>27</v>
      </c>
      <c r="C592" t="s">
        <v>12</v>
      </c>
      <c r="D592">
        <v>12</v>
      </c>
      <c r="E592" s="8">
        <v>95835.054770938281</v>
      </c>
      <c r="F592" s="8">
        <v>98359.770118219123</v>
      </c>
      <c r="G592" s="8">
        <v>99026.47797530063</v>
      </c>
      <c r="H592" s="8">
        <v>101562.03383670263</v>
      </c>
      <c r="J592" t="s">
        <v>109</v>
      </c>
      <c r="K592" t="s">
        <v>27</v>
      </c>
      <c r="L592" t="s">
        <v>12</v>
      </c>
      <c r="M592">
        <v>12</v>
      </c>
      <c r="N592" s="8">
        <v>95835.054770938281</v>
      </c>
      <c r="O592" s="8">
        <v>98359.770118219123</v>
      </c>
      <c r="P592" s="8">
        <v>99026.47797530063</v>
      </c>
      <c r="Q592" s="8">
        <v>101562.03383670263</v>
      </c>
    </row>
    <row r="593" spans="1:17" hidden="1" x14ac:dyDescent="0.25">
      <c r="A593" t="s">
        <v>109</v>
      </c>
      <c r="B593" t="s">
        <v>27</v>
      </c>
      <c r="C593" t="s">
        <v>12</v>
      </c>
      <c r="D593">
        <v>13</v>
      </c>
      <c r="E593" s="8">
        <v>94997.450457565836</v>
      </c>
      <c r="F593" s="8">
        <v>97573.037740332016</v>
      </c>
      <c r="G593" s="8">
        <v>98055.87248709386</v>
      </c>
      <c r="H593" s="8">
        <v>100566.57616264568</v>
      </c>
      <c r="J593" t="s">
        <v>109</v>
      </c>
      <c r="K593" t="s">
        <v>27</v>
      </c>
      <c r="L593" t="s">
        <v>12</v>
      </c>
      <c r="M593">
        <v>13</v>
      </c>
      <c r="N593" s="8">
        <v>94997.450457565836</v>
      </c>
      <c r="O593" s="8">
        <v>97573.037740332016</v>
      </c>
      <c r="P593" s="8">
        <v>98055.87248709386</v>
      </c>
      <c r="Q593" s="8">
        <v>100566.57616264568</v>
      </c>
    </row>
    <row r="594" spans="1:17" hidden="1" x14ac:dyDescent="0.25">
      <c r="A594" t="s">
        <v>109</v>
      </c>
      <c r="B594" t="s">
        <v>27</v>
      </c>
      <c r="C594" t="s">
        <v>12</v>
      </c>
      <c r="D594">
        <v>14</v>
      </c>
      <c r="E594" s="8">
        <v>94396.996662040721</v>
      </c>
      <c r="F594" s="8">
        <v>96852.270748988783</v>
      </c>
      <c r="G594" s="8">
        <v>97214.508244819066</v>
      </c>
      <c r="H594" s="8">
        <v>99703.6689342959</v>
      </c>
      <c r="J594" t="s">
        <v>109</v>
      </c>
      <c r="K594" t="s">
        <v>27</v>
      </c>
      <c r="L594" t="s">
        <v>12</v>
      </c>
      <c r="M594">
        <v>14</v>
      </c>
      <c r="N594" s="8">
        <v>94396.996662040721</v>
      </c>
      <c r="O594" s="8">
        <v>96852.270748988783</v>
      </c>
      <c r="P594" s="8">
        <v>97214.508244819066</v>
      </c>
      <c r="Q594" s="8">
        <v>99703.6689342959</v>
      </c>
    </row>
    <row r="595" spans="1:17" hidden="1" x14ac:dyDescent="0.25">
      <c r="A595" t="s">
        <v>109</v>
      </c>
      <c r="B595" t="s">
        <v>27</v>
      </c>
      <c r="C595" t="s">
        <v>12</v>
      </c>
      <c r="D595">
        <v>15</v>
      </c>
      <c r="E595" s="8">
        <v>93834.828781646735</v>
      </c>
      <c r="F595" s="8">
        <v>96282.000000556916</v>
      </c>
      <c r="G595" s="8">
        <v>96348.263580599232</v>
      </c>
      <c r="H595" s="8">
        <v>98815.244225095361</v>
      </c>
      <c r="J595" t="s">
        <v>109</v>
      </c>
      <c r="K595" t="s">
        <v>27</v>
      </c>
      <c r="L595" t="s">
        <v>12</v>
      </c>
      <c r="M595">
        <v>15</v>
      </c>
      <c r="N595" s="8">
        <v>93834.828781646735</v>
      </c>
      <c r="O595" s="8">
        <v>96282.000000556916</v>
      </c>
      <c r="P595" s="8">
        <v>96348.263580599232</v>
      </c>
      <c r="Q595" s="8">
        <v>98815.244225095361</v>
      </c>
    </row>
    <row r="596" spans="1:17" hidden="1" x14ac:dyDescent="0.25">
      <c r="A596" t="s">
        <v>109</v>
      </c>
      <c r="B596" t="s">
        <v>27</v>
      </c>
      <c r="C596" t="s">
        <v>12</v>
      </c>
      <c r="D596">
        <v>16</v>
      </c>
      <c r="E596" s="8">
        <v>93692.227908130924</v>
      </c>
      <c r="F596" s="8">
        <v>96227.656391694851</v>
      </c>
      <c r="G596" s="8">
        <v>96040.536227210963</v>
      </c>
      <c r="H596" s="8">
        <v>98499.637565984609</v>
      </c>
      <c r="J596" t="s">
        <v>109</v>
      </c>
      <c r="K596" t="s">
        <v>27</v>
      </c>
      <c r="L596" t="s">
        <v>12</v>
      </c>
      <c r="M596">
        <v>16</v>
      </c>
      <c r="N596" s="8">
        <v>93692.227908130924</v>
      </c>
      <c r="O596" s="8">
        <v>96227.656391694851</v>
      </c>
      <c r="P596" s="8">
        <v>96040.536227210963</v>
      </c>
      <c r="Q596" s="8">
        <v>98499.637565984609</v>
      </c>
    </row>
    <row r="597" spans="1:17" hidden="1" x14ac:dyDescent="0.25">
      <c r="A597" t="s">
        <v>109</v>
      </c>
      <c r="B597" t="s">
        <v>27</v>
      </c>
      <c r="C597" t="s">
        <v>12</v>
      </c>
      <c r="D597">
        <v>17</v>
      </c>
      <c r="E597" s="8">
        <v>94355.512328601806</v>
      </c>
      <c r="F597" s="8">
        <v>96972.312746021023</v>
      </c>
      <c r="G597" s="8">
        <v>96634.576026344716</v>
      </c>
      <c r="H597" s="8">
        <v>99108.887651552737</v>
      </c>
      <c r="J597" t="s">
        <v>109</v>
      </c>
      <c r="K597" t="s">
        <v>27</v>
      </c>
      <c r="L597" t="s">
        <v>12</v>
      </c>
      <c r="M597">
        <v>17</v>
      </c>
      <c r="N597" s="8">
        <v>94355.512328601806</v>
      </c>
      <c r="O597" s="8">
        <v>96972.312746021023</v>
      </c>
      <c r="P597" s="8">
        <v>96634.576026344716</v>
      </c>
      <c r="Q597" s="8">
        <v>99108.887651552737</v>
      </c>
    </row>
    <row r="598" spans="1:17" hidden="1" x14ac:dyDescent="0.25">
      <c r="A598" t="s">
        <v>109</v>
      </c>
      <c r="B598" t="s">
        <v>27</v>
      </c>
      <c r="C598" t="s">
        <v>12</v>
      </c>
      <c r="D598">
        <v>18</v>
      </c>
      <c r="E598" s="8">
        <v>95949.713129259093</v>
      </c>
      <c r="F598" s="8">
        <v>99060.030752922292</v>
      </c>
      <c r="G598" s="8">
        <v>99430.733740674172</v>
      </c>
      <c r="H598" s="8">
        <v>101976.64050111199</v>
      </c>
      <c r="J598" t="s">
        <v>109</v>
      </c>
      <c r="K598" t="s">
        <v>27</v>
      </c>
      <c r="L598" t="s">
        <v>12</v>
      </c>
      <c r="M598">
        <v>18</v>
      </c>
      <c r="N598" s="8">
        <v>95949.713129259093</v>
      </c>
      <c r="O598" s="8">
        <v>99060.030752922292</v>
      </c>
      <c r="P598" s="8">
        <v>99430.733740674172</v>
      </c>
      <c r="Q598" s="8">
        <v>101976.64050111199</v>
      </c>
    </row>
    <row r="599" spans="1:17" hidden="1" x14ac:dyDescent="0.25">
      <c r="A599" t="s">
        <v>109</v>
      </c>
      <c r="B599" t="s">
        <v>27</v>
      </c>
      <c r="C599" t="s">
        <v>12</v>
      </c>
      <c r="D599">
        <v>19</v>
      </c>
      <c r="E599" s="8">
        <v>96961.830828968828</v>
      </c>
      <c r="F599" s="8">
        <v>100153.69698773355</v>
      </c>
      <c r="G599" s="8">
        <v>101486.37006982973</v>
      </c>
      <c r="H599" s="8">
        <v>104084.91104335754</v>
      </c>
      <c r="J599" t="s">
        <v>109</v>
      </c>
      <c r="K599" t="s">
        <v>27</v>
      </c>
      <c r="L599" t="s">
        <v>12</v>
      </c>
      <c r="M599">
        <v>19</v>
      </c>
      <c r="N599" s="8">
        <v>96961.830828968828</v>
      </c>
      <c r="O599" s="8">
        <v>100153.69698773355</v>
      </c>
      <c r="P599" s="8">
        <v>101486.37006982973</v>
      </c>
      <c r="Q599" s="8">
        <v>104084.91104335754</v>
      </c>
    </row>
    <row r="600" spans="1:17" hidden="1" x14ac:dyDescent="0.25">
      <c r="A600" t="s">
        <v>109</v>
      </c>
      <c r="B600" t="s">
        <v>27</v>
      </c>
      <c r="C600" t="s">
        <v>12</v>
      </c>
      <c r="D600">
        <v>20</v>
      </c>
      <c r="E600" s="8">
        <v>95896.409977348318</v>
      </c>
      <c r="F600" s="8">
        <v>99013.795387266146</v>
      </c>
      <c r="G600" s="8">
        <v>101182.59395974129</v>
      </c>
      <c r="H600" s="8">
        <v>103773.35679844863</v>
      </c>
      <c r="J600" t="s">
        <v>109</v>
      </c>
      <c r="K600" t="s">
        <v>27</v>
      </c>
      <c r="L600" t="s">
        <v>12</v>
      </c>
      <c r="M600">
        <v>20</v>
      </c>
      <c r="N600" s="8">
        <v>95896.409977348318</v>
      </c>
      <c r="O600" s="8">
        <v>99013.795387266146</v>
      </c>
      <c r="P600" s="8">
        <v>101182.59395974129</v>
      </c>
      <c r="Q600" s="8">
        <v>103773.35679844863</v>
      </c>
    </row>
    <row r="601" spans="1:17" hidden="1" x14ac:dyDescent="0.25">
      <c r="A601" t="s">
        <v>109</v>
      </c>
      <c r="B601" t="s">
        <v>27</v>
      </c>
      <c r="C601" t="s">
        <v>12</v>
      </c>
      <c r="D601">
        <v>21</v>
      </c>
      <c r="E601" s="8">
        <v>92527.13711275997</v>
      </c>
      <c r="F601" s="8">
        <v>95636.239417543838</v>
      </c>
      <c r="G601" s="8">
        <v>98841.596443082832</v>
      </c>
      <c r="H601" s="8">
        <v>101372.41844479136</v>
      </c>
      <c r="J601" t="s">
        <v>109</v>
      </c>
      <c r="K601" t="s">
        <v>27</v>
      </c>
      <c r="L601" t="s">
        <v>12</v>
      </c>
      <c r="M601">
        <v>21</v>
      </c>
      <c r="N601" s="8">
        <v>92527.13711275997</v>
      </c>
      <c r="O601" s="8">
        <v>95636.239417543838</v>
      </c>
      <c r="P601" s="8">
        <v>98841.596443082832</v>
      </c>
      <c r="Q601" s="8">
        <v>101372.41844479136</v>
      </c>
    </row>
    <row r="602" spans="1:17" hidden="1" x14ac:dyDescent="0.25">
      <c r="A602" t="s">
        <v>109</v>
      </c>
      <c r="B602" t="s">
        <v>27</v>
      </c>
      <c r="C602" t="s">
        <v>12</v>
      </c>
      <c r="D602">
        <v>22</v>
      </c>
      <c r="E602" s="8">
        <v>88426.861815845099</v>
      </c>
      <c r="F602" s="8">
        <v>91644.914047216604</v>
      </c>
      <c r="G602" s="8">
        <v>95944.938019033216</v>
      </c>
      <c r="H602" s="8">
        <v>98401.591582201305</v>
      </c>
      <c r="J602" t="s">
        <v>109</v>
      </c>
      <c r="K602" t="s">
        <v>27</v>
      </c>
      <c r="L602" t="s">
        <v>12</v>
      </c>
      <c r="M602">
        <v>22</v>
      </c>
      <c r="N602" s="8">
        <v>88426.861815845099</v>
      </c>
      <c r="O602" s="8">
        <v>91644.914047216604</v>
      </c>
      <c r="P602" s="8">
        <v>95944.938019033216</v>
      </c>
      <c r="Q602" s="8">
        <v>98401.591582201305</v>
      </c>
    </row>
    <row r="603" spans="1:17" hidden="1" x14ac:dyDescent="0.25">
      <c r="A603" t="s">
        <v>109</v>
      </c>
      <c r="B603" t="s">
        <v>27</v>
      </c>
      <c r="C603" t="s">
        <v>12</v>
      </c>
      <c r="D603">
        <v>23</v>
      </c>
      <c r="E603" s="8">
        <v>83959.912463898989</v>
      </c>
      <c r="F603" s="8">
        <v>87167.074922342625</v>
      </c>
      <c r="G603" s="8">
        <v>92573.288917329497</v>
      </c>
      <c r="H603" s="8">
        <v>94943.611987712124</v>
      </c>
      <c r="J603" t="s">
        <v>109</v>
      </c>
      <c r="K603" t="s">
        <v>27</v>
      </c>
      <c r="L603" t="s">
        <v>12</v>
      </c>
      <c r="M603">
        <v>23</v>
      </c>
      <c r="N603" s="8">
        <v>83959.912463898989</v>
      </c>
      <c r="O603" s="8">
        <v>87167.074922342625</v>
      </c>
      <c r="P603" s="8">
        <v>92573.288917329497</v>
      </c>
      <c r="Q603" s="8">
        <v>94943.611987712124</v>
      </c>
    </row>
    <row r="604" spans="1:17" hidden="1" x14ac:dyDescent="0.25">
      <c r="A604" t="s">
        <v>109</v>
      </c>
      <c r="B604" t="s">
        <v>27</v>
      </c>
      <c r="C604" t="s">
        <v>12</v>
      </c>
      <c r="D604">
        <v>24</v>
      </c>
      <c r="E604" s="8">
        <v>78997.173001490009</v>
      </c>
      <c r="F604" s="8">
        <v>82188.330012639955</v>
      </c>
      <c r="G604" s="8">
        <v>88582.328820111288</v>
      </c>
      <c r="H604" s="8">
        <v>90850.464046656401</v>
      </c>
      <c r="J604" t="s">
        <v>109</v>
      </c>
      <c r="K604" t="s">
        <v>27</v>
      </c>
      <c r="L604" t="s">
        <v>12</v>
      </c>
      <c r="M604">
        <v>24</v>
      </c>
      <c r="N604" s="8">
        <v>78997.173001490009</v>
      </c>
      <c r="O604" s="8">
        <v>82188.330012639955</v>
      </c>
      <c r="P604" s="8">
        <v>88582.328820111288</v>
      </c>
      <c r="Q604" s="8">
        <v>90850.464046656401</v>
      </c>
    </row>
    <row r="605" spans="1:17" x14ac:dyDescent="0.25">
      <c r="A605" t="s">
        <v>109</v>
      </c>
      <c r="B605" t="s">
        <v>27</v>
      </c>
      <c r="C605" t="s">
        <v>2</v>
      </c>
      <c r="D605">
        <v>1</v>
      </c>
      <c r="E605">
        <v>12581.142857142901</v>
      </c>
      <c r="F605">
        <v>20196.889028457601</v>
      </c>
      <c r="G605">
        <v>33405.639472731003</v>
      </c>
      <c r="H605">
        <v>43165.109628624603</v>
      </c>
      <c r="J605" t="s">
        <v>109</v>
      </c>
      <c r="K605" t="s">
        <v>27</v>
      </c>
      <c r="L605" t="s">
        <v>2</v>
      </c>
      <c r="M605">
        <v>1</v>
      </c>
      <c r="N605">
        <v>12581.142857142901</v>
      </c>
      <c r="O605">
        <v>17863.330286599699</v>
      </c>
      <c r="P605">
        <v>22938.028634866601</v>
      </c>
      <c r="Q605">
        <v>28752.952144658098</v>
      </c>
    </row>
    <row r="606" spans="1:17" hidden="1" x14ac:dyDescent="0.25">
      <c r="A606" t="s">
        <v>109</v>
      </c>
      <c r="B606" t="s">
        <v>25</v>
      </c>
      <c r="C606" t="s">
        <v>2</v>
      </c>
      <c r="D606">
        <v>1</v>
      </c>
      <c r="E606">
        <v>12875.804347826101</v>
      </c>
      <c r="F606">
        <v>21854.025878736102</v>
      </c>
      <c r="G606">
        <v>37394.449912617398</v>
      </c>
      <c r="H606">
        <v>47892.527640313303</v>
      </c>
      <c r="J606" t="s">
        <v>109</v>
      </c>
      <c r="K606" t="s">
        <v>25</v>
      </c>
      <c r="L606" t="s">
        <v>2</v>
      </c>
      <c r="M606">
        <v>1</v>
      </c>
      <c r="N606">
        <v>12875.804347826101</v>
      </c>
      <c r="O606">
        <v>19116.372916413598</v>
      </c>
      <c r="P606">
        <v>24992.383498748801</v>
      </c>
      <c r="Q606">
        <v>31153.5880586858</v>
      </c>
    </row>
    <row r="607" spans="1:17" hidden="1" x14ac:dyDescent="0.25">
      <c r="A607" t="s">
        <v>109</v>
      </c>
      <c r="B607" t="s">
        <v>26</v>
      </c>
      <c r="C607" t="s">
        <v>2</v>
      </c>
      <c r="D607">
        <v>1</v>
      </c>
      <c r="E607">
        <v>13420.3369565217</v>
      </c>
      <c r="F607">
        <v>18510.004188931001</v>
      </c>
      <c r="G607">
        <v>27374.798109138999</v>
      </c>
      <c r="H607">
        <v>35762.668718705201</v>
      </c>
      <c r="J607" t="s">
        <v>109</v>
      </c>
      <c r="K607" t="s">
        <v>26</v>
      </c>
      <c r="L607" t="s">
        <v>2</v>
      </c>
      <c r="M607">
        <v>1</v>
      </c>
      <c r="N607">
        <v>13420.3369565217</v>
      </c>
      <c r="O607">
        <v>16876.421247011302</v>
      </c>
      <c r="P607">
        <v>20418.558151839199</v>
      </c>
      <c r="Q607">
        <v>25548.9179664162</v>
      </c>
    </row>
    <row r="608" spans="1:17" hidden="1" x14ac:dyDescent="0.25">
      <c r="A608" t="s">
        <v>109</v>
      </c>
      <c r="B608" t="s">
        <v>23</v>
      </c>
      <c r="C608" t="s">
        <v>2</v>
      </c>
      <c r="D608">
        <v>1</v>
      </c>
      <c r="E608">
        <v>15005.8433179724</v>
      </c>
      <c r="F608">
        <v>27228.883070437802</v>
      </c>
      <c r="G608">
        <v>48307.302990147102</v>
      </c>
      <c r="H608">
        <v>60562.8457681324</v>
      </c>
      <c r="J608" t="s">
        <v>109</v>
      </c>
      <c r="K608" t="s">
        <v>23</v>
      </c>
      <c r="L608" t="s">
        <v>2</v>
      </c>
      <c r="M608">
        <v>1</v>
      </c>
      <c r="N608">
        <v>15005.8433179724</v>
      </c>
      <c r="O608">
        <v>23493.541444266099</v>
      </c>
      <c r="P608">
        <v>31244.283929125999</v>
      </c>
      <c r="Q608">
        <v>38199.6586299552</v>
      </c>
    </row>
    <row r="609" spans="1:17" hidden="1" x14ac:dyDescent="0.25">
      <c r="A609" t="s">
        <v>109</v>
      </c>
      <c r="B609" t="s">
        <v>24</v>
      </c>
      <c r="C609" t="s">
        <v>2</v>
      </c>
      <c r="D609">
        <v>1</v>
      </c>
      <c r="E609">
        <v>17163</v>
      </c>
      <c r="F609">
        <v>33642.446115655002</v>
      </c>
      <c r="G609">
        <v>61954.612853334896</v>
      </c>
      <c r="H609">
        <v>76512.298651557707</v>
      </c>
      <c r="J609" t="s">
        <v>109</v>
      </c>
      <c r="K609" t="s">
        <v>24</v>
      </c>
      <c r="L609" t="s">
        <v>2</v>
      </c>
      <c r="M609">
        <v>1</v>
      </c>
      <c r="N609">
        <v>17163</v>
      </c>
      <c r="O609">
        <v>28526.126711930101</v>
      </c>
      <c r="P609">
        <v>38667.223407360798</v>
      </c>
      <c r="Q609">
        <v>46601.909546487797</v>
      </c>
    </row>
    <row r="610" spans="1:17" x14ac:dyDescent="0.25">
      <c r="A610" t="s">
        <v>109</v>
      </c>
      <c r="B610" t="s">
        <v>27</v>
      </c>
      <c r="C610" t="s">
        <v>2</v>
      </c>
      <c r="D610">
        <v>2</v>
      </c>
      <c r="E610">
        <v>12272.120879120899</v>
      </c>
      <c r="F610">
        <v>19352.730883950699</v>
      </c>
      <c r="G610">
        <v>31834.201183710102</v>
      </c>
      <c r="H610">
        <v>40820.840801743499</v>
      </c>
      <c r="J610" t="s">
        <v>109</v>
      </c>
      <c r="K610" t="s">
        <v>27</v>
      </c>
      <c r="L610" t="s">
        <v>2</v>
      </c>
      <c r="M610">
        <v>2</v>
      </c>
      <c r="N610">
        <v>12272.120879120899</v>
      </c>
      <c r="O610">
        <v>17066.7348145859</v>
      </c>
      <c r="P610">
        <v>21648.014005000099</v>
      </c>
      <c r="Q610">
        <v>26838.616840640301</v>
      </c>
    </row>
    <row r="611" spans="1:17" hidden="1" x14ac:dyDescent="0.25">
      <c r="A611" t="s">
        <v>109</v>
      </c>
      <c r="B611" t="s">
        <v>25</v>
      </c>
      <c r="C611" t="s">
        <v>2</v>
      </c>
      <c r="D611">
        <v>2</v>
      </c>
      <c r="E611">
        <v>12656.5</v>
      </c>
      <c r="F611">
        <v>21103.6427760919</v>
      </c>
      <c r="G611">
        <v>35922.969641071701</v>
      </c>
      <c r="H611">
        <v>45650.336707754002</v>
      </c>
      <c r="J611" t="s">
        <v>109</v>
      </c>
      <c r="K611" t="s">
        <v>25</v>
      </c>
      <c r="L611" t="s">
        <v>2</v>
      </c>
      <c r="M611">
        <v>2</v>
      </c>
      <c r="N611">
        <v>12656.5</v>
      </c>
      <c r="O611">
        <v>18410.561507701001</v>
      </c>
      <c r="P611">
        <v>23793.836232524201</v>
      </c>
      <c r="Q611">
        <v>29330.206425931599</v>
      </c>
    </row>
    <row r="612" spans="1:17" hidden="1" x14ac:dyDescent="0.25">
      <c r="A612" t="s">
        <v>109</v>
      </c>
      <c r="B612" t="s">
        <v>26</v>
      </c>
      <c r="C612" t="s">
        <v>2</v>
      </c>
      <c r="D612">
        <v>2</v>
      </c>
      <c r="E612">
        <v>12935.793478260901</v>
      </c>
      <c r="F612">
        <v>17407.589685334398</v>
      </c>
      <c r="G612">
        <v>25403.074844142899</v>
      </c>
      <c r="H612">
        <v>32973.217650466599</v>
      </c>
      <c r="J612" t="s">
        <v>109</v>
      </c>
      <c r="K612" t="s">
        <v>26</v>
      </c>
      <c r="L612" t="s">
        <v>2</v>
      </c>
      <c r="M612">
        <v>2</v>
      </c>
      <c r="N612">
        <v>12935.793478260901</v>
      </c>
      <c r="O612">
        <v>15845.0730595615</v>
      </c>
      <c r="P612">
        <v>18844.146401586699</v>
      </c>
      <c r="Q612">
        <v>23328.263903583898</v>
      </c>
    </row>
    <row r="613" spans="1:17" hidden="1" x14ac:dyDescent="0.25">
      <c r="A613" t="s">
        <v>109</v>
      </c>
      <c r="B613" t="s">
        <v>23</v>
      </c>
      <c r="C613" t="s">
        <v>2</v>
      </c>
      <c r="D613">
        <v>2</v>
      </c>
      <c r="E613">
        <v>14595.470814132101</v>
      </c>
      <c r="F613">
        <v>26252.680731299501</v>
      </c>
      <c r="G613">
        <v>46550.352127295497</v>
      </c>
      <c r="H613">
        <v>58016.326577098298</v>
      </c>
      <c r="J613" t="s">
        <v>109</v>
      </c>
      <c r="K613" t="s">
        <v>23</v>
      </c>
      <c r="L613" t="s">
        <v>2</v>
      </c>
      <c r="M613">
        <v>2</v>
      </c>
      <c r="N613">
        <v>14595.470814132101</v>
      </c>
      <c r="O613">
        <v>22571.794425988101</v>
      </c>
      <c r="P613">
        <v>29808.959803022401</v>
      </c>
      <c r="Q613">
        <v>36130.302258053896</v>
      </c>
    </row>
    <row r="614" spans="1:17" hidden="1" x14ac:dyDescent="0.25">
      <c r="A614" t="s">
        <v>109</v>
      </c>
      <c r="B614" t="s">
        <v>24</v>
      </c>
      <c r="C614" t="s">
        <v>2</v>
      </c>
      <c r="D614">
        <v>2</v>
      </c>
      <c r="E614">
        <v>17017</v>
      </c>
      <c r="F614">
        <v>33187.514865437501</v>
      </c>
      <c r="G614">
        <v>61154.321676241503</v>
      </c>
      <c r="H614">
        <v>75061.260012757906</v>
      </c>
      <c r="J614" t="s">
        <v>109</v>
      </c>
      <c r="K614" t="s">
        <v>24</v>
      </c>
      <c r="L614" t="s">
        <v>2</v>
      </c>
      <c r="M614">
        <v>2</v>
      </c>
      <c r="N614">
        <v>17017</v>
      </c>
      <c r="O614">
        <v>28039.458289009101</v>
      </c>
      <c r="P614">
        <v>37808.541490596202</v>
      </c>
      <c r="Q614">
        <v>45165.845823306801</v>
      </c>
    </row>
    <row r="615" spans="1:17" x14ac:dyDescent="0.25">
      <c r="A615" t="s">
        <v>109</v>
      </c>
      <c r="B615" t="s">
        <v>27</v>
      </c>
      <c r="C615" t="s">
        <v>2</v>
      </c>
      <c r="D615">
        <v>3</v>
      </c>
      <c r="E615">
        <v>12118.9340659341</v>
      </c>
      <c r="F615">
        <v>18826.3454070183</v>
      </c>
      <c r="G615">
        <v>30725.212986538801</v>
      </c>
      <c r="H615">
        <v>39050.466880726701</v>
      </c>
      <c r="J615" t="s">
        <v>109</v>
      </c>
      <c r="K615" t="s">
        <v>27</v>
      </c>
      <c r="L615" t="s">
        <v>2</v>
      </c>
      <c r="M615">
        <v>3</v>
      </c>
      <c r="N615">
        <v>12118.9340659341</v>
      </c>
      <c r="O615">
        <v>16582.934585818399</v>
      </c>
      <c r="P615">
        <v>20804.7181028259</v>
      </c>
      <c r="Q615">
        <v>25481.644420460601</v>
      </c>
    </row>
    <row r="616" spans="1:17" hidden="1" x14ac:dyDescent="0.25">
      <c r="A616" t="s">
        <v>109</v>
      </c>
      <c r="B616" t="s">
        <v>25</v>
      </c>
      <c r="C616" t="s">
        <v>2</v>
      </c>
      <c r="D616">
        <v>3</v>
      </c>
      <c r="E616">
        <v>12572.152173913</v>
      </c>
      <c r="F616">
        <v>20654.331976214398</v>
      </c>
      <c r="G616">
        <v>34904.652634495404</v>
      </c>
      <c r="H616">
        <v>43975.046479455297</v>
      </c>
      <c r="J616" t="s">
        <v>109</v>
      </c>
      <c r="K616" t="s">
        <v>25</v>
      </c>
      <c r="L616" t="s">
        <v>2</v>
      </c>
      <c r="M616">
        <v>3</v>
      </c>
      <c r="N616">
        <v>12572.152173913</v>
      </c>
      <c r="O616">
        <v>18000.223886308999</v>
      </c>
      <c r="P616">
        <v>23027.732486100202</v>
      </c>
      <c r="Q616">
        <v>28051.508619627799</v>
      </c>
    </row>
    <row r="617" spans="1:17" hidden="1" x14ac:dyDescent="0.25">
      <c r="A617" t="s">
        <v>109</v>
      </c>
      <c r="B617" t="s">
        <v>26</v>
      </c>
      <c r="C617" t="s">
        <v>2</v>
      </c>
      <c r="D617">
        <v>3</v>
      </c>
      <c r="E617">
        <v>12650.0869565217</v>
      </c>
      <c r="F617">
        <v>16656.053439065101</v>
      </c>
      <c r="G617">
        <v>23910.234088044701</v>
      </c>
      <c r="H617">
        <v>30768.7566196519</v>
      </c>
      <c r="J617" t="s">
        <v>109</v>
      </c>
      <c r="K617" t="s">
        <v>26</v>
      </c>
      <c r="L617" t="s">
        <v>2</v>
      </c>
      <c r="M617">
        <v>3</v>
      </c>
      <c r="N617">
        <v>12650.0869565217</v>
      </c>
      <c r="O617">
        <v>15163.1781534908</v>
      </c>
      <c r="P617">
        <v>17747.879296132702</v>
      </c>
      <c r="Q617">
        <v>21694.417001462301</v>
      </c>
    </row>
    <row r="618" spans="1:17" hidden="1" x14ac:dyDescent="0.25">
      <c r="A618" t="s">
        <v>109</v>
      </c>
      <c r="B618" t="s">
        <v>23</v>
      </c>
      <c r="C618" t="s">
        <v>2</v>
      </c>
      <c r="D618">
        <v>3</v>
      </c>
      <c r="E618">
        <v>14386.941244239601</v>
      </c>
      <c r="F618">
        <v>25661.721672297899</v>
      </c>
      <c r="G618">
        <v>45360.003895705799</v>
      </c>
      <c r="H618">
        <v>56159.484907924903</v>
      </c>
      <c r="J618" t="s">
        <v>109</v>
      </c>
      <c r="K618" t="s">
        <v>23</v>
      </c>
      <c r="L618" t="s">
        <v>2</v>
      </c>
      <c r="M618">
        <v>3</v>
      </c>
      <c r="N618">
        <v>14386.941244239601</v>
      </c>
      <c r="O618">
        <v>22023.833585376899</v>
      </c>
      <c r="P618">
        <v>28893.8596229346</v>
      </c>
      <c r="Q618">
        <v>34697.1703285318</v>
      </c>
    </row>
    <row r="619" spans="1:17" hidden="1" x14ac:dyDescent="0.25">
      <c r="A619" t="s">
        <v>109</v>
      </c>
      <c r="B619" t="s">
        <v>24</v>
      </c>
      <c r="C619" t="s">
        <v>2</v>
      </c>
      <c r="D619">
        <v>3</v>
      </c>
      <c r="E619">
        <v>16744</v>
      </c>
      <c r="F619">
        <v>32630.016601196599</v>
      </c>
      <c r="G619">
        <v>60163.125853753001</v>
      </c>
      <c r="H619">
        <v>73456.460633048002</v>
      </c>
      <c r="J619" t="s">
        <v>109</v>
      </c>
      <c r="K619" t="s">
        <v>24</v>
      </c>
      <c r="L619" t="s">
        <v>2</v>
      </c>
      <c r="M619">
        <v>3</v>
      </c>
      <c r="N619">
        <v>16744</v>
      </c>
      <c r="O619">
        <v>27491.440736206001</v>
      </c>
      <c r="P619">
        <v>36946.720296118103</v>
      </c>
      <c r="Q619">
        <v>43807.017586139104</v>
      </c>
    </row>
    <row r="620" spans="1:17" x14ac:dyDescent="0.25">
      <c r="A620" t="s">
        <v>109</v>
      </c>
      <c r="B620" t="s">
        <v>27</v>
      </c>
      <c r="C620" t="s">
        <v>2</v>
      </c>
      <c r="D620">
        <v>4</v>
      </c>
      <c r="E620">
        <v>12123.868131868099</v>
      </c>
      <c r="F620">
        <v>18673.732538484601</v>
      </c>
      <c r="G620">
        <v>30222.059966254601</v>
      </c>
      <c r="H620">
        <v>38131.048650490899</v>
      </c>
      <c r="J620" t="s">
        <v>109</v>
      </c>
      <c r="K620" t="s">
        <v>27</v>
      </c>
      <c r="L620" t="s">
        <v>2</v>
      </c>
      <c r="M620">
        <v>4</v>
      </c>
      <c r="N620">
        <v>12123.868131868099</v>
      </c>
      <c r="O620">
        <v>16445.6493725906</v>
      </c>
      <c r="P620">
        <v>20509.150819155799</v>
      </c>
      <c r="Q620">
        <v>24884.0096740054</v>
      </c>
    </row>
    <row r="621" spans="1:17" hidden="1" x14ac:dyDescent="0.25">
      <c r="A621" t="s">
        <v>109</v>
      </c>
      <c r="B621" t="s">
        <v>25</v>
      </c>
      <c r="C621" t="s">
        <v>2</v>
      </c>
      <c r="D621">
        <v>4</v>
      </c>
      <c r="E621">
        <v>12651.869565217399</v>
      </c>
      <c r="F621">
        <v>20577.3772869635</v>
      </c>
      <c r="G621">
        <v>34477.9998373833</v>
      </c>
      <c r="H621">
        <v>43132.534116679402</v>
      </c>
      <c r="J621" t="s">
        <v>109</v>
      </c>
      <c r="K621" t="s">
        <v>25</v>
      </c>
      <c r="L621" t="s">
        <v>2</v>
      </c>
      <c r="M621">
        <v>4</v>
      </c>
      <c r="N621">
        <v>12651.869565217399</v>
      </c>
      <c r="O621">
        <v>17936.797806154798</v>
      </c>
      <c r="P621">
        <v>22805.072162237098</v>
      </c>
      <c r="Q621">
        <v>27525.672625548301</v>
      </c>
    </row>
    <row r="622" spans="1:17" hidden="1" x14ac:dyDescent="0.25">
      <c r="A622" t="s">
        <v>109</v>
      </c>
      <c r="B622" t="s">
        <v>26</v>
      </c>
      <c r="C622" t="s">
        <v>2</v>
      </c>
      <c r="D622">
        <v>4</v>
      </c>
      <c r="E622">
        <v>12590.293478260901</v>
      </c>
      <c r="F622">
        <v>16346.1347911426</v>
      </c>
      <c r="G622">
        <v>23090.891794400301</v>
      </c>
      <c r="H622">
        <v>29482.914701334499</v>
      </c>
      <c r="J622" t="s">
        <v>109</v>
      </c>
      <c r="K622" t="s">
        <v>26</v>
      </c>
      <c r="L622" t="s">
        <v>2</v>
      </c>
      <c r="M622">
        <v>4</v>
      </c>
      <c r="N622">
        <v>12590.293478260901</v>
      </c>
      <c r="O622">
        <v>14894.9881328397</v>
      </c>
      <c r="P622">
        <v>17265.952562478</v>
      </c>
      <c r="Q622">
        <v>20885.980314034201</v>
      </c>
    </row>
    <row r="623" spans="1:17" hidden="1" x14ac:dyDescent="0.25">
      <c r="A623" t="s">
        <v>109</v>
      </c>
      <c r="B623" t="s">
        <v>23</v>
      </c>
      <c r="C623" t="s">
        <v>2</v>
      </c>
      <c r="D623">
        <v>4</v>
      </c>
      <c r="E623">
        <v>14309.426651305699</v>
      </c>
      <c r="F623">
        <v>25392.921681964301</v>
      </c>
      <c r="G623">
        <v>44681.857541296798</v>
      </c>
      <c r="H623">
        <v>55046.671633796301</v>
      </c>
      <c r="J623" t="s">
        <v>109</v>
      </c>
      <c r="K623" t="s">
        <v>23</v>
      </c>
      <c r="L623" t="s">
        <v>2</v>
      </c>
      <c r="M623">
        <v>4</v>
      </c>
      <c r="N623">
        <v>14309.426651305699</v>
      </c>
      <c r="O623">
        <v>21777.8582131679</v>
      </c>
      <c r="P623">
        <v>28467.368900950201</v>
      </c>
      <c r="Q623">
        <v>33957.868541592303</v>
      </c>
    </row>
    <row r="624" spans="1:17" hidden="1" x14ac:dyDescent="0.25">
      <c r="A624" t="s">
        <v>109</v>
      </c>
      <c r="B624" t="s">
        <v>24</v>
      </c>
      <c r="C624" t="s">
        <v>2</v>
      </c>
      <c r="D624">
        <v>4</v>
      </c>
      <c r="E624">
        <v>16722</v>
      </c>
      <c r="F624">
        <v>32596.153155218501</v>
      </c>
      <c r="G624">
        <v>60024.089124070102</v>
      </c>
      <c r="H624">
        <v>72979.721152435202</v>
      </c>
      <c r="J624" t="s">
        <v>109</v>
      </c>
      <c r="K624" t="s">
        <v>24</v>
      </c>
      <c r="L624" t="s">
        <v>2</v>
      </c>
      <c r="M624">
        <v>4</v>
      </c>
      <c r="N624">
        <v>16722</v>
      </c>
      <c r="O624">
        <v>27420.4174440688</v>
      </c>
      <c r="P624">
        <v>36794.255467953</v>
      </c>
      <c r="Q624">
        <v>43381.4919320607</v>
      </c>
    </row>
    <row r="625" spans="1:17" x14ac:dyDescent="0.25">
      <c r="A625" t="s">
        <v>109</v>
      </c>
      <c r="B625" t="s">
        <v>27</v>
      </c>
      <c r="C625" t="s">
        <v>2</v>
      </c>
      <c r="D625">
        <v>5</v>
      </c>
      <c r="E625">
        <v>12426.527472527499</v>
      </c>
      <c r="F625">
        <v>18953.027208284198</v>
      </c>
      <c r="G625">
        <v>30504.333192448899</v>
      </c>
      <c r="H625">
        <v>38343.507666888901</v>
      </c>
      <c r="J625" t="s">
        <v>109</v>
      </c>
      <c r="K625" t="s">
        <v>27</v>
      </c>
      <c r="L625" t="s">
        <v>2</v>
      </c>
      <c r="M625">
        <v>5</v>
      </c>
      <c r="N625">
        <v>12426.527472527499</v>
      </c>
      <c r="O625">
        <v>16721.708306644799</v>
      </c>
      <c r="P625">
        <v>20742.589856433198</v>
      </c>
      <c r="Q625">
        <v>25048.527273483101</v>
      </c>
    </row>
    <row r="626" spans="1:17" hidden="1" x14ac:dyDescent="0.25">
      <c r="A626" t="s">
        <v>109</v>
      </c>
      <c r="B626" t="s">
        <v>25</v>
      </c>
      <c r="C626" t="s">
        <v>2</v>
      </c>
      <c r="D626">
        <v>5</v>
      </c>
      <c r="E626">
        <v>13070.891304347801</v>
      </c>
      <c r="F626">
        <v>20990.6799991261</v>
      </c>
      <c r="G626">
        <v>34924.465508327397</v>
      </c>
      <c r="H626">
        <v>43518.749993964397</v>
      </c>
      <c r="J626" t="s">
        <v>109</v>
      </c>
      <c r="K626" t="s">
        <v>25</v>
      </c>
      <c r="L626" t="s">
        <v>2</v>
      </c>
      <c r="M626">
        <v>5</v>
      </c>
      <c r="N626">
        <v>13070.891304347801</v>
      </c>
      <c r="O626">
        <v>18341.5995941744</v>
      </c>
      <c r="P626">
        <v>23177.601783939899</v>
      </c>
      <c r="Q626">
        <v>27833.738158714899</v>
      </c>
    </row>
    <row r="627" spans="1:17" hidden="1" x14ac:dyDescent="0.25">
      <c r="A627" t="s">
        <v>109</v>
      </c>
      <c r="B627" t="s">
        <v>26</v>
      </c>
      <c r="C627" t="s">
        <v>2</v>
      </c>
      <c r="D627">
        <v>5</v>
      </c>
      <c r="E627">
        <v>12841.804347826101</v>
      </c>
      <c r="F627">
        <v>16520.478268680599</v>
      </c>
      <c r="G627">
        <v>23176.287596242699</v>
      </c>
      <c r="H627">
        <v>29469.345073965102</v>
      </c>
      <c r="J627" t="s">
        <v>109</v>
      </c>
      <c r="K627" t="s">
        <v>26</v>
      </c>
      <c r="L627" t="s">
        <v>2</v>
      </c>
      <c r="M627">
        <v>5</v>
      </c>
      <c r="N627">
        <v>12841.804347826101</v>
      </c>
      <c r="O627">
        <v>15082.4035380983</v>
      </c>
      <c r="P627">
        <v>17379.438913272199</v>
      </c>
      <c r="Q627">
        <v>20917.173786546999</v>
      </c>
    </row>
    <row r="628" spans="1:17" hidden="1" x14ac:dyDescent="0.25">
      <c r="A628" t="s">
        <v>109</v>
      </c>
      <c r="B628" t="s">
        <v>23</v>
      </c>
      <c r="C628" t="s">
        <v>2</v>
      </c>
      <c r="D628">
        <v>5</v>
      </c>
      <c r="E628">
        <v>14412.3640552995</v>
      </c>
      <c r="F628">
        <v>25465.293929555799</v>
      </c>
      <c r="G628">
        <v>44744.629093485397</v>
      </c>
      <c r="H628">
        <v>55035.698655325898</v>
      </c>
      <c r="J628" t="s">
        <v>109</v>
      </c>
      <c r="K628" t="s">
        <v>23</v>
      </c>
      <c r="L628" t="s">
        <v>2</v>
      </c>
      <c r="M628">
        <v>5</v>
      </c>
      <c r="N628">
        <v>14412.3640552995</v>
      </c>
      <c r="O628">
        <v>21848.527074795202</v>
      </c>
      <c r="P628">
        <v>28490.608369693098</v>
      </c>
      <c r="Q628">
        <v>33909.835193985302</v>
      </c>
    </row>
    <row r="629" spans="1:17" hidden="1" x14ac:dyDescent="0.25">
      <c r="A629" t="s">
        <v>109</v>
      </c>
      <c r="B629" t="s">
        <v>24</v>
      </c>
      <c r="C629" t="s">
        <v>2</v>
      </c>
      <c r="D629">
        <v>5</v>
      </c>
      <c r="E629">
        <v>16969</v>
      </c>
      <c r="F629">
        <v>33438.815122083601</v>
      </c>
      <c r="G629">
        <v>61919.023269024998</v>
      </c>
      <c r="H629">
        <v>75139.364214228306</v>
      </c>
      <c r="J629" t="s">
        <v>109</v>
      </c>
      <c r="K629" t="s">
        <v>24</v>
      </c>
      <c r="L629" t="s">
        <v>2</v>
      </c>
      <c r="M629">
        <v>5</v>
      </c>
      <c r="N629">
        <v>16969</v>
      </c>
      <c r="O629">
        <v>28052.563760630601</v>
      </c>
      <c r="P629">
        <v>37725.287020651696</v>
      </c>
      <c r="Q629">
        <v>44380.462809465898</v>
      </c>
    </row>
    <row r="630" spans="1:17" x14ac:dyDescent="0.25">
      <c r="A630" t="s">
        <v>109</v>
      </c>
      <c r="B630" t="s">
        <v>27</v>
      </c>
      <c r="C630" t="s">
        <v>2</v>
      </c>
      <c r="D630">
        <v>6</v>
      </c>
      <c r="E630">
        <v>13280.725274725301</v>
      </c>
      <c r="F630">
        <v>19796.567815725299</v>
      </c>
      <c r="G630">
        <v>31340.617713248001</v>
      </c>
      <c r="H630">
        <v>39151.609095601401</v>
      </c>
      <c r="J630" t="s">
        <v>109</v>
      </c>
      <c r="K630" t="s">
        <v>27</v>
      </c>
      <c r="L630" t="s">
        <v>2</v>
      </c>
      <c r="M630">
        <v>6</v>
      </c>
      <c r="N630">
        <v>13280.725274725301</v>
      </c>
      <c r="O630">
        <v>17566.551264397898</v>
      </c>
      <c r="P630">
        <v>21571.336885193399</v>
      </c>
      <c r="Q630">
        <v>25852.213432384899</v>
      </c>
    </row>
    <row r="631" spans="1:17" hidden="1" x14ac:dyDescent="0.25">
      <c r="A631" t="s">
        <v>109</v>
      </c>
      <c r="B631" t="s">
        <v>25</v>
      </c>
      <c r="C631" t="s">
        <v>2</v>
      </c>
      <c r="D631">
        <v>6</v>
      </c>
      <c r="E631">
        <v>13951.5</v>
      </c>
      <c r="F631">
        <v>21923.570711058401</v>
      </c>
      <c r="G631">
        <v>35957.6433293714</v>
      </c>
      <c r="H631">
        <v>44557.846931612599</v>
      </c>
      <c r="J631" t="s">
        <v>109</v>
      </c>
      <c r="K631" t="s">
        <v>25</v>
      </c>
      <c r="L631" t="s">
        <v>2</v>
      </c>
      <c r="M631">
        <v>6</v>
      </c>
      <c r="N631">
        <v>13951.5</v>
      </c>
      <c r="O631">
        <v>19256.7310899205</v>
      </c>
      <c r="P631">
        <v>24113.277910964702</v>
      </c>
      <c r="Q631">
        <v>28760.008812124401</v>
      </c>
    </row>
    <row r="632" spans="1:17" hidden="1" x14ac:dyDescent="0.25">
      <c r="A632" t="s">
        <v>109</v>
      </c>
      <c r="B632" t="s">
        <v>26</v>
      </c>
      <c r="C632" t="s">
        <v>2</v>
      </c>
      <c r="D632">
        <v>6</v>
      </c>
      <c r="E632">
        <v>13496.1630434783</v>
      </c>
      <c r="F632">
        <v>17150.774022469301</v>
      </c>
      <c r="G632">
        <v>23776.408187294401</v>
      </c>
      <c r="H632">
        <v>30034.017616874899</v>
      </c>
      <c r="J632" t="s">
        <v>109</v>
      </c>
      <c r="K632" t="s">
        <v>26</v>
      </c>
      <c r="L632" t="s">
        <v>2</v>
      </c>
      <c r="M632">
        <v>6</v>
      </c>
      <c r="N632">
        <v>13496.1630434783</v>
      </c>
      <c r="O632">
        <v>15718.0313572787</v>
      </c>
      <c r="P632">
        <v>17991.1376698399</v>
      </c>
      <c r="Q632">
        <v>21500.450957908201</v>
      </c>
    </row>
    <row r="633" spans="1:17" hidden="1" x14ac:dyDescent="0.25">
      <c r="A633" t="s">
        <v>109</v>
      </c>
      <c r="B633" t="s">
        <v>23</v>
      </c>
      <c r="C633" t="s">
        <v>2</v>
      </c>
      <c r="D633">
        <v>6</v>
      </c>
      <c r="E633">
        <v>14870.3483102919</v>
      </c>
      <c r="F633">
        <v>25938.6505459826</v>
      </c>
      <c r="G633">
        <v>45254.8885244189</v>
      </c>
      <c r="H633">
        <v>55531.845286794698</v>
      </c>
      <c r="J633" t="s">
        <v>109</v>
      </c>
      <c r="K633" t="s">
        <v>23</v>
      </c>
      <c r="L633" t="s">
        <v>2</v>
      </c>
      <c r="M633">
        <v>6</v>
      </c>
      <c r="N633">
        <v>14870.3483102919</v>
      </c>
      <c r="O633">
        <v>22314.5569856236</v>
      </c>
      <c r="P633">
        <v>28954.985138305401</v>
      </c>
      <c r="Q633">
        <v>34354.9810697664</v>
      </c>
    </row>
    <row r="634" spans="1:17" hidden="1" x14ac:dyDescent="0.25">
      <c r="A634" t="s">
        <v>109</v>
      </c>
      <c r="B634" t="s">
        <v>24</v>
      </c>
      <c r="C634" t="s">
        <v>2</v>
      </c>
      <c r="D634">
        <v>6</v>
      </c>
      <c r="E634">
        <v>17590</v>
      </c>
      <c r="F634">
        <v>35129.563810860498</v>
      </c>
      <c r="G634">
        <v>65433.8321952427</v>
      </c>
      <c r="H634">
        <v>79209.838385600495</v>
      </c>
      <c r="J634" t="s">
        <v>109</v>
      </c>
      <c r="K634" t="s">
        <v>24</v>
      </c>
      <c r="L634" t="s">
        <v>2</v>
      </c>
      <c r="M634">
        <v>6</v>
      </c>
      <c r="N634">
        <v>17590</v>
      </c>
      <c r="O634">
        <v>29382.7312352195</v>
      </c>
      <c r="P634">
        <v>39635.291402516799</v>
      </c>
      <c r="Q634">
        <v>46504.177033419699</v>
      </c>
    </row>
    <row r="635" spans="1:17" x14ac:dyDescent="0.25">
      <c r="A635" t="s">
        <v>109</v>
      </c>
      <c r="B635" t="s">
        <v>27</v>
      </c>
      <c r="C635" t="s">
        <v>2</v>
      </c>
      <c r="D635">
        <v>7</v>
      </c>
      <c r="E635">
        <v>14361.7362637363</v>
      </c>
      <c r="F635">
        <v>20935.944422952602</v>
      </c>
      <c r="G635">
        <v>32548.003967324101</v>
      </c>
      <c r="H635">
        <v>40403.243438041602</v>
      </c>
      <c r="J635" t="s">
        <v>109</v>
      </c>
      <c r="K635" t="s">
        <v>27</v>
      </c>
      <c r="L635" t="s">
        <v>2</v>
      </c>
      <c r="M635">
        <v>7</v>
      </c>
      <c r="N635">
        <v>14361.7362637363</v>
      </c>
      <c r="O635">
        <v>18698.649629469401</v>
      </c>
      <c r="P635">
        <v>22749.536807401601</v>
      </c>
      <c r="Q635">
        <v>27067.796588110999</v>
      </c>
    </row>
    <row r="636" spans="1:17" hidden="1" x14ac:dyDescent="0.25">
      <c r="A636" t="s">
        <v>109</v>
      </c>
      <c r="B636" t="s">
        <v>25</v>
      </c>
      <c r="C636" t="s">
        <v>2</v>
      </c>
      <c r="D636">
        <v>7</v>
      </c>
      <c r="E636">
        <v>14921.054347826101</v>
      </c>
      <c r="F636">
        <v>22863.186424698699</v>
      </c>
      <c r="G636">
        <v>36813.954193903402</v>
      </c>
      <c r="H636">
        <v>45410.515105295199</v>
      </c>
      <c r="J636" t="s">
        <v>109</v>
      </c>
      <c r="K636" t="s">
        <v>25</v>
      </c>
      <c r="L636" t="s">
        <v>2</v>
      </c>
      <c r="M636">
        <v>7</v>
      </c>
      <c r="N636">
        <v>14921.054347826101</v>
      </c>
      <c r="O636">
        <v>20214.800496225998</v>
      </c>
      <c r="P636">
        <v>25065.078131254399</v>
      </c>
      <c r="Q636">
        <v>29726.353343809202</v>
      </c>
    </row>
    <row r="637" spans="1:17" hidden="1" x14ac:dyDescent="0.25">
      <c r="A637" t="s">
        <v>109</v>
      </c>
      <c r="B637" t="s">
        <v>26</v>
      </c>
      <c r="C637" t="s">
        <v>2</v>
      </c>
      <c r="D637">
        <v>7</v>
      </c>
      <c r="E637">
        <v>14472.608695652199</v>
      </c>
      <c r="F637">
        <v>18167.774458471798</v>
      </c>
      <c r="G637">
        <v>24830.893047180001</v>
      </c>
      <c r="H637">
        <v>31123.0905102902</v>
      </c>
      <c r="J637" t="s">
        <v>109</v>
      </c>
      <c r="K637" t="s">
        <v>26</v>
      </c>
      <c r="L637" t="s">
        <v>2</v>
      </c>
      <c r="M637">
        <v>7</v>
      </c>
      <c r="N637">
        <v>14472.608695652199</v>
      </c>
      <c r="O637">
        <v>16732.9311472025</v>
      </c>
      <c r="P637">
        <v>19041.564012248498</v>
      </c>
      <c r="Q637">
        <v>22583.6431579442</v>
      </c>
    </row>
    <row r="638" spans="1:17" hidden="1" x14ac:dyDescent="0.25">
      <c r="A638" t="s">
        <v>109</v>
      </c>
      <c r="B638" t="s">
        <v>23</v>
      </c>
      <c r="C638" t="s">
        <v>2</v>
      </c>
      <c r="D638">
        <v>7</v>
      </c>
      <c r="E638">
        <v>15849.1278801843</v>
      </c>
      <c r="F638">
        <v>26974.916222825101</v>
      </c>
      <c r="G638">
        <v>46357.4509790999</v>
      </c>
      <c r="H638">
        <v>56678.157283972403</v>
      </c>
      <c r="J638" t="s">
        <v>109</v>
      </c>
      <c r="K638" t="s">
        <v>23</v>
      </c>
      <c r="L638" t="s">
        <v>2</v>
      </c>
      <c r="M638">
        <v>7</v>
      </c>
      <c r="N638">
        <v>15849.1278801843</v>
      </c>
      <c r="O638">
        <v>23343.317139262599</v>
      </c>
      <c r="P638">
        <v>30028.8645538335</v>
      </c>
      <c r="Q638">
        <v>35465.598322897</v>
      </c>
    </row>
    <row r="639" spans="1:17" hidden="1" x14ac:dyDescent="0.25">
      <c r="A639" t="s">
        <v>109</v>
      </c>
      <c r="B639" t="s">
        <v>24</v>
      </c>
      <c r="C639" t="s">
        <v>2</v>
      </c>
      <c r="D639">
        <v>7</v>
      </c>
      <c r="E639">
        <v>18773</v>
      </c>
      <c r="F639">
        <v>36089.578681316198</v>
      </c>
      <c r="G639">
        <v>65984.689563873806</v>
      </c>
      <c r="H639">
        <v>79652.874374094506</v>
      </c>
      <c r="J639" t="s">
        <v>109</v>
      </c>
      <c r="K639" t="s">
        <v>24</v>
      </c>
      <c r="L639" t="s">
        <v>2</v>
      </c>
      <c r="M639">
        <v>7</v>
      </c>
      <c r="N639">
        <v>18773</v>
      </c>
      <c r="O639">
        <v>30429.071633621399</v>
      </c>
      <c r="P639">
        <v>40571.940223995502</v>
      </c>
      <c r="Q639">
        <v>47415.481447730097</v>
      </c>
    </row>
    <row r="640" spans="1:17" x14ac:dyDescent="0.25">
      <c r="A640" t="s">
        <v>109</v>
      </c>
      <c r="B640" t="s">
        <v>27</v>
      </c>
      <c r="C640" t="s">
        <v>2</v>
      </c>
      <c r="D640">
        <v>8</v>
      </c>
      <c r="E640">
        <v>14970.1538461538</v>
      </c>
      <c r="F640">
        <v>21590.330700600902</v>
      </c>
      <c r="G640">
        <v>33212.598551842799</v>
      </c>
      <c r="H640">
        <v>41128.403244315901</v>
      </c>
      <c r="J640" t="s">
        <v>109</v>
      </c>
      <c r="K640" t="s">
        <v>27</v>
      </c>
      <c r="L640" t="s">
        <v>2</v>
      </c>
      <c r="M640">
        <v>8</v>
      </c>
      <c r="N640">
        <v>14970.1538461538</v>
      </c>
      <c r="O640">
        <v>19358.635113723401</v>
      </c>
      <c r="P640">
        <v>23463.1786485347</v>
      </c>
      <c r="Q640">
        <v>27847.128301347799</v>
      </c>
    </row>
    <row r="641" spans="1:17" hidden="1" x14ac:dyDescent="0.25">
      <c r="A641" t="s">
        <v>109</v>
      </c>
      <c r="B641" t="s">
        <v>25</v>
      </c>
      <c r="C641" t="s">
        <v>2</v>
      </c>
      <c r="D641">
        <v>8</v>
      </c>
      <c r="E641">
        <v>15288.869565217399</v>
      </c>
      <c r="F641">
        <v>23048.5548308701</v>
      </c>
      <c r="G641">
        <v>36619.434038617299</v>
      </c>
      <c r="H641">
        <v>45152.818530956101</v>
      </c>
      <c r="J641" t="s">
        <v>109</v>
      </c>
      <c r="K641" t="s">
        <v>25</v>
      </c>
      <c r="L641" t="s">
        <v>2</v>
      </c>
      <c r="M641">
        <v>8</v>
      </c>
      <c r="N641">
        <v>15288.869565217399</v>
      </c>
      <c r="O641">
        <v>20475.3987357388</v>
      </c>
      <c r="P641">
        <v>25246.790811017701</v>
      </c>
      <c r="Q641">
        <v>29917.332078779498</v>
      </c>
    </row>
    <row r="642" spans="1:17" hidden="1" x14ac:dyDescent="0.25">
      <c r="A642" t="s">
        <v>109</v>
      </c>
      <c r="B642" t="s">
        <v>26</v>
      </c>
      <c r="C642" t="s">
        <v>2</v>
      </c>
      <c r="D642">
        <v>8</v>
      </c>
      <c r="E642">
        <v>15294.0108695652</v>
      </c>
      <c r="F642">
        <v>19080.495712580901</v>
      </c>
      <c r="G642">
        <v>25831.908907655201</v>
      </c>
      <c r="H642">
        <v>32209.306202005999</v>
      </c>
      <c r="J642" t="s">
        <v>109</v>
      </c>
      <c r="K642" t="s">
        <v>26</v>
      </c>
      <c r="L642" t="s">
        <v>2</v>
      </c>
      <c r="M642">
        <v>8</v>
      </c>
      <c r="N642">
        <v>15294.0108695652</v>
      </c>
      <c r="O642">
        <v>17638.919514846901</v>
      </c>
      <c r="P642">
        <v>20028.9460115154</v>
      </c>
      <c r="Q642">
        <v>23649.207569046499</v>
      </c>
    </row>
    <row r="643" spans="1:17" hidden="1" x14ac:dyDescent="0.25">
      <c r="A643" t="s">
        <v>109</v>
      </c>
      <c r="B643" t="s">
        <v>23</v>
      </c>
      <c r="C643" t="s">
        <v>2</v>
      </c>
      <c r="D643">
        <v>8</v>
      </c>
      <c r="E643">
        <v>16889.4001536098</v>
      </c>
      <c r="F643">
        <v>28141.571036462901</v>
      </c>
      <c r="G643">
        <v>47672.083618722703</v>
      </c>
      <c r="H643">
        <v>58096.964108816501</v>
      </c>
      <c r="J643" t="s">
        <v>109</v>
      </c>
      <c r="K643" t="s">
        <v>23</v>
      </c>
      <c r="L643" t="s">
        <v>2</v>
      </c>
      <c r="M643">
        <v>8</v>
      </c>
      <c r="N643">
        <v>16889.4001536098</v>
      </c>
      <c r="O643">
        <v>24492.0813848168</v>
      </c>
      <c r="P643">
        <v>31278.921914910799</v>
      </c>
      <c r="Q643">
        <v>36802.094353530199</v>
      </c>
    </row>
    <row r="644" spans="1:17" hidden="1" x14ac:dyDescent="0.25">
      <c r="A644" t="s">
        <v>109</v>
      </c>
      <c r="B644" t="s">
        <v>24</v>
      </c>
      <c r="C644" t="s">
        <v>2</v>
      </c>
      <c r="D644">
        <v>8</v>
      </c>
      <c r="E644">
        <v>20360</v>
      </c>
      <c r="F644">
        <v>37965.185456950901</v>
      </c>
      <c r="G644">
        <v>68282.956528786002</v>
      </c>
      <c r="H644">
        <v>82142.950468566894</v>
      </c>
      <c r="J644" t="s">
        <v>109</v>
      </c>
      <c r="K644" t="s">
        <v>24</v>
      </c>
      <c r="L644" t="s">
        <v>2</v>
      </c>
      <c r="M644">
        <v>8</v>
      </c>
      <c r="N644">
        <v>20360</v>
      </c>
      <c r="O644">
        <v>32231.764455251599</v>
      </c>
      <c r="P644">
        <v>42564.752530647602</v>
      </c>
      <c r="Q644">
        <v>49529.991148176203</v>
      </c>
    </row>
    <row r="645" spans="1:17" x14ac:dyDescent="0.25">
      <c r="A645" t="s">
        <v>109</v>
      </c>
      <c r="B645" t="s">
        <v>27</v>
      </c>
      <c r="C645" t="s">
        <v>2</v>
      </c>
      <c r="D645">
        <v>9</v>
      </c>
      <c r="E645">
        <v>15160.120879120899</v>
      </c>
      <c r="F645">
        <v>21174.910503527299</v>
      </c>
      <c r="G645">
        <v>31930.558125203101</v>
      </c>
      <c r="H645">
        <v>39408.560962705298</v>
      </c>
      <c r="J645" t="s">
        <v>109</v>
      </c>
      <c r="K645" t="s">
        <v>27</v>
      </c>
      <c r="L645" t="s">
        <v>2</v>
      </c>
      <c r="M645">
        <v>9</v>
      </c>
      <c r="N645">
        <v>15160.120879120899</v>
      </c>
      <c r="O645">
        <v>19070.173982725399</v>
      </c>
      <c r="P645">
        <v>22739.725751775299</v>
      </c>
      <c r="Q645">
        <v>26812.9429806546</v>
      </c>
    </row>
    <row r="646" spans="1:17" hidden="1" x14ac:dyDescent="0.25">
      <c r="A646" t="s">
        <v>109</v>
      </c>
      <c r="B646" t="s">
        <v>25</v>
      </c>
      <c r="C646" t="s">
        <v>2</v>
      </c>
      <c r="D646">
        <v>9</v>
      </c>
      <c r="E646">
        <v>15249.2608695652</v>
      </c>
      <c r="F646">
        <v>22399.957240910298</v>
      </c>
      <c r="G646">
        <v>35100.479029127702</v>
      </c>
      <c r="H646">
        <v>43194.363336509799</v>
      </c>
      <c r="J646" t="s">
        <v>109</v>
      </c>
      <c r="K646" t="s">
        <v>25</v>
      </c>
      <c r="L646" t="s">
        <v>2</v>
      </c>
      <c r="M646">
        <v>9</v>
      </c>
      <c r="N646">
        <v>15249.2608695652</v>
      </c>
      <c r="O646">
        <v>19960.530749292298</v>
      </c>
      <c r="P646">
        <v>24300.245226236701</v>
      </c>
      <c r="Q646">
        <v>28664.066844101599</v>
      </c>
    </row>
    <row r="647" spans="1:17" hidden="1" x14ac:dyDescent="0.25">
      <c r="A647" t="s">
        <v>109</v>
      </c>
      <c r="B647" t="s">
        <v>26</v>
      </c>
      <c r="C647" t="s">
        <v>2</v>
      </c>
      <c r="D647">
        <v>9</v>
      </c>
      <c r="E647">
        <v>15851.967391304301</v>
      </c>
      <c r="F647">
        <v>19397.989794686498</v>
      </c>
      <c r="G647">
        <v>25908.675858044899</v>
      </c>
      <c r="H647">
        <v>32046.244024755</v>
      </c>
      <c r="J647" t="s">
        <v>109</v>
      </c>
      <c r="K647" t="s">
        <v>26</v>
      </c>
      <c r="L647" t="s">
        <v>2</v>
      </c>
      <c r="M647">
        <v>9</v>
      </c>
      <c r="N647">
        <v>15851.967391304301</v>
      </c>
      <c r="O647">
        <v>17978.3801630823</v>
      </c>
      <c r="P647">
        <v>20151.124561677399</v>
      </c>
      <c r="Q647">
        <v>23556.2015095114</v>
      </c>
    </row>
    <row r="648" spans="1:17" hidden="1" x14ac:dyDescent="0.25">
      <c r="A648" t="s">
        <v>109</v>
      </c>
      <c r="B648" t="s">
        <v>23</v>
      </c>
      <c r="C648" t="s">
        <v>2</v>
      </c>
      <c r="D648">
        <v>9</v>
      </c>
      <c r="E648">
        <v>17230.828725038398</v>
      </c>
      <c r="F648">
        <v>28185.6444318877</v>
      </c>
      <c r="G648">
        <v>47378.578302027199</v>
      </c>
      <c r="H648">
        <v>57532.841321134802</v>
      </c>
      <c r="J648" t="s">
        <v>109</v>
      </c>
      <c r="K648" t="s">
        <v>23</v>
      </c>
      <c r="L648" t="s">
        <v>2</v>
      </c>
      <c r="M648">
        <v>9</v>
      </c>
      <c r="N648">
        <v>17230.828725038398</v>
      </c>
      <c r="O648">
        <v>24576.197940080801</v>
      </c>
      <c r="P648">
        <v>31113.442002071501</v>
      </c>
      <c r="Q648">
        <v>36408.009779024003</v>
      </c>
    </row>
    <row r="649" spans="1:17" hidden="1" x14ac:dyDescent="0.25">
      <c r="A649" t="s">
        <v>109</v>
      </c>
      <c r="B649" t="s">
        <v>24</v>
      </c>
      <c r="C649" t="s">
        <v>2</v>
      </c>
      <c r="D649">
        <v>9</v>
      </c>
      <c r="E649">
        <v>20534</v>
      </c>
      <c r="F649">
        <v>37249.485603074703</v>
      </c>
      <c r="G649">
        <v>66226.044687107205</v>
      </c>
      <c r="H649">
        <v>79495.362315165607</v>
      </c>
      <c r="J649" t="s">
        <v>109</v>
      </c>
      <c r="K649" t="s">
        <v>24</v>
      </c>
      <c r="L649" t="s">
        <v>2</v>
      </c>
      <c r="M649">
        <v>9</v>
      </c>
      <c r="N649">
        <v>20534</v>
      </c>
      <c r="O649">
        <v>31755.469764551999</v>
      </c>
      <c r="P649">
        <v>41513.044543587399</v>
      </c>
      <c r="Q649">
        <v>48119.595348993404</v>
      </c>
    </row>
    <row r="650" spans="1:17" x14ac:dyDescent="0.25">
      <c r="A650" t="s">
        <v>109</v>
      </c>
      <c r="B650" t="s">
        <v>27</v>
      </c>
      <c r="C650" t="s">
        <v>2</v>
      </c>
      <c r="D650">
        <v>10</v>
      </c>
      <c r="E650">
        <v>15239.527472527499</v>
      </c>
      <c r="F650">
        <v>21581.641239678698</v>
      </c>
      <c r="G650">
        <v>32656.520806481902</v>
      </c>
      <c r="H650">
        <v>40783.131274866697</v>
      </c>
      <c r="J650" t="s">
        <v>109</v>
      </c>
      <c r="K650" t="s">
        <v>27</v>
      </c>
      <c r="L650" t="s">
        <v>2</v>
      </c>
      <c r="M650">
        <v>10</v>
      </c>
      <c r="N650">
        <v>15239.527472527499</v>
      </c>
      <c r="O650">
        <v>19506.1739432332</v>
      </c>
      <c r="P650">
        <v>23552.210056155101</v>
      </c>
      <c r="Q650">
        <v>28204.350297348799</v>
      </c>
    </row>
    <row r="651" spans="1:17" hidden="1" x14ac:dyDescent="0.25">
      <c r="A651" t="s">
        <v>109</v>
      </c>
      <c r="B651" t="s">
        <v>25</v>
      </c>
      <c r="C651" t="s">
        <v>2</v>
      </c>
      <c r="D651">
        <v>10</v>
      </c>
      <c r="E651">
        <v>15149.293478260901</v>
      </c>
      <c r="F651">
        <v>22574.3746566962</v>
      </c>
      <c r="G651">
        <v>35505.852412963497</v>
      </c>
      <c r="H651">
        <v>44219.888751257</v>
      </c>
      <c r="J651" t="s">
        <v>109</v>
      </c>
      <c r="K651" t="s">
        <v>25</v>
      </c>
      <c r="L651" t="s">
        <v>2</v>
      </c>
      <c r="M651">
        <v>10</v>
      </c>
      <c r="N651">
        <v>15149.293478260901</v>
      </c>
      <c r="O651">
        <v>20185.3748260744</v>
      </c>
      <c r="P651">
        <v>24875.636436019198</v>
      </c>
      <c r="Q651">
        <v>29809.641715957801</v>
      </c>
    </row>
    <row r="652" spans="1:17" hidden="1" x14ac:dyDescent="0.25">
      <c r="A652" t="s">
        <v>109</v>
      </c>
      <c r="B652" t="s">
        <v>26</v>
      </c>
      <c r="C652" t="s">
        <v>2</v>
      </c>
      <c r="D652">
        <v>10</v>
      </c>
      <c r="E652">
        <v>16331.1847826087</v>
      </c>
      <c r="F652">
        <v>20542.194476881701</v>
      </c>
      <c r="G652">
        <v>27951.8887625362</v>
      </c>
      <c r="H652">
        <v>34921.3148475911</v>
      </c>
      <c r="J652" t="s">
        <v>109</v>
      </c>
      <c r="K652" t="s">
        <v>26</v>
      </c>
      <c r="L652" t="s">
        <v>2</v>
      </c>
      <c r="M652">
        <v>10</v>
      </c>
      <c r="N652">
        <v>16331.1847826087</v>
      </c>
      <c r="O652">
        <v>19056.209986566901</v>
      </c>
      <c r="P652">
        <v>21808.318168939699</v>
      </c>
      <c r="Q652">
        <v>25882.028711154799</v>
      </c>
    </row>
    <row r="653" spans="1:17" hidden="1" x14ac:dyDescent="0.25">
      <c r="A653" t="s">
        <v>109</v>
      </c>
      <c r="B653" t="s">
        <v>23</v>
      </c>
      <c r="C653" t="s">
        <v>2</v>
      </c>
      <c r="D653">
        <v>10</v>
      </c>
      <c r="E653">
        <v>17335.623655914002</v>
      </c>
      <c r="F653">
        <v>28700.029974866899</v>
      </c>
      <c r="G653">
        <v>48357.480816723903</v>
      </c>
      <c r="H653">
        <v>59205.4198550726</v>
      </c>
      <c r="J653" t="s">
        <v>109</v>
      </c>
      <c r="K653" t="s">
        <v>23</v>
      </c>
      <c r="L653" t="s">
        <v>2</v>
      </c>
      <c r="M653">
        <v>10</v>
      </c>
      <c r="N653">
        <v>17335.623655914002</v>
      </c>
      <c r="O653">
        <v>25106.024255191998</v>
      </c>
      <c r="P653">
        <v>32078.206476641801</v>
      </c>
      <c r="Q653">
        <v>37981.741454766001</v>
      </c>
    </row>
    <row r="654" spans="1:17" hidden="1" x14ac:dyDescent="0.25">
      <c r="A654" t="s">
        <v>109</v>
      </c>
      <c r="B654" t="s">
        <v>24</v>
      </c>
      <c r="C654" t="s">
        <v>2</v>
      </c>
      <c r="D654">
        <v>10</v>
      </c>
      <c r="E654">
        <v>20369</v>
      </c>
      <c r="F654">
        <v>37496.348093527398</v>
      </c>
      <c r="G654">
        <v>66942.739634848404</v>
      </c>
      <c r="H654">
        <v>80907.114402632797</v>
      </c>
      <c r="J654" t="s">
        <v>109</v>
      </c>
      <c r="K654" t="s">
        <v>24</v>
      </c>
      <c r="L654" t="s">
        <v>2</v>
      </c>
      <c r="M654">
        <v>10</v>
      </c>
      <c r="N654">
        <v>20369</v>
      </c>
      <c r="O654">
        <v>32020.453849478799</v>
      </c>
      <c r="P654">
        <v>42217.498794278203</v>
      </c>
      <c r="Q654">
        <v>49436.493409659503</v>
      </c>
    </row>
    <row r="655" spans="1:17" x14ac:dyDescent="0.25">
      <c r="A655" t="s">
        <v>109</v>
      </c>
      <c r="B655" t="s">
        <v>27</v>
      </c>
      <c r="C655" t="s">
        <v>2</v>
      </c>
      <c r="D655">
        <v>11</v>
      </c>
      <c r="E655">
        <v>15267.9340659341</v>
      </c>
      <c r="F655">
        <v>21627.5683358481</v>
      </c>
      <c r="G655">
        <v>32819.667859525798</v>
      </c>
      <c r="H655">
        <v>41300.079738585198</v>
      </c>
      <c r="J655" t="s">
        <v>109</v>
      </c>
      <c r="K655" t="s">
        <v>27</v>
      </c>
      <c r="L655" t="s">
        <v>2</v>
      </c>
      <c r="M655">
        <v>11</v>
      </c>
      <c r="N655">
        <v>15267.9340659341</v>
      </c>
      <c r="O655">
        <v>19589.204013750699</v>
      </c>
      <c r="P655">
        <v>23706.684964079799</v>
      </c>
      <c r="Q655">
        <v>28635.9557887925</v>
      </c>
    </row>
    <row r="656" spans="1:17" hidden="1" x14ac:dyDescent="0.25">
      <c r="A656" t="s">
        <v>109</v>
      </c>
      <c r="B656" t="s">
        <v>25</v>
      </c>
      <c r="C656" t="s">
        <v>2</v>
      </c>
      <c r="D656">
        <v>11</v>
      </c>
      <c r="E656">
        <v>15028.782608695699</v>
      </c>
      <c r="F656">
        <v>22452.404194287901</v>
      </c>
      <c r="G656">
        <v>35470.2686479603</v>
      </c>
      <c r="H656">
        <v>44527.989802716002</v>
      </c>
      <c r="J656" t="s">
        <v>109</v>
      </c>
      <c r="K656" t="s">
        <v>25</v>
      </c>
      <c r="L656" t="s">
        <v>2</v>
      </c>
      <c r="M656">
        <v>11</v>
      </c>
      <c r="N656">
        <v>15028.782608695699</v>
      </c>
      <c r="O656">
        <v>20110.010225760801</v>
      </c>
      <c r="P656">
        <v>24864.2441759914</v>
      </c>
      <c r="Q656">
        <v>30073.903855871798</v>
      </c>
    </row>
    <row r="657" spans="1:17" hidden="1" x14ac:dyDescent="0.25">
      <c r="A657" t="s">
        <v>109</v>
      </c>
      <c r="B657" t="s">
        <v>26</v>
      </c>
      <c r="C657" t="s">
        <v>2</v>
      </c>
      <c r="D657">
        <v>11</v>
      </c>
      <c r="E657">
        <v>16690.739130434798</v>
      </c>
      <c r="F657">
        <v>21181.539893595898</v>
      </c>
      <c r="G657">
        <v>29159.132618674299</v>
      </c>
      <c r="H657">
        <v>36624.731731427499</v>
      </c>
      <c r="J657" t="s">
        <v>109</v>
      </c>
      <c r="K657" t="s">
        <v>26</v>
      </c>
      <c r="L657" t="s">
        <v>2</v>
      </c>
      <c r="M657">
        <v>11</v>
      </c>
      <c r="N657">
        <v>16690.739130434798</v>
      </c>
      <c r="O657">
        <v>19659.199486931499</v>
      </c>
      <c r="P657">
        <v>22641.124266382401</v>
      </c>
      <c r="Q657">
        <v>27062.362954546701</v>
      </c>
    </row>
    <row r="658" spans="1:17" hidden="1" x14ac:dyDescent="0.25">
      <c r="A658" t="s">
        <v>109</v>
      </c>
      <c r="B658" t="s">
        <v>23</v>
      </c>
      <c r="C658" t="s">
        <v>2</v>
      </c>
      <c r="D658">
        <v>11</v>
      </c>
      <c r="E658">
        <v>17336.001152073699</v>
      </c>
      <c r="F658">
        <v>28626.442059063102</v>
      </c>
      <c r="G658">
        <v>48249.810603542202</v>
      </c>
      <c r="H658">
        <v>59402.507065703103</v>
      </c>
      <c r="J658" t="s">
        <v>109</v>
      </c>
      <c r="K658" t="s">
        <v>23</v>
      </c>
      <c r="L658" t="s">
        <v>2</v>
      </c>
      <c r="M658">
        <v>11</v>
      </c>
      <c r="N658">
        <v>17336.001152073699</v>
      </c>
      <c r="O658">
        <v>25109.039271150199</v>
      </c>
      <c r="P658">
        <v>32110.6417087628</v>
      </c>
      <c r="Q658">
        <v>38278.743005875003</v>
      </c>
    </row>
    <row r="659" spans="1:17" hidden="1" x14ac:dyDescent="0.25">
      <c r="A659" t="s">
        <v>109</v>
      </c>
      <c r="B659" t="s">
        <v>24</v>
      </c>
      <c r="C659" t="s">
        <v>2</v>
      </c>
      <c r="D659">
        <v>11</v>
      </c>
      <c r="E659">
        <v>20364</v>
      </c>
      <c r="F659">
        <v>36675.803371234302</v>
      </c>
      <c r="G659">
        <v>64832.130662607597</v>
      </c>
      <c r="H659">
        <v>78700.621709526706</v>
      </c>
      <c r="J659" t="s">
        <v>109</v>
      </c>
      <c r="K659" t="s">
        <v>24</v>
      </c>
      <c r="L659" t="s">
        <v>2</v>
      </c>
      <c r="M659">
        <v>11</v>
      </c>
      <c r="N659">
        <v>20364</v>
      </c>
      <c r="O659">
        <v>31527.289087257101</v>
      </c>
      <c r="P659">
        <v>41346.983265812203</v>
      </c>
      <c r="Q659">
        <v>48668.714757909998</v>
      </c>
    </row>
    <row r="660" spans="1:17" x14ac:dyDescent="0.25">
      <c r="A660" t="s">
        <v>109</v>
      </c>
      <c r="B660" t="s">
        <v>27</v>
      </c>
      <c r="C660" t="s">
        <v>2</v>
      </c>
      <c r="D660">
        <v>12</v>
      </c>
      <c r="E660">
        <v>15246.5714285714</v>
      </c>
      <c r="F660">
        <v>21772.100700498799</v>
      </c>
      <c r="G660">
        <v>33203.422135045701</v>
      </c>
      <c r="H660">
        <v>42088.620868643397</v>
      </c>
      <c r="J660" t="s">
        <v>109</v>
      </c>
      <c r="K660" t="s">
        <v>27</v>
      </c>
      <c r="L660" t="s">
        <v>2</v>
      </c>
      <c r="M660">
        <v>12</v>
      </c>
      <c r="N660">
        <v>15246.5714285714</v>
      </c>
      <c r="O660">
        <v>19740.3070870314</v>
      </c>
      <c r="P660">
        <v>24047.607178591501</v>
      </c>
      <c r="Q660">
        <v>29308.894301084802</v>
      </c>
    </row>
    <row r="661" spans="1:17" hidden="1" x14ac:dyDescent="0.25">
      <c r="A661" t="s">
        <v>109</v>
      </c>
      <c r="B661" t="s">
        <v>25</v>
      </c>
      <c r="C661" t="s">
        <v>2</v>
      </c>
      <c r="D661">
        <v>12</v>
      </c>
      <c r="E661">
        <v>14892.652173913</v>
      </c>
      <c r="F661">
        <v>22466.543709346901</v>
      </c>
      <c r="G661">
        <v>35698.599260711897</v>
      </c>
      <c r="H661">
        <v>45152.815835843801</v>
      </c>
      <c r="J661" t="s">
        <v>109</v>
      </c>
      <c r="K661" t="s">
        <v>25</v>
      </c>
      <c r="L661" t="s">
        <v>2</v>
      </c>
      <c r="M661">
        <v>12</v>
      </c>
      <c r="N661">
        <v>14892.652173913</v>
      </c>
      <c r="O661">
        <v>20139.371125504102</v>
      </c>
      <c r="P661">
        <v>25078.0610135522</v>
      </c>
      <c r="Q661">
        <v>30619.236971848899</v>
      </c>
    </row>
    <row r="662" spans="1:17" hidden="1" x14ac:dyDescent="0.25">
      <c r="A662" t="s">
        <v>109</v>
      </c>
      <c r="B662" t="s">
        <v>26</v>
      </c>
      <c r="C662" t="s">
        <v>2</v>
      </c>
      <c r="D662">
        <v>12</v>
      </c>
      <c r="E662">
        <v>16930.217391304301</v>
      </c>
      <c r="F662">
        <v>21763.020592466899</v>
      </c>
      <c r="G662">
        <v>30282.594295726001</v>
      </c>
      <c r="H662">
        <v>38248.593629200303</v>
      </c>
      <c r="J662" t="s">
        <v>109</v>
      </c>
      <c r="K662" t="s">
        <v>26</v>
      </c>
      <c r="L662" t="s">
        <v>2</v>
      </c>
      <c r="M662">
        <v>12</v>
      </c>
      <c r="N662">
        <v>16930.217391304301</v>
      </c>
      <c r="O662">
        <v>20198.2564488721</v>
      </c>
      <c r="P662">
        <v>23476.658122411602</v>
      </c>
      <c r="Q662">
        <v>28277.4693341768</v>
      </c>
    </row>
    <row r="663" spans="1:17" hidden="1" x14ac:dyDescent="0.25">
      <c r="A663" t="s">
        <v>109</v>
      </c>
      <c r="B663" t="s">
        <v>23</v>
      </c>
      <c r="C663" t="s">
        <v>2</v>
      </c>
      <c r="D663">
        <v>12</v>
      </c>
      <c r="E663">
        <v>17256.501920122901</v>
      </c>
      <c r="F663">
        <v>28565.934753129</v>
      </c>
      <c r="G663">
        <v>48181.443631543902</v>
      </c>
      <c r="H663">
        <v>59659.742351446199</v>
      </c>
      <c r="J663" t="s">
        <v>109</v>
      </c>
      <c r="K663" t="s">
        <v>23</v>
      </c>
      <c r="L663" t="s">
        <v>2</v>
      </c>
      <c r="M663">
        <v>12</v>
      </c>
      <c r="N663">
        <v>17256.501920122901</v>
      </c>
      <c r="O663">
        <v>25108.827109187299</v>
      </c>
      <c r="P663">
        <v>32223.524669057599</v>
      </c>
      <c r="Q663">
        <v>38695.082057550797</v>
      </c>
    </row>
    <row r="664" spans="1:17" hidden="1" x14ac:dyDescent="0.25">
      <c r="A664" t="s">
        <v>109</v>
      </c>
      <c r="B664" t="s">
        <v>24</v>
      </c>
      <c r="C664" t="s">
        <v>2</v>
      </c>
      <c r="D664">
        <v>12</v>
      </c>
      <c r="E664">
        <v>20304</v>
      </c>
      <c r="F664">
        <v>35752.3026735495</v>
      </c>
      <c r="G664">
        <v>62405.554905332698</v>
      </c>
      <c r="H664">
        <v>76122.817924873598</v>
      </c>
      <c r="J664" t="s">
        <v>109</v>
      </c>
      <c r="K664" t="s">
        <v>24</v>
      </c>
      <c r="L664" t="s">
        <v>2</v>
      </c>
      <c r="M664">
        <v>12</v>
      </c>
      <c r="N664">
        <v>20304</v>
      </c>
      <c r="O664">
        <v>30961.162745717498</v>
      </c>
      <c r="P664">
        <v>40408.601279674403</v>
      </c>
      <c r="Q664">
        <v>47840.042277631102</v>
      </c>
    </row>
    <row r="665" spans="1:17" x14ac:dyDescent="0.25">
      <c r="A665" t="s">
        <v>109</v>
      </c>
      <c r="B665" t="s">
        <v>27</v>
      </c>
      <c r="C665" t="s">
        <v>2</v>
      </c>
      <c r="D665">
        <v>13</v>
      </c>
      <c r="E665">
        <v>15240.010989011</v>
      </c>
      <c r="F665">
        <v>21799.511647900101</v>
      </c>
      <c r="G665">
        <v>33381.914515365803</v>
      </c>
      <c r="H665">
        <v>42516.360244389703</v>
      </c>
      <c r="J665" t="s">
        <v>109</v>
      </c>
      <c r="K665" t="s">
        <v>27</v>
      </c>
      <c r="L665" t="s">
        <v>2</v>
      </c>
      <c r="M665">
        <v>13</v>
      </c>
      <c r="N665">
        <v>15240.010989011</v>
      </c>
      <c r="O665">
        <v>19792.039636412399</v>
      </c>
      <c r="P665">
        <v>24148.571948667701</v>
      </c>
      <c r="Q665">
        <v>29593.6722535015</v>
      </c>
    </row>
    <row r="666" spans="1:17" hidden="1" x14ac:dyDescent="0.25">
      <c r="A666" t="s">
        <v>109</v>
      </c>
      <c r="B666" t="s">
        <v>25</v>
      </c>
      <c r="C666" t="s">
        <v>2</v>
      </c>
      <c r="D666">
        <v>13</v>
      </c>
      <c r="E666">
        <v>14784.2717391304</v>
      </c>
      <c r="F666">
        <v>22393.951460956701</v>
      </c>
      <c r="G666">
        <v>35781.071138154497</v>
      </c>
      <c r="H666">
        <v>45485.611101576498</v>
      </c>
      <c r="J666" t="s">
        <v>109</v>
      </c>
      <c r="K666" t="s">
        <v>25</v>
      </c>
      <c r="L666" t="s">
        <v>2</v>
      </c>
      <c r="M666">
        <v>13</v>
      </c>
      <c r="N666">
        <v>14784.2717391304</v>
      </c>
      <c r="O666">
        <v>20092.614389285201</v>
      </c>
      <c r="P666">
        <v>25083.560598781802</v>
      </c>
      <c r="Q666">
        <v>30810.7855523332</v>
      </c>
    </row>
    <row r="667" spans="1:17" hidden="1" x14ac:dyDescent="0.25">
      <c r="A667" t="s">
        <v>109</v>
      </c>
      <c r="B667" t="s">
        <v>26</v>
      </c>
      <c r="C667" t="s">
        <v>2</v>
      </c>
      <c r="D667">
        <v>13</v>
      </c>
      <c r="E667">
        <v>17157.652173913</v>
      </c>
      <c r="F667">
        <v>22171.457777266201</v>
      </c>
      <c r="G667">
        <v>31094.849410373201</v>
      </c>
      <c r="H667">
        <v>39389.919065190901</v>
      </c>
      <c r="J667" t="s">
        <v>109</v>
      </c>
      <c r="K667" t="s">
        <v>26</v>
      </c>
      <c r="L667" t="s">
        <v>2</v>
      </c>
      <c r="M667">
        <v>13</v>
      </c>
      <c r="N667">
        <v>17157.652173913</v>
      </c>
      <c r="O667">
        <v>20590.027386403199</v>
      </c>
      <c r="P667">
        <v>24006.630408510398</v>
      </c>
      <c r="Q667">
        <v>29030.887741120601</v>
      </c>
    </row>
    <row r="668" spans="1:17" hidden="1" x14ac:dyDescent="0.25">
      <c r="A668" t="s">
        <v>109</v>
      </c>
      <c r="B668" t="s">
        <v>23</v>
      </c>
      <c r="C668" t="s">
        <v>2</v>
      </c>
      <c r="D668">
        <v>13</v>
      </c>
      <c r="E668">
        <v>17145.476574500801</v>
      </c>
      <c r="F668">
        <v>28402.689763315499</v>
      </c>
      <c r="G668">
        <v>48024.8359213894</v>
      </c>
      <c r="H668">
        <v>59705.977266315698</v>
      </c>
      <c r="J668" t="s">
        <v>109</v>
      </c>
      <c r="K668" t="s">
        <v>23</v>
      </c>
      <c r="L668" t="s">
        <v>2</v>
      </c>
      <c r="M668">
        <v>13</v>
      </c>
      <c r="N668">
        <v>17145.476574500801</v>
      </c>
      <c r="O668">
        <v>25002.655515664901</v>
      </c>
      <c r="P668">
        <v>32122.742073882</v>
      </c>
      <c r="Q668">
        <v>38762.419294450403</v>
      </c>
    </row>
    <row r="669" spans="1:17" hidden="1" x14ac:dyDescent="0.25">
      <c r="A669" t="s">
        <v>109</v>
      </c>
      <c r="B669" t="s">
        <v>24</v>
      </c>
      <c r="C669" t="s">
        <v>2</v>
      </c>
      <c r="D669">
        <v>13</v>
      </c>
      <c r="E669">
        <v>20103</v>
      </c>
      <c r="F669">
        <v>35052.421700169703</v>
      </c>
      <c r="G669">
        <v>60955.271141420599</v>
      </c>
      <c r="H669">
        <v>74634.0088020986</v>
      </c>
      <c r="J669" t="s">
        <v>109</v>
      </c>
      <c r="K669" t="s">
        <v>24</v>
      </c>
      <c r="L669" t="s">
        <v>2</v>
      </c>
      <c r="M669">
        <v>13</v>
      </c>
      <c r="N669">
        <v>20103</v>
      </c>
      <c r="O669">
        <v>30468.1121670752</v>
      </c>
      <c r="P669">
        <v>39674.709340818197</v>
      </c>
      <c r="Q669">
        <v>47175.684744496197</v>
      </c>
    </row>
    <row r="670" spans="1:17" x14ac:dyDescent="0.25">
      <c r="A670" t="s">
        <v>109</v>
      </c>
      <c r="B670" t="s">
        <v>27</v>
      </c>
      <c r="C670" t="s">
        <v>2</v>
      </c>
      <c r="D670">
        <v>14</v>
      </c>
      <c r="E670">
        <v>15244.989010989</v>
      </c>
      <c r="F670">
        <v>21923.341484750799</v>
      </c>
      <c r="G670">
        <v>33803.403991143503</v>
      </c>
      <c r="H670">
        <v>43246.620766282402</v>
      </c>
      <c r="J670" t="s">
        <v>109</v>
      </c>
      <c r="K670" t="s">
        <v>27</v>
      </c>
      <c r="L670" t="s">
        <v>2</v>
      </c>
      <c r="M670">
        <v>14</v>
      </c>
      <c r="N670">
        <v>15244.989010989</v>
      </c>
      <c r="O670">
        <v>19915.293179496999</v>
      </c>
      <c r="P670">
        <v>24376.721681008101</v>
      </c>
      <c r="Q670">
        <v>30039.269976525</v>
      </c>
    </row>
    <row r="671" spans="1:17" hidden="1" x14ac:dyDescent="0.25">
      <c r="A671" t="s">
        <v>109</v>
      </c>
      <c r="B671" t="s">
        <v>25</v>
      </c>
      <c r="C671" t="s">
        <v>2</v>
      </c>
      <c r="D671">
        <v>14</v>
      </c>
      <c r="E671">
        <v>14675.75</v>
      </c>
      <c r="F671">
        <v>22370.611042393899</v>
      </c>
      <c r="G671">
        <v>35998.000126702696</v>
      </c>
      <c r="H671">
        <v>45993.082401470398</v>
      </c>
      <c r="J671" t="s">
        <v>109</v>
      </c>
      <c r="K671" t="s">
        <v>25</v>
      </c>
      <c r="L671" t="s">
        <v>2</v>
      </c>
      <c r="M671">
        <v>14</v>
      </c>
      <c r="N671">
        <v>14675.75</v>
      </c>
      <c r="O671">
        <v>20079.228687404699</v>
      </c>
      <c r="P671">
        <v>25155.7874202762</v>
      </c>
      <c r="Q671">
        <v>31092.373593388402</v>
      </c>
    </row>
    <row r="672" spans="1:17" hidden="1" x14ac:dyDescent="0.25">
      <c r="A672" t="s">
        <v>109</v>
      </c>
      <c r="B672" t="s">
        <v>26</v>
      </c>
      <c r="C672" t="s">
        <v>2</v>
      </c>
      <c r="D672">
        <v>14</v>
      </c>
      <c r="E672">
        <v>17327.043478260901</v>
      </c>
      <c r="F672">
        <v>22528.721297939599</v>
      </c>
      <c r="G672">
        <v>31868.287176556802</v>
      </c>
      <c r="H672">
        <v>40509.585854622601</v>
      </c>
      <c r="J672" t="s">
        <v>109</v>
      </c>
      <c r="K672" t="s">
        <v>26</v>
      </c>
      <c r="L672" t="s">
        <v>2</v>
      </c>
      <c r="M672">
        <v>14</v>
      </c>
      <c r="N672">
        <v>17327.043478260901</v>
      </c>
      <c r="O672">
        <v>20927.175681635199</v>
      </c>
      <c r="P672">
        <v>24490.155450402701</v>
      </c>
      <c r="Q672">
        <v>29750.207928845499</v>
      </c>
    </row>
    <row r="673" spans="1:17" hidden="1" x14ac:dyDescent="0.25">
      <c r="A673" t="s">
        <v>109</v>
      </c>
      <c r="B673" t="s">
        <v>23</v>
      </c>
      <c r="C673" t="s">
        <v>2</v>
      </c>
      <c r="D673">
        <v>14</v>
      </c>
      <c r="E673">
        <v>17091.0426267281</v>
      </c>
      <c r="F673">
        <v>28383.834632300201</v>
      </c>
      <c r="G673">
        <v>48162.8962087935</v>
      </c>
      <c r="H673">
        <v>60107.8505963563</v>
      </c>
      <c r="J673" t="s">
        <v>109</v>
      </c>
      <c r="K673" t="s">
        <v>23</v>
      </c>
      <c r="L673" t="s">
        <v>2</v>
      </c>
      <c r="M673">
        <v>14</v>
      </c>
      <c r="N673">
        <v>17091.0426267281</v>
      </c>
      <c r="O673">
        <v>25012.069892734999</v>
      </c>
      <c r="P673">
        <v>32192.028981981501</v>
      </c>
      <c r="Q673">
        <v>39031.574734248301</v>
      </c>
    </row>
    <row r="674" spans="1:17" hidden="1" x14ac:dyDescent="0.25">
      <c r="A674" t="s">
        <v>109</v>
      </c>
      <c r="B674" t="s">
        <v>24</v>
      </c>
      <c r="C674" t="s">
        <v>2</v>
      </c>
      <c r="D674">
        <v>14</v>
      </c>
      <c r="E674">
        <v>19838</v>
      </c>
      <c r="F674">
        <v>34168.705551686398</v>
      </c>
      <c r="G674">
        <v>59117.510243974401</v>
      </c>
      <c r="H674">
        <v>72706.281392213103</v>
      </c>
      <c r="J674" t="s">
        <v>109</v>
      </c>
      <c r="K674" t="s">
        <v>24</v>
      </c>
      <c r="L674" t="s">
        <v>2</v>
      </c>
      <c r="M674">
        <v>14</v>
      </c>
      <c r="N674">
        <v>19838</v>
      </c>
      <c r="O674">
        <v>29827.3269785583</v>
      </c>
      <c r="P674">
        <v>38728.616287647703</v>
      </c>
      <c r="Q674">
        <v>46280.975140869901</v>
      </c>
    </row>
    <row r="675" spans="1:17" x14ac:dyDescent="0.25">
      <c r="A675" t="s">
        <v>109</v>
      </c>
      <c r="B675" t="s">
        <v>27</v>
      </c>
      <c r="C675" t="s">
        <v>2</v>
      </c>
      <c r="D675">
        <v>15</v>
      </c>
      <c r="E675">
        <v>15356.0879120879</v>
      </c>
      <c r="F675">
        <v>22078.570359313999</v>
      </c>
      <c r="G675">
        <v>33997.642479530397</v>
      </c>
      <c r="H675">
        <v>43527.521582197602</v>
      </c>
      <c r="J675" t="s">
        <v>109</v>
      </c>
      <c r="K675" t="s">
        <v>27</v>
      </c>
      <c r="L675" t="s">
        <v>2</v>
      </c>
      <c r="M675">
        <v>15</v>
      </c>
      <c r="N675">
        <v>15356.0879120879</v>
      </c>
      <c r="O675">
        <v>20081.347979184</v>
      </c>
      <c r="P675">
        <v>24592.572241345199</v>
      </c>
      <c r="Q675">
        <v>30335.473516181999</v>
      </c>
    </row>
    <row r="676" spans="1:17" hidden="1" x14ac:dyDescent="0.25">
      <c r="A676" t="s">
        <v>109</v>
      </c>
      <c r="B676" t="s">
        <v>25</v>
      </c>
      <c r="C676" t="s">
        <v>2</v>
      </c>
      <c r="D676">
        <v>15</v>
      </c>
      <c r="E676">
        <v>14673.119565217399</v>
      </c>
      <c r="F676">
        <v>22418.56351552</v>
      </c>
      <c r="G676">
        <v>36096.281570401203</v>
      </c>
      <c r="H676">
        <v>46181.553275643601</v>
      </c>
      <c r="J676" t="s">
        <v>109</v>
      </c>
      <c r="K676" t="s">
        <v>25</v>
      </c>
      <c r="L676" t="s">
        <v>2</v>
      </c>
      <c r="M676">
        <v>15</v>
      </c>
      <c r="N676">
        <v>14673.119565217399</v>
      </c>
      <c r="O676">
        <v>20136.742104877099</v>
      </c>
      <c r="P676">
        <v>25267.5099306253</v>
      </c>
      <c r="Q676">
        <v>31286.6499230874</v>
      </c>
    </row>
    <row r="677" spans="1:17" hidden="1" x14ac:dyDescent="0.25">
      <c r="A677" t="s">
        <v>109</v>
      </c>
      <c r="B677" t="s">
        <v>26</v>
      </c>
      <c r="C677" t="s">
        <v>2</v>
      </c>
      <c r="D677">
        <v>15</v>
      </c>
      <c r="E677">
        <v>17497.358695652201</v>
      </c>
      <c r="F677">
        <v>22802.144567329</v>
      </c>
      <c r="G677">
        <v>32282.084768829802</v>
      </c>
      <c r="H677">
        <v>41042.063512056302</v>
      </c>
      <c r="J677" t="s">
        <v>109</v>
      </c>
      <c r="K677" t="s">
        <v>26</v>
      </c>
      <c r="L677" t="s">
        <v>2</v>
      </c>
      <c r="M677">
        <v>15</v>
      </c>
      <c r="N677">
        <v>17497.358695652201</v>
      </c>
      <c r="O677">
        <v>21194.949078424201</v>
      </c>
      <c r="P677">
        <v>24843.379666388999</v>
      </c>
      <c r="Q677">
        <v>30199.653164122701</v>
      </c>
    </row>
    <row r="678" spans="1:17" hidden="1" x14ac:dyDescent="0.25">
      <c r="A678" t="s">
        <v>109</v>
      </c>
      <c r="B678" t="s">
        <v>23</v>
      </c>
      <c r="C678" t="s">
        <v>2</v>
      </c>
      <c r="D678">
        <v>15</v>
      </c>
      <c r="E678">
        <v>17085.982718894</v>
      </c>
      <c r="F678">
        <v>28407.403729746398</v>
      </c>
      <c r="G678">
        <v>48199.921330221201</v>
      </c>
      <c r="H678">
        <v>60223.236879480202</v>
      </c>
      <c r="J678" t="s">
        <v>109</v>
      </c>
      <c r="K678" t="s">
        <v>23</v>
      </c>
      <c r="L678" t="s">
        <v>2</v>
      </c>
      <c r="M678">
        <v>15</v>
      </c>
      <c r="N678">
        <v>17085.982718894</v>
      </c>
      <c r="O678">
        <v>25053.351238966701</v>
      </c>
      <c r="P678">
        <v>32276.170083954301</v>
      </c>
      <c r="Q678">
        <v>39194.107320707197</v>
      </c>
    </row>
    <row r="679" spans="1:17" hidden="1" x14ac:dyDescent="0.25">
      <c r="A679" t="s">
        <v>109</v>
      </c>
      <c r="B679" t="s">
        <v>24</v>
      </c>
      <c r="C679" t="s">
        <v>2</v>
      </c>
      <c r="D679">
        <v>15</v>
      </c>
      <c r="E679">
        <v>19533</v>
      </c>
      <c r="F679">
        <v>33656.760759425299</v>
      </c>
      <c r="G679">
        <v>58218.953051801</v>
      </c>
      <c r="H679">
        <v>71758.701844933894</v>
      </c>
      <c r="J679" t="s">
        <v>109</v>
      </c>
      <c r="K679" t="s">
        <v>24</v>
      </c>
      <c r="L679" t="s">
        <v>2</v>
      </c>
      <c r="M679">
        <v>15</v>
      </c>
      <c r="N679">
        <v>19533</v>
      </c>
      <c r="O679">
        <v>29410.2032907061</v>
      </c>
      <c r="P679">
        <v>38222.702118588699</v>
      </c>
      <c r="Q679">
        <v>45799.837445632802</v>
      </c>
    </row>
    <row r="680" spans="1:17" x14ac:dyDescent="0.25">
      <c r="A680" t="s">
        <v>109</v>
      </c>
      <c r="B680" t="s">
        <v>27</v>
      </c>
      <c r="C680" t="s">
        <v>2</v>
      </c>
      <c r="D680">
        <v>16</v>
      </c>
      <c r="E680">
        <v>15753.2417582418</v>
      </c>
      <c r="F680">
        <v>22706.2432587925</v>
      </c>
      <c r="G680">
        <v>34697.296287543599</v>
      </c>
      <c r="H680">
        <v>44313.639398857798</v>
      </c>
      <c r="J680" t="s">
        <v>109</v>
      </c>
      <c r="K680" t="s">
        <v>27</v>
      </c>
      <c r="L680" t="s">
        <v>2</v>
      </c>
      <c r="M680">
        <v>16</v>
      </c>
      <c r="N680">
        <v>15753.2417582418</v>
      </c>
      <c r="O680">
        <v>20683.884376881899</v>
      </c>
      <c r="P680">
        <v>25411.484874222599</v>
      </c>
      <c r="Q680">
        <v>31284.469084468801</v>
      </c>
    </row>
    <row r="681" spans="1:17" hidden="1" x14ac:dyDescent="0.25">
      <c r="A681" t="s">
        <v>109</v>
      </c>
      <c r="B681" t="s">
        <v>25</v>
      </c>
      <c r="C681" t="s">
        <v>2</v>
      </c>
      <c r="D681">
        <v>16</v>
      </c>
      <c r="E681">
        <v>14999.358695652199</v>
      </c>
      <c r="F681">
        <v>22915.1291329659</v>
      </c>
      <c r="G681">
        <v>36561.796033858103</v>
      </c>
      <c r="H681">
        <v>46700.898682897197</v>
      </c>
      <c r="J681" t="s">
        <v>109</v>
      </c>
      <c r="K681" t="s">
        <v>25</v>
      </c>
      <c r="L681" t="s">
        <v>2</v>
      </c>
      <c r="M681">
        <v>16</v>
      </c>
      <c r="N681">
        <v>14999.358695652199</v>
      </c>
      <c r="O681">
        <v>20625.973215421502</v>
      </c>
      <c r="P681">
        <v>25937.668211577398</v>
      </c>
      <c r="Q681">
        <v>32071.549277828599</v>
      </c>
    </row>
    <row r="682" spans="1:17" hidden="1" x14ac:dyDescent="0.25">
      <c r="A682" t="s">
        <v>109</v>
      </c>
      <c r="B682" t="s">
        <v>26</v>
      </c>
      <c r="C682" t="s">
        <v>2</v>
      </c>
      <c r="D682">
        <v>16</v>
      </c>
      <c r="E682">
        <v>17893.369565217399</v>
      </c>
      <c r="F682">
        <v>23394.7752825481</v>
      </c>
      <c r="G682">
        <v>32888.573129904602</v>
      </c>
      <c r="H682">
        <v>41716.627377829202</v>
      </c>
      <c r="J682" t="s">
        <v>109</v>
      </c>
      <c r="K682" t="s">
        <v>26</v>
      </c>
      <c r="L682" t="s">
        <v>2</v>
      </c>
      <c r="M682">
        <v>16</v>
      </c>
      <c r="N682">
        <v>17893.369565217399</v>
      </c>
      <c r="O682">
        <v>21772.239324324401</v>
      </c>
      <c r="P682">
        <v>25616.8631569147</v>
      </c>
      <c r="Q682">
        <v>31094.380870978701</v>
      </c>
    </row>
    <row r="683" spans="1:17" hidden="1" x14ac:dyDescent="0.25">
      <c r="A683" t="s">
        <v>109</v>
      </c>
      <c r="B683" t="s">
        <v>23</v>
      </c>
      <c r="C683" t="s">
        <v>2</v>
      </c>
      <c r="D683">
        <v>16</v>
      </c>
      <c r="E683">
        <v>17304.414362519201</v>
      </c>
      <c r="F683">
        <v>28800.332028827001</v>
      </c>
      <c r="G683">
        <v>48569.122350322497</v>
      </c>
      <c r="H683">
        <v>60648.549134499299</v>
      </c>
      <c r="J683" t="s">
        <v>109</v>
      </c>
      <c r="K683" t="s">
        <v>23</v>
      </c>
      <c r="L683" t="s">
        <v>2</v>
      </c>
      <c r="M683">
        <v>16</v>
      </c>
      <c r="N683">
        <v>17304.414362519201</v>
      </c>
      <c r="O683">
        <v>25438.1482526199</v>
      </c>
      <c r="P683">
        <v>32844.766083523398</v>
      </c>
      <c r="Q683">
        <v>39878.8845692096</v>
      </c>
    </row>
    <row r="684" spans="1:17" hidden="1" x14ac:dyDescent="0.25">
      <c r="A684" t="s">
        <v>109</v>
      </c>
      <c r="B684" t="s">
        <v>24</v>
      </c>
      <c r="C684" t="s">
        <v>2</v>
      </c>
      <c r="D684">
        <v>16</v>
      </c>
      <c r="E684">
        <v>19584</v>
      </c>
      <c r="F684">
        <v>33490.000962214697</v>
      </c>
      <c r="G684">
        <v>57361.765433870103</v>
      </c>
      <c r="H684">
        <v>70745.461000111594</v>
      </c>
      <c r="J684" t="s">
        <v>109</v>
      </c>
      <c r="K684" t="s">
        <v>24</v>
      </c>
      <c r="L684" t="s">
        <v>2</v>
      </c>
      <c r="M684">
        <v>16</v>
      </c>
      <c r="N684">
        <v>19584</v>
      </c>
      <c r="O684">
        <v>29362.432524507101</v>
      </c>
      <c r="P684">
        <v>38138.303979718803</v>
      </c>
      <c r="Q684">
        <v>45741.244188523298</v>
      </c>
    </row>
    <row r="685" spans="1:17" x14ac:dyDescent="0.25">
      <c r="A685" t="s">
        <v>109</v>
      </c>
      <c r="B685" t="s">
        <v>27</v>
      </c>
      <c r="C685" t="s">
        <v>2</v>
      </c>
      <c r="D685">
        <v>17</v>
      </c>
      <c r="E685">
        <v>16297.307692307701</v>
      </c>
      <c r="F685">
        <v>23733.483221453898</v>
      </c>
      <c r="G685">
        <v>36096.360686066597</v>
      </c>
      <c r="H685">
        <v>46058.941322404302</v>
      </c>
      <c r="J685" t="s">
        <v>109</v>
      </c>
      <c r="K685" t="s">
        <v>27</v>
      </c>
      <c r="L685" t="s">
        <v>2</v>
      </c>
      <c r="M685">
        <v>17</v>
      </c>
      <c r="N685">
        <v>16297.307692307701</v>
      </c>
      <c r="O685">
        <v>21647.9479738634</v>
      </c>
      <c r="P685">
        <v>26813.240531459302</v>
      </c>
      <c r="Q685">
        <v>33032.323302414203</v>
      </c>
    </row>
    <row r="686" spans="1:17" hidden="1" x14ac:dyDescent="0.25">
      <c r="A686" t="s">
        <v>109</v>
      </c>
      <c r="B686" t="s">
        <v>25</v>
      </c>
      <c r="C686" t="s">
        <v>2</v>
      </c>
      <c r="D686">
        <v>17</v>
      </c>
      <c r="E686">
        <v>15458.0652173913</v>
      </c>
      <c r="F686">
        <v>23803.492429071499</v>
      </c>
      <c r="G686">
        <v>37729.4597071233</v>
      </c>
      <c r="H686">
        <v>48185.689628253604</v>
      </c>
      <c r="J686" t="s">
        <v>109</v>
      </c>
      <c r="K686" t="s">
        <v>25</v>
      </c>
      <c r="L686" t="s">
        <v>2</v>
      </c>
      <c r="M686">
        <v>17</v>
      </c>
      <c r="N686">
        <v>15458.0652173913</v>
      </c>
      <c r="O686">
        <v>21464.8301955352</v>
      </c>
      <c r="P686">
        <v>27180.643878972201</v>
      </c>
      <c r="Q686">
        <v>33645.1182681465</v>
      </c>
    </row>
    <row r="687" spans="1:17" hidden="1" x14ac:dyDescent="0.25">
      <c r="A687" t="s">
        <v>109</v>
      </c>
      <c r="B687" t="s">
        <v>26</v>
      </c>
      <c r="C687" t="s">
        <v>2</v>
      </c>
      <c r="D687">
        <v>17</v>
      </c>
      <c r="E687">
        <v>18326.7717391304</v>
      </c>
      <c r="F687">
        <v>24233.263487532098</v>
      </c>
      <c r="G687">
        <v>33964.405396793598</v>
      </c>
      <c r="H687">
        <v>43096.276667698898</v>
      </c>
      <c r="J687" t="s">
        <v>109</v>
      </c>
      <c r="K687" t="s">
        <v>26</v>
      </c>
      <c r="L687" t="s">
        <v>2</v>
      </c>
      <c r="M687">
        <v>17</v>
      </c>
      <c r="N687">
        <v>18326.7717391304</v>
      </c>
      <c r="O687">
        <v>22568.726808121901</v>
      </c>
      <c r="P687">
        <v>26803.226416048001</v>
      </c>
      <c r="Q687">
        <v>32605.281232191901</v>
      </c>
    </row>
    <row r="688" spans="1:17" hidden="1" x14ac:dyDescent="0.25">
      <c r="A688" t="s">
        <v>109</v>
      </c>
      <c r="B688" t="s">
        <v>23</v>
      </c>
      <c r="C688" t="s">
        <v>2</v>
      </c>
      <c r="D688">
        <v>17</v>
      </c>
      <c r="E688">
        <v>17983.849462365601</v>
      </c>
      <c r="F688">
        <v>29974.771481905998</v>
      </c>
      <c r="G688">
        <v>50134.130403773001</v>
      </c>
      <c r="H688">
        <v>62566.050728299699</v>
      </c>
      <c r="J688" t="s">
        <v>109</v>
      </c>
      <c r="K688" t="s">
        <v>23</v>
      </c>
      <c r="L688" t="s">
        <v>2</v>
      </c>
      <c r="M688">
        <v>17</v>
      </c>
      <c r="N688">
        <v>17983.849462365601</v>
      </c>
      <c r="O688">
        <v>26542.373671700501</v>
      </c>
      <c r="P688">
        <v>34390.279433369797</v>
      </c>
      <c r="Q688">
        <v>41770.453393426498</v>
      </c>
    </row>
    <row r="689" spans="1:17" hidden="1" x14ac:dyDescent="0.25">
      <c r="A689" t="s">
        <v>109</v>
      </c>
      <c r="B689" t="s">
        <v>24</v>
      </c>
      <c r="C689" t="s">
        <v>2</v>
      </c>
      <c r="D689">
        <v>17</v>
      </c>
      <c r="E689">
        <v>20356</v>
      </c>
      <c r="F689">
        <v>34359.027219393603</v>
      </c>
      <c r="G689">
        <v>57944.491412284602</v>
      </c>
      <c r="H689">
        <v>71465.374868144005</v>
      </c>
      <c r="J689" t="s">
        <v>109</v>
      </c>
      <c r="K689" t="s">
        <v>24</v>
      </c>
      <c r="L689" t="s">
        <v>2</v>
      </c>
      <c r="M689">
        <v>17</v>
      </c>
      <c r="N689">
        <v>20356</v>
      </c>
      <c r="O689">
        <v>30289.177033166001</v>
      </c>
      <c r="P689">
        <v>39281.701879373599</v>
      </c>
      <c r="Q689">
        <v>47138.102154251399</v>
      </c>
    </row>
    <row r="690" spans="1:17" x14ac:dyDescent="0.25">
      <c r="A690" t="s">
        <v>109</v>
      </c>
      <c r="B690" t="s">
        <v>27</v>
      </c>
      <c r="C690" t="s">
        <v>2</v>
      </c>
      <c r="D690">
        <v>18</v>
      </c>
      <c r="E690">
        <v>16678.428571428602</v>
      </c>
      <c r="F690">
        <v>24532.037888032799</v>
      </c>
      <c r="G690">
        <v>37264.977752487299</v>
      </c>
      <c r="H690">
        <v>47492.746070282403</v>
      </c>
      <c r="J690" t="s">
        <v>109</v>
      </c>
      <c r="K690" t="s">
        <v>27</v>
      </c>
      <c r="L690" t="s">
        <v>2</v>
      </c>
      <c r="M690">
        <v>18</v>
      </c>
      <c r="N690">
        <v>16678.428571428602</v>
      </c>
      <c r="O690">
        <v>22386.804977677999</v>
      </c>
      <c r="P690">
        <v>27906.429376292701</v>
      </c>
      <c r="Q690">
        <v>34381.294413424199</v>
      </c>
    </row>
    <row r="691" spans="1:17" hidden="1" x14ac:dyDescent="0.25">
      <c r="A691" t="s">
        <v>109</v>
      </c>
      <c r="B691" t="s">
        <v>25</v>
      </c>
      <c r="C691" t="s">
        <v>2</v>
      </c>
      <c r="D691">
        <v>18</v>
      </c>
      <c r="E691">
        <v>15698.75</v>
      </c>
      <c r="F691">
        <v>24464.017994141701</v>
      </c>
      <c r="G691">
        <v>38763.582373651298</v>
      </c>
      <c r="H691">
        <v>49486.243602631897</v>
      </c>
      <c r="J691" t="s">
        <v>109</v>
      </c>
      <c r="K691" t="s">
        <v>25</v>
      </c>
      <c r="L691" t="s">
        <v>2</v>
      </c>
      <c r="M691">
        <v>18</v>
      </c>
      <c r="N691">
        <v>15698.75</v>
      </c>
      <c r="O691">
        <v>22063.5706088478</v>
      </c>
      <c r="P691">
        <v>28133.823173928598</v>
      </c>
      <c r="Q691">
        <v>34853.504463746198</v>
      </c>
    </row>
    <row r="692" spans="1:17" hidden="1" x14ac:dyDescent="0.25">
      <c r="A692" t="s">
        <v>109</v>
      </c>
      <c r="B692" t="s">
        <v>26</v>
      </c>
      <c r="C692" t="s">
        <v>2</v>
      </c>
      <c r="D692">
        <v>18</v>
      </c>
      <c r="E692">
        <v>18395.945652173901</v>
      </c>
      <c r="F692">
        <v>24596.1281462855</v>
      </c>
      <c r="G692">
        <v>34484.641000712501</v>
      </c>
      <c r="H692">
        <v>43814.521223880998</v>
      </c>
      <c r="J692" t="s">
        <v>109</v>
      </c>
      <c r="K692" t="s">
        <v>26</v>
      </c>
      <c r="L692" t="s">
        <v>2</v>
      </c>
      <c r="M692">
        <v>18</v>
      </c>
      <c r="N692">
        <v>18395.945652173901</v>
      </c>
      <c r="O692">
        <v>22906.4239046041</v>
      </c>
      <c r="P692">
        <v>27420.410503956598</v>
      </c>
      <c r="Q692">
        <v>33444.921629304903</v>
      </c>
    </row>
    <row r="693" spans="1:17" hidden="1" x14ac:dyDescent="0.25">
      <c r="A693" t="s">
        <v>109</v>
      </c>
      <c r="B693" t="s">
        <v>23</v>
      </c>
      <c r="C693" t="s">
        <v>2</v>
      </c>
      <c r="D693">
        <v>18</v>
      </c>
      <c r="E693">
        <v>18824.774577573</v>
      </c>
      <c r="F693">
        <v>31291.371619787598</v>
      </c>
      <c r="G693">
        <v>51918.0350200963</v>
      </c>
      <c r="H693">
        <v>64646.461583682103</v>
      </c>
      <c r="J693" t="s">
        <v>109</v>
      </c>
      <c r="K693" t="s">
        <v>23</v>
      </c>
      <c r="L693" t="s">
        <v>2</v>
      </c>
      <c r="M693">
        <v>18</v>
      </c>
      <c r="N693">
        <v>18824.774577573</v>
      </c>
      <c r="O693">
        <v>27776.2940511952</v>
      </c>
      <c r="P693">
        <v>36007.3468282022</v>
      </c>
      <c r="Q693">
        <v>43653.171972158503</v>
      </c>
    </row>
    <row r="694" spans="1:17" hidden="1" x14ac:dyDescent="0.25">
      <c r="A694" t="s">
        <v>109</v>
      </c>
      <c r="B694" t="s">
        <v>24</v>
      </c>
      <c r="C694" t="s">
        <v>2</v>
      </c>
      <c r="D694">
        <v>18</v>
      </c>
      <c r="E694">
        <v>21525</v>
      </c>
      <c r="F694">
        <v>36646.739562226001</v>
      </c>
      <c r="G694">
        <v>61791.877523788702</v>
      </c>
      <c r="H694">
        <v>75957.014615061504</v>
      </c>
      <c r="J694" t="s">
        <v>109</v>
      </c>
      <c r="K694" t="s">
        <v>24</v>
      </c>
      <c r="L694" t="s">
        <v>2</v>
      </c>
      <c r="M694">
        <v>18</v>
      </c>
      <c r="N694">
        <v>21525</v>
      </c>
      <c r="O694">
        <v>32284.473078408901</v>
      </c>
      <c r="P694">
        <v>42020.2153345267</v>
      </c>
      <c r="Q694">
        <v>50289.261381811099</v>
      </c>
    </row>
    <row r="695" spans="1:17" x14ac:dyDescent="0.25">
      <c r="A695" t="s">
        <v>109</v>
      </c>
      <c r="B695" t="s">
        <v>27</v>
      </c>
      <c r="C695" t="s">
        <v>2</v>
      </c>
      <c r="D695">
        <v>19</v>
      </c>
      <c r="E695">
        <v>16725.0879120879</v>
      </c>
      <c r="F695">
        <v>24953.943867357899</v>
      </c>
      <c r="G695">
        <v>38329.805473939698</v>
      </c>
      <c r="H695">
        <v>48950.263020992301</v>
      </c>
      <c r="J695" t="s">
        <v>109</v>
      </c>
      <c r="K695" t="s">
        <v>27</v>
      </c>
      <c r="L695" t="s">
        <v>2</v>
      </c>
      <c r="M695">
        <v>19</v>
      </c>
      <c r="N695">
        <v>16725.0879120879</v>
      </c>
      <c r="O695">
        <v>22738.667203163499</v>
      </c>
      <c r="P695">
        <v>28531.426201165101</v>
      </c>
      <c r="Q695">
        <v>35274.161851302502</v>
      </c>
    </row>
    <row r="696" spans="1:17" hidden="1" x14ac:dyDescent="0.25">
      <c r="A696" t="s">
        <v>109</v>
      </c>
      <c r="B696" t="s">
        <v>25</v>
      </c>
      <c r="C696" t="s">
        <v>2</v>
      </c>
      <c r="D696">
        <v>19</v>
      </c>
      <c r="E696">
        <v>16062.891304347801</v>
      </c>
      <c r="F696">
        <v>25220.481084140101</v>
      </c>
      <c r="G696">
        <v>40191.060129112302</v>
      </c>
      <c r="H696">
        <v>51315.5489295566</v>
      </c>
      <c r="J696" t="s">
        <v>109</v>
      </c>
      <c r="K696" t="s">
        <v>25</v>
      </c>
      <c r="L696" t="s">
        <v>2</v>
      </c>
      <c r="M696">
        <v>19</v>
      </c>
      <c r="N696">
        <v>16062.891304347801</v>
      </c>
      <c r="O696">
        <v>22742.273336743801</v>
      </c>
      <c r="P696">
        <v>29093.1761270018</v>
      </c>
      <c r="Q696">
        <v>36082.775546445497</v>
      </c>
    </row>
    <row r="697" spans="1:17" hidden="1" x14ac:dyDescent="0.25">
      <c r="A697" t="s">
        <v>109</v>
      </c>
      <c r="B697" t="s">
        <v>26</v>
      </c>
      <c r="C697" t="s">
        <v>2</v>
      </c>
      <c r="D697">
        <v>19</v>
      </c>
      <c r="E697">
        <v>18276.119565217399</v>
      </c>
      <c r="F697">
        <v>24673.261288602302</v>
      </c>
      <c r="G697">
        <v>34897.997834958202</v>
      </c>
      <c r="H697">
        <v>44523.750326215799</v>
      </c>
      <c r="J697" t="s">
        <v>109</v>
      </c>
      <c r="K697" t="s">
        <v>26</v>
      </c>
      <c r="L697" t="s">
        <v>2</v>
      </c>
      <c r="M697">
        <v>19</v>
      </c>
      <c r="N697">
        <v>18276.119565217399</v>
      </c>
      <c r="O697">
        <v>22962.664827730099</v>
      </c>
      <c r="P697">
        <v>27641.379869291901</v>
      </c>
      <c r="Q697">
        <v>33885.228314986904</v>
      </c>
    </row>
    <row r="698" spans="1:17" hidden="1" x14ac:dyDescent="0.25">
      <c r="A698" t="s">
        <v>109</v>
      </c>
      <c r="B698" t="s">
        <v>23</v>
      </c>
      <c r="C698" t="s">
        <v>2</v>
      </c>
      <c r="D698">
        <v>19</v>
      </c>
      <c r="E698">
        <v>18853.087941628299</v>
      </c>
      <c r="F698">
        <v>31699.381428086501</v>
      </c>
      <c r="G698">
        <v>52973.419986685403</v>
      </c>
      <c r="H698">
        <v>66096.616882588496</v>
      </c>
      <c r="J698" t="s">
        <v>109</v>
      </c>
      <c r="K698" t="s">
        <v>23</v>
      </c>
      <c r="L698" t="s">
        <v>2</v>
      </c>
      <c r="M698">
        <v>19</v>
      </c>
      <c r="N698">
        <v>18853.087941628299</v>
      </c>
      <c r="O698">
        <v>28105.510202490001</v>
      </c>
      <c r="P698">
        <v>36605.236195773701</v>
      </c>
      <c r="Q698">
        <v>44513.641496367003</v>
      </c>
    </row>
    <row r="699" spans="1:17" hidden="1" x14ac:dyDescent="0.25">
      <c r="A699" t="s">
        <v>109</v>
      </c>
      <c r="B699" t="s">
        <v>24</v>
      </c>
      <c r="C699" t="s">
        <v>2</v>
      </c>
      <c r="D699">
        <v>19</v>
      </c>
      <c r="E699">
        <v>21274</v>
      </c>
      <c r="F699">
        <v>36905.076466199302</v>
      </c>
      <c r="G699">
        <v>62917.323586776503</v>
      </c>
      <c r="H699">
        <v>77547.287309189502</v>
      </c>
      <c r="J699" t="s">
        <v>109</v>
      </c>
      <c r="K699" t="s">
        <v>24</v>
      </c>
      <c r="L699" t="s">
        <v>2</v>
      </c>
      <c r="M699">
        <v>19</v>
      </c>
      <c r="N699">
        <v>21274</v>
      </c>
      <c r="O699">
        <v>32420.569605618501</v>
      </c>
      <c r="P699">
        <v>42496.470125900101</v>
      </c>
      <c r="Q699">
        <v>51056.726722904103</v>
      </c>
    </row>
    <row r="700" spans="1:17" x14ac:dyDescent="0.25">
      <c r="A700" t="s">
        <v>109</v>
      </c>
      <c r="B700" t="s">
        <v>27</v>
      </c>
      <c r="C700" t="s">
        <v>2</v>
      </c>
      <c r="D700">
        <v>20</v>
      </c>
      <c r="E700">
        <v>16472.8241758242</v>
      </c>
      <c r="F700">
        <v>24857.6639773725</v>
      </c>
      <c r="G700">
        <v>38696.7841095111</v>
      </c>
      <c r="H700">
        <v>49547.194633715502</v>
      </c>
      <c r="J700" t="s">
        <v>109</v>
      </c>
      <c r="K700" t="s">
        <v>27</v>
      </c>
      <c r="L700" t="s">
        <v>2</v>
      </c>
      <c r="M700">
        <v>20</v>
      </c>
      <c r="N700">
        <v>16472.8241758242</v>
      </c>
      <c r="O700">
        <v>22590.688305403601</v>
      </c>
      <c r="P700">
        <v>28462.0265209729</v>
      </c>
      <c r="Q700">
        <v>35310.876775227101</v>
      </c>
    </row>
    <row r="701" spans="1:17" hidden="1" x14ac:dyDescent="0.25">
      <c r="A701" t="s">
        <v>109</v>
      </c>
      <c r="B701" t="s">
        <v>25</v>
      </c>
      <c r="C701" t="s">
        <v>2</v>
      </c>
      <c r="D701">
        <v>20</v>
      </c>
      <c r="E701">
        <v>16320.75</v>
      </c>
      <c r="F701">
        <v>25733.695459537499</v>
      </c>
      <c r="G701">
        <v>41336.691292615003</v>
      </c>
      <c r="H701">
        <v>52744.908788440101</v>
      </c>
      <c r="J701" t="s">
        <v>109</v>
      </c>
      <c r="K701" t="s">
        <v>25</v>
      </c>
      <c r="L701" t="s">
        <v>2</v>
      </c>
      <c r="M701">
        <v>20</v>
      </c>
      <c r="N701">
        <v>16320.75</v>
      </c>
      <c r="O701">
        <v>23172.196893544198</v>
      </c>
      <c r="P701">
        <v>29658.1034528813</v>
      </c>
      <c r="Q701">
        <v>36777.241839288901</v>
      </c>
    </row>
    <row r="702" spans="1:17" hidden="1" x14ac:dyDescent="0.25">
      <c r="A702" t="s">
        <v>109</v>
      </c>
      <c r="B702" t="s">
        <v>26</v>
      </c>
      <c r="C702" t="s">
        <v>2</v>
      </c>
      <c r="D702">
        <v>20</v>
      </c>
      <c r="E702">
        <v>18023.510869565202</v>
      </c>
      <c r="F702">
        <v>24417.573369977901</v>
      </c>
      <c r="G702">
        <v>34832.113585566702</v>
      </c>
      <c r="H702">
        <v>44601.459733374999</v>
      </c>
      <c r="J702" t="s">
        <v>109</v>
      </c>
      <c r="K702" t="s">
        <v>26</v>
      </c>
      <c r="L702" t="s">
        <v>2</v>
      </c>
      <c r="M702">
        <v>20</v>
      </c>
      <c r="N702">
        <v>18023.510869565202</v>
      </c>
      <c r="O702">
        <v>22699.535181675099</v>
      </c>
      <c r="P702">
        <v>27360.4989286458</v>
      </c>
      <c r="Q702">
        <v>33667.512499884397</v>
      </c>
    </row>
    <row r="703" spans="1:17" hidden="1" x14ac:dyDescent="0.25">
      <c r="A703" t="s">
        <v>109</v>
      </c>
      <c r="B703" t="s">
        <v>23</v>
      </c>
      <c r="C703" t="s">
        <v>2</v>
      </c>
      <c r="D703">
        <v>20</v>
      </c>
      <c r="E703">
        <v>18598.065668202798</v>
      </c>
      <c r="F703">
        <v>31573.920856756002</v>
      </c>
      <c r="G703">
        <v>53263.529055640603</v>
      </c>
      <c r="H703">
        <v>66602.096446381896</v>
      </c>
      <c r="J703" t="s">
        <v>109</v>
      </c>
      <c r="K703" t="s">
        <v>23</v>
      </c>
      <c r="L703" t="s">
        <v>2</v>
      </c>
      <c r="M703">
        <v>20</v>
      </c>
      <c r="N703">
        <v>18598.065668202798</v>
      </c>
      <c r="O703">
        <v>27930.3795151997</v>
      </c>
      <c r="P703">
        <v>36487.612367889997</v>
      </c>
      <c r="Q703">
        <v>44490.397785583598</v>
      </c>
    </row>
    <row r="704" spans="1:17" hidden="1" x14ac:dyDescent="0.25">
      <c r="A704" t="s">
        <v>109</v>
      </c>
      <c r="B704" t="s">
        <v>24</v>
      </c>
      <c r="C704" t="s">
        <v>2</v>
      </c>
      <c r="D704">
        <v>20</v>
      </c>
      <c r="E704">
        <v>20875</v>
      </c>
      <c r="F704">
        <v>36502.997243227001</v>
      </c>
      <c r="G704">
        <v>62705.048033037099</v>
      </c>
      <c r="H704">
        <v>77478.605412000907</v>
      </c>
      <c r="J704" t="s">
        <v>109</v>
      </c>
      <c r="K704" t="s">
        <v>24</v>
      </c>
      <c r="L704" t="s">
        <v>2</v>
      </c>
      <c r="M704">
        <v>20</v>
      </c>
      <c r="N704">
        <v>20875</v>
      </c>
      <c r="O704">
        <v>32011.048655215702</v>
      </c>
      <c r="P704">
        <v>42069.197880906198</v>
      </c>
      <c r="Q704">
        <v>50692.619603453699</v>
      </c>
    </row>
    <row r="705" spans="1:17" x14ac:dyDescent="0.25">
      <c r="A705" t="s">
        <v>109</v>
      </c>
      <c r="B705" t="s">
        <v>27</v>
      </c>
      <c r="C705" t="s">
        <v>2</v>
      </c>
      <c r="D705">
        <v>21</v>
      </c>
      <c r="E705">
        <v>15880.8131868132</v>
      </c>
      <c r="F705">
        <v>24374.169038615899</v>
      </c>
      <c r="G705">
        <v>38579.684101800201</v>
      </c>
      <c r="H705">
        <v>49600.034254374201</v>
      </c>
      <c r="J705" t="s">
        <v>109</v>
      </c>
      <c r="K705" t="s">
        <v>27</v>
      </c>
      <c r="L705" t="s">
        <v>2</v>
      </c>
      <c r="M705">
        <v>21</v>
      </c>
      <c r="N705">
        <v>15880.8131868132</v>
      </c>
      <c r="O705">
        <v>22059.058658141701</v>
      </c>
      <c r="P705">
        <v>27976.887682126599</v>
      </c>
      <c r="Q705">
        <v>34891.866290038299</v>
      </c>
    </row>
    <row r="706" spans="1:17" hidden="1" x14ac:dyDescent="0.25">
      <c r="A706" t="s">
        <v>109</v>
      </c>
      <c r="B706" t="s">
        <v>25</v>
      </c>
      <c r="C706" t="s">
        <v>2</v>
      </c>
      <c r="D706">
        <v>21</v>
      </c>
      <c r="E706">
        <v>15967.0217391304</v>
      </c>
      <c r="F706">
        <v>25545.38101678</v>
      </c>
      <c r="G706">
        <v>41611.526061853998</v>
      </c>
      <c r="H706">
        <v>53220.4631638055</v>
      </c>
      <c r="J706" t="s">
        <v>109</v>
      </c>
      <c r="K706" t="s">
        <v>25</v>
      </c>
      <c r="L706" t="s">
        <v>2</v>
      </c>
      <c r="M706">
        <v>21</v>
      </c>
      <c r="N706">
        <v>15967.0217391304</v>
      </c>
      <c r="O706">
        <v>22917.420767581902</v>
      </c>
      <c r="P706">
        <v>29481.898356674399</v>
      </c>
      <c r="Q706">
        <v>36680.371328796697</v>
      </c>
    </row>
    <row r="707" spans="1:17" hidden="1" x14ac:dyDescent="0.25">
      <c r="A707" t="s">
        <v>109</v>
      </c>
      <c r="B707" t="s">
        <v>26</v>
      </c>
      <c r="C707" t="s">
        <v>2</v>
      </c>
      <c r="D707">
        <v>21</v>
      </c>
      <c r="E707">
        <v>17691.5652173913</v>
      </c>
      <c r="F707">
        <v>24049.308975653999</v>
      </c>
      <c r="G707">
        <v>34581.486729643402</v>
      </c>
      <c r="H707">
        <v>44442.162873492598</v>
      </c>
      <c r="J707" t="s">
        <v>109</v>
      </c>
      <c r="K707" t="s">
        <v>26</v>
      </c>
      <c r="L707" t="s">
        <v>2</v>
      </c>
      <c r="M707">
        <v>21</v>
      </c>
      <c r="N707">
        <v>17691.5652173913</v>
      </c>
      <c r="O707">
        <v>22323.990955015401</v>
      </c>
      <c r="P707">
        <v>26944.261909390199</v>
      </c>
      <c r="Q707">
        <v>33278.777099530598</v>
      </c>
    </row>
    <row r="708" spans="1:17" hidden="1" x14ac:dyDescent="0.25">
      <c r="A708" t="s">
        <v>109</v>
      </c>
      <c r="B708" t="s">
        <v>23</v>
      </c>
      <c r="C708" t="s">
        <v>2</v>
      </c>
      <c r="D708">
        <v>21</v>
      </c>
      <c r="E708">
        <v>18239.272657450099</v>
      </c>
      <c r="F708">
        <v>31283.1001080961</v>
      </c>
      <c r="G708">
        <v>53267.787231078</v>
      </c>
      <c r="H708">
        <v>66754.112881476307</v>
      </c>
      <c r="J708" t="s">
        <v>109</v>
      </c>
      <c r="K708" t="s">
        <v>23</v>
      </c>
      <c r="L708" t="s">
        <v>2</v>
      </c>
      <c r="M708">
        <v>21</v>
      </c>
      <c r="N708">
        <v>18239.272657450099</v>
      </c>
      <c r="O708">
        <v>27598.91018884</v>
      </c>
      <c r="P708">
        <v>36174.464995312301</v>
      </c>
      <c r="Q708">
        <v>44229.151832727403</v>
      </c>
    </row>
    <row r="709" spans="1:17" hidden="1" x14ac:dyDescent="0.25">
      <c r="A709" t="s">
        <v>109</v>
      </c>
      <c r="B709" t="s">
        <v>24</v>
      </c>
      <c r="C709" t="s">
        <v>2</v>
      </c>
      <c r="D709">
        <v>21</v>
      </c>
      <c r="E709">
        <v>20574</v>
      </c>
      <c r="F709">
        <v>36218.429052440202</v>
      </c>
      <c r="G709">
        <v>62627.751407465803</v>
      </c>
      <c r="H709">
        <v>77521.168124969903</v>
      </c>
      <c r="J709" t="s">
        <v>109</v>
      </c>
      <c r="K709" t="s">
        <v>24</v>
      </c>
      <c r="L709" t="s">
        <v>2</v>
      </c>
      <c r="M709">
        <v>21</v>
      </c>
      <c r="N709">
        <v>20574</v>
      </c>
      <c r="O709">
        <v>31702.049832394099</v>
      </c>
      <c r="P709">
        <v>41749.096093300002</v>
      </c>
      <c r="Q709">
        <v>50412.125096394302</v>
      </c>
    </row>
    <row r="710" spans="1:17" x14ac:dyDescent="0.25">
      <c r="A710" t="s">
        <v>109</v>
      </c>
      <c r="B710" t="s">
        <v>27</v>
      </c>
      <c r="C710" t="s">
        <v>2</v>
      </c>
      <c r="D710">
        <v>22</v>
      </c>
      <c r="E710">
        <v>15010.3296703297</v>
      </c>
      <c r="F710">
        <v>23487.074344087399</v>
      </c>
      <c r="G710">
        <v>37795.473453189799</v>
      </c>
      <c r="H710">
        <v>48775.950166806797</v>
      </c>
      <c r="J710" t="s">
        <v>109</v>
      </c>
      <c r="K710" t="s">
        <v>27</v>
      </c>
      <c r="L710" t="s">
        <v>2</v>
      </c>
      <c r="M710">
        <v>22</v>
      </c>
      <c r="N710">
        <v>15010.3296703297</v>
      </c>
      <c r="O710">
        <v>21136.1296613872</v>
      </c>
      <c r="P710">
        <v>27004.611690022601</v>
      </c>
      <c r="Q710">
        <v>33841.5824484611</v>
      </c>
    </row>
    <row r="711" spans="1:17" hidden="1" x14ac:dyDescent="0.25">
      <c r="A711" t="s">
        <v>109</v>
      </c>
      <c r="B711" t="s">
        <v>25</v>
      </c>
      <c r="C711" t="s">
        <v>2</v>
      </c>
      <c r="D711">
        <v>22</v>
      </c>
      <c r="E711">
        <v>15068.347826087</v>
      </c>
      <c r="F711">
        <v>24637.891752465701</v>
      </c>
      <c r="G711">
        <v>40819.705976769299</v>
      </c>
      <c r="H711">
        <v>52392.937548986003</v>
      </c>
      <c r="J711" t="s">
        <v>109</v>
      </c>
      <c r="K711" t="s">
        <v>25</v>
      </c>
      <c r="L711" t="s">
        <v>2</v>
      </c>
      <c r="M711">
        <v>22</v>
      </c>
      <c r="N711">
        <v>15068.347826087</v>
      </c>
      <c r="O711">
        <v>21970.477832801898</v>
      </c>
      <c r="P711">
        <v>28488.9480420488</v>
      </c>
      <c r="Q711">
        <v>35610.264774565898</v>
      </c>
    </row>
    <row r="712" spans="1:17" hidden="1" x14ac:dyDescent="0.25">
      <c r="A712" t="s">
        <v>109</v>
      </c>
      <c r="B712" t="s">
        <v>26</v>
      </c>
      <c r="C712" t="s">
        <v>2</v>
      </c>
      <c r="D712">
        <v>22</v>
      </c>
      <c r="E712">
        <v>16661.097826087</v>
      </c>
      <c r="F712">
        <v>22864.432571610199</v>
      </c>
      <c r="G712">
        <v>33262.949842988397</v>
      </c>
      <c r="H712">
        <v>43008.975523087604</v>
      </c>
      <c r="J712" t="s">
        <v>109</v>
      </c>
      <c r="K712" t="s">
        <v>26</v>
      </c>
      <c r="L712" t="s">
        <v>2</v>
      </c>
      <c r="M712">
        <v>22</v>
      </c>
      <c r="N712">
        <v>16661.097826087</v>
      </c>
      <c r="O712">
        <v>21142.447920307499</v>
      </c>
      <c r="P712">
        <v>25630.707869169</v>
      </c>
      <c r="Q712">
        <v>31850.722545047902</v>
      </c>
    </row>
    <row r="713" spans="1:17" hidden="1" x14ac:dyDescent="0.25">
      <c r="A713" t="s">
        <v>109</v>
      </c>
      <c r="B713" t="s">
        <v>23</v>
      </c>
      <c r="C713" t="s">
        <v>2</v>
      </c>
      <c r="D713">
        <v>22</v>
      </c>
      <c r="E713">
        <v>17630.231182795698</v>
      </c>
      <c r="F713">
        <v>30635.5674949768</v>
      </c>
      <c r="G713">
        <v>52683.825959671398</v>
      </c>
      <c r="H713">
        <v>66118.221188677897</v>
      </c>
      <c r="J713" t="s">
        <v>109</v>
      </c>
      <c r="K713" t="s">
        <v>23</v>
      </c>
      <c r="L713" t="s">
        <v>2</v>
      </c>
      <c r="M713">
        <v>22</v>
      </c>
      <c r="N713">
        <v>17630.231182795698</v>
      </c>
      <c r="O713">
        <v>26917.641845918599</v>
      </c>
      <c r="P713">
        <v>35426.798466754102</v>
      </c>
      <c r="Q713">
        <v>43394.121874107797</v>
      </c>
    </row>
    <row r="714" spans="1:17" hidden="1" x14ac:dyDescent="0.25">
      <c r="A714" t="s">
        <v>109</v>
      </c>
      <c r="B714" t="s">
        <v>24</v>
      </c>
      <c r="C714" t="s">
        <v>2</v>
      </c>
      <c r="D714">
        <v>22</v>
      </c>
      <c r="E714">
        <v>20176</v>
      </c>
      <c r="F714">
        <v>35932.7915635432</v>
      </c>
      <c r="G714">
        <v>62661.6860470631</v>
      </c>
      <c r="H714">
        <v>77584.724647395997</v>
      </c>
      <c r="J714" t="s">
        <v>109</v>
      </c>
      <c r="K714" t="s">
        <v>24</v>
      </c>
      <c r="L714" t="s">
        <v>2</v>
      </c>
      <c r="M714">
        <v>22</v>
      </c>
      <c r="N714">
        <v>20176</v>
      </c>
      <c r="O714">
        <v>31332.852704923</v>
      </c>
      <c r="P714">
        <v>41397.3803816707</v>
      </c>
      <c r="Q714">
        <v>50006.9938201123</v>
      </c>
    </row>
    <row r="715" spans="1:17" x14ac:dyDescent="0.25">
      <c r="A715" t="s">
        <v>109</v>
      </c>
      <c r="B715" t="s">
        <v>27</v>
      </c>
      <c r="C715" t="s">
        <v>2</v>
      </c>
      <c r="D715">
        <v>23</v>
      </c>
      <c r="E715">
        <v>13984.0659340659</v>
      </c>
      <c r="F715">
        <v>22315.852872148302</v>
      </c>
      <c r="G715">
        <v>36584.289755123697</v>
      </c>
      <c r="H715">
        <v>47413.156901433103</v>
      </c>
      <c r="J715" t="s">
        <v>109</v>
      </c>
      <c r="K715" t="s">
        <v>27</v>
      </c>
      <c r="L715" t="s">
        <v>2</v>
      </c>
      <c r="M715">
        <v>23</v>
      </c>
      <c r="N715">
        <v>13984.0659340659</v>
      </c>
      <c r="O715">
        <v>19944.3676425745</v>
      </c>
      <c r="P715">
        <v>25656.2059435187</v>
      </c>
      <c r="Q715">
        <v>32319.013761981802</v>
      </c>
    </row>
    <row r="716" spans="1:17" hidden="1" x14ac:dyDescent="0.25">
      <c r="A716" t="s">
        <v>109</v>
      </c>
      <c r="B716" t="s">
        <v>25</v>
      </c>
      <c r="C716" t="s">
        <v>2</v>
      </c>
      <c r="D716">
        <v>23</v>
      </c>
      <c r="E716">
        <v>14063.967391304301</v>
      </c>
      <c r="F716">
        <v>23544.462807046199</v>
      </c>
      <c r="G716">
        <v>39781.068115771501</v>
      </c>
      <c r="H716">
        <v>51232.901813456003</v>
      </c>
      <c r="J716" t="s">
        <v>109</v>
      </c>
      <c r="K716" t="s">
        <v>25</v>
      </c>
      <c r="L716" t="s">
        <v>2</v>
      </c>
      <c r="M716">
        <v>23</v>
      </c>
      <c r="N716">
        <v>14063.967391304301</v>
      </c>
      <c r="O716">
        <v>20837.747873440701</v>
      </c>
      <c r="P716">
        <v>27230.380899017298</v>
      </c>
      <c r="Q716">
        <v>34189.861654127802</v>
      </c>
    </row>
    <row r="717" spans="1:17" hidden="1" x14ac:dyDescent="0.25">
      <c r="A717" t="s">
        <v>109</v>
      </c>
      <c r="B717" t="s">
        <v>26</v>
      </c>
      <c r="C717" t="s">
        <v>2</v>
      </c>
      <c r="D717">
        <v>23</v>
      </c>
      <c r="E717">
        <v>15318.358695652199</v>
      </c>
      <c r="F717">
        <v>21263.119519346001</v>
      </c>
      <c r="G717">
        <v>31426.493577474499</v>
      </c>
      <c r="H717">
        <v>40959.239640568099</v>
      </c>
      <c r="J717" t="s">
        <v>109</v>
      </c>
      <c r="K717" t="s">
        <v>26</v>
      </c>
      <c r="L717" t="s">
        <v>2</v>
      </c>
      <c r="M717">
        <v>23</v>
      </c>
      <c r="N717">
        <v>15318.358695652199</v>
      </c>
      <c r="O717">
        <v>19552.543592923699</v>
      </c>
      <c r="P717">
        <v>23815.673540076899</v>
      </c>
      <c r="Q717">
        <v>29831.1384120193</v>
      </c>
    </row>
    <row r="718" spans="1:17" hidden="1" x14ac:dyDescent="0.25">
      <c r="A718" t="s">
        <v>109</v>
      </c>
      <c r="B718" t="s">
        <v>23</v>
      </c>
      <c r="C718" t="s">
        <v>2</v>
      </c>
      <c r="D718">
        <v>23</v>
      </c>
      <c r="E718">
        <v>16695.5526113671</v>
      </c>
      <c r="F718">
        <v>29551.414662340601</v>
      </c>
      <c r="G718">
        <v>51550.164395016298</v>
      </c>
      <c r="H718">
        <v>64830.311285411597</v>
      </c>
      <c r="J718" t="s">
        <v>109</v>
      </c>
      <c r="K718" t="s">
        <v>23</v>
      </c>
      <c r="L718" t="s">
        <v>2</v>
      </c>
      <c r="M718">
        <v>23</v>
      </c>
      <c r="N718">
        <v>16695.5526113671</v>
      </c>
      <c r="O718">
        <v>25810.017723602999</v>
      </c>
      <c r="P718">
        <v>34155.806151763798</v>
      </c>
      <c r="Q718">
        <v>41944.128176454396</v>
      </c>
    </row>
    <row r="719" spans="1:17" hidden="1" x14ac:dyDescent="0.25">
      <c r="A719" t="s">
        <v>109</v>
      </c>
      <c r="B719" t="s">
        <v>24</v>
      </c>
      <c r="C719" t="s">
        <v>2</v>
      </c>
      <c r="D719">
        <v>23</v>
      </c>
      <c r="E719">
        <v>19163</v>
      </c>
      <c r="F719">
        <v>36497.539706939599</v>
      </c>
      <c r="G719">
        <v>66108.286582539993</v>
      </c>
      <c r="H719">
        <v>81810.847834290194</v>
      </c>
      <c r="J719" t="s">
        <v>109</v>
      </c>
      <c r="K719" t="s">
        <v>24</v>
      </c>
      <c r="L719" t="s">
        <v>2</v>
      </c>
      <c r="M719">
        <v>23</v>
      </c>
      <c r="N719">
        <v>19163</v>
      </c>
      <c r="O719">
        <v>31304.227318712099</v>
      </c>
      <c r="P719">
        <v>42166.317056468099</v>
      </c>
      <c r="Q719">
        <v>50986.108252960497</v>
      </c>
    </row>
    <row r="720" spans="1:17" x14ac:dyDescent="0.25">
      <c r="A720" t="s">
        <v>109</v>
      </c>
      <c r="B720" t="s">
        <v>27</v>
      </c>
      <c r="C720" t="s">
        <v>2</v>
      </c>
      <c r="D720">
        <v>24</v>
      </c>
      <c r="E720">
        <v>13130.615384615399</v>
      </c>
      <c r="F720">
        <v>21264.876211819101</v>
      </c>
      <c r="G720">
        <v>35432.960211503501</v>
      </c>
      <c r="H720">
        <v>46047.240422175397</v>
      </c>
      <c r="J720" t="s">
        <v>109</v>
      </c>
      <c r="K720" t="s">
        <v>27</v>
      </c>
      <c r="L720" t="s">
        <v>2</v>
      </c>
      <c r="M720">
        <v>24</v>
      </c>
      <c r="N720">
        <v>13130.615384615399</v>
      </c>
      <c r="O720">
        <v>18880.820249750701</v>
      </c>
      <c r="P720">
        <v>24386.5960338513</v>
      </c>
      <c r="Q720">
        <v>30822.281236589399</v>
      </c>
    </row>
    <row r="721" spans="1:17" hidden="1" x14ac:dyDescent="0.25">
      <c r="A721" t="s">
        <v>109</v>
      </c>
      <c r="B721" t="s">
        <v>25</v>
      </c>
      <c r="C721" t="s">
        <v>2</v>
      </c>
      <c r="D721">
        <v>24</v>
      </c>
      <c r="E721">
        <v>13296.717391304301</v>
      </c>
      <c r="F721">
        <v>22600.263784671399</v>
      </c>
      <c r="G721">
        <v>38770.950710471101</v>
      </c>
      <c r="H721">
        <v>50019.270747259601</v>
      </c>
      <c r="J721" t="s">
        <v>109</v>
      </c>
      <c r="K721" t="s">
        <v>25</v>
      </c>
      <c r="L721" t="s">
        <v>2</v>
      </c>
      <c r="M721">
        <v>24</v>
      </c>
      <c r="N721">
        <v>13296.717391304301</v>
      </c>
      <c r="O721">
        <v>19873.041911227701</v>
      </c>
      <c r="P721">
        <v>26069.967909227002</v>
      </c>
      <c r="Q721">
        <v>32805.971444595198</v>
      </c>
    </row>
    <row r="722" spans="1:17" hidden="1" x14ac:dyDescent="0.25">
      <c r="A722" t="s">
        <v>109</v>
      </c>
      <c r="B722" t="s">
        <v>26</v>
      </c>
      <c r="C722" t="s">
        <v>2</v>
      </c>
      <c r="D722">
        <v>24</v>
      </c>
      <c r="E722">
        <v>14180.75</v>
      </c>
      <c r="F722">
        <v>19816.463200149301</v>
      </c>
      <c r="G722">
        <v>29688.060709375299</v>
      </c>
      <c r="H722">
        <v>38945.703402905099</v>
      </c>
      <c r="J722" t="s">
        <v>109</v>
      </c>
      <c r="K722" t="s">
        <v>26</v>
      </c>
      <c r="L722" t="s">
        <v>2</v>
      </c>
      <c r="M722">
        <v>24</v>
      </c>
      <c r="N722">
        <v>14180.75</v>
      </c>
      <c r="O722">
        <v>18125.050167154801</v>
      </c>
      <c r="P722">
        <v>22115.249673864299</v>
      </c>
      <c r="Q722">
        <v>27874.0879823381</v>
      </c>
    </row>
    <row r="723" spans="1:17" hidden="1" x14ac:dyDescent="0.25">
      <c r="A723" t="s">
        <v>109</v>
      </c>
      <c r="B723" t="s">
        <v>23</v>
      </c>
      <c r="C723" t="s">
        <v>2</v>
      </c>
      <c r="D723">
        <v>24</v>
      </c>
      <c r="E723">
        <v>15717.6482334869</v>
      </c>
      <c r="F723">
        <v>28358.355351147999</v>
      </c>
      <c r="G723">
        <v>50225.079253358497</v>
      </c>
      <c r="H723">
        <v>63280.924983195</v>
      </c>
      <c r="J723" t="s">
        <v>109</v>
      </c>
      <c r="K723" t="s">
        <v>23</v>
      </c>
      <c r="L723" t="s">
        <v>2</v>
      </c>
      <c r="M723">
        <v>24</v>
      </c>
      <c r="N723">
        <v>15717.6482334869</v>
      </c>
      <c r="O723">
        <v>24606.0821487541</v>
      </c>
      <c r="P723">
        <v>32732.0732719351</v>
      </c>
      <c r="Q723">
        <v>40285.737972639901</v>
      </c>
    </row>
    <row r="724" spans="1:17" hidden="1" x14ac:dyDescent="0.25">
      <c r="A724" t="s">
        <v>109</v>
      </c>
      <c r="B724" t="s">
        <v>24</v>
      </c>
      <c r="C724" t="s">
        <v>2</v>
      </c>
      <c r="D724">
        <v>24</v>
      </c>
      <c r="E724">
        <v>18090</v>
      </c>
      <c r="F724">
        <v>34753.056422677197</v>
      </c>
      <c r="G724">
        <v>63457.193961355202</v>
      </c>
      <c r="H724">
        <v>78688.740790097203</v>
      </c>
      <c r="J724" t="s">
        <v>109</v>
      </c>
      <c r="K724" t="s">
        <v>24</v>
      </c>
      <c r="L724" t="s">
        <v>2</v>
      </c>
      <c r="M724">
        <v>24</v>
      </c>
      <c r="N724">
        <v>18090</v>
      </c>
      <c r="O724">
        <v>29699.142438099501</v>
      </c>
      <c r="P724">
        <v>40087.280801905697</v>
      </c>
      <c r="Q724">
        <v>48569.3418322422</v>
      </c>
    </row>
    <row r="725" spans="1:17" hidden="1" x14ac:dyDescent="0.25">
      <c r="A725" t="s">
        <v>110</v>
      </c>
      <c r="B725" t="s">
        <v>27</v>
      </c>
      <c r="C725" t="s">
        <v>2</v>
      </c>
      <c r="D725">
        <v>1</v>
      </c>
      <c r="E725">
        <v>0</v>
      </c>
      <c r="F725">
        <v>1458.3080195551699</v>
      </c>
      <c r="G725">
        <v>4014.3269079786101</v>
      </c>
      <c r="H725">
        <v>6797.7876811531596</v>
      </c>
      <c r="J725" t="s">
        <v>110</v>
      </c>
      <c r="K725" t="s">
        <v>27</v>
      </c>
      <c r="L725" t="s">
        <v>2</v>
      </c>
      <c r="M725">
        <v>1</v>
      </c>
      <c r="N725">
        <v>0</v>
      </c>
      <c r="O725">
        <v>4203.9361047052098</v>
      </c>
      <c r="P725">
        <v>13323.9911200306</v>
      </c>
      <c r="Q725">
        <v>23782.1172852866</v>
      </c>
    </row>
    <row r="726" spans="1:17" hidden="1" x14ac:dyDescent="0.25">
      <c r="A726" t="s">
        <v>110</v>
      </c>
      <c r="B726" t="s">
        <v>25</v>
      </c>
      <c r="C726" t="s">
        <v>2</v>
      </c>
      <c r="D726">
        <v>1</v>
      </c>
      <c r="E726">
        <v>0</v>
      </c>
      <c r="F726">
        <v>1858.6691845988801</v>
      </c>
      <c r="G726">
        <v>5244.98317613782</v>
      </c>
      <c r="H726">
        <v>8869.7448209406502</v>
      </c>
      <c r="J726" t="s">
        <v>110</v>
      </c>
      <c r="K726" t="s">
        <v>25</v>
      </c>
      <c r="L726" t="s">
        <v>2</v>
      </c>
      <c r="M726">
        <v>1</v>
      </c>
      <c r="N726">
        <v>0</v>
      </c>
      <c r="O726">
        <v>4771.9224487155498</v>
      </c>
      <c r="P726">
        <v>16434.758747406198</v>
      </c>
      <c r="Q726">
        <v>29888.439919045199</v>
      </c>
    </row>
    <row r="727" spans="1:17" hidden="1" x14ac:dyDescent="0.25">
      <c r="A727" t="s">
        <v>110</v>
      </c>
      <c r="B727" t="s">
        <v>26</v>
      </c>
      <c r="C727" t="s">
        <v>2</v>
      </c>
      <c r="D727">
        <v>1</v>
      </c>
      <c r="E727">
        <v>0</v>
      </c>
      <c r="F727">
        <v>1458.3080195551699</v>
      </c>
      <c r="G727">
        <v>3577.6628955647602</v>
      </c>
      <c r="H727">
        <v>5714.8293360282696</v>
      </c>
      <c r="J727" t="s">
        <v>110</v>
      </c>
      <c r="K727" t="s">
        <v>26</v>
      </c>
      <c r="L727" t="s">
        <v>2</v>
      </c>
      <c r="M727">
        <v>1</v>
      </c>
      <c r="N727">
        <v>0</v>
      </c>
      <c r="O727">
        <v>4044.0324332401501</v>
      </c>
      <c r="P727">
        <v>9804.7175933062499</v>
      </c>
      <c r="Q727">
        <v>17355.8395634431</v>
      </c>
    </row>
    <row r="728" spans="1:17" hidden="1" x14ac:dyDescent="0.25">
      <c r="A728" t="s">
        <v>110</v>
      </c>
      <c r="B728" t="s">
        <v>23</v>
      </c>
      <c r="C728" t="s">
        <v>2</v>
      </c>
      <c r="D728">
        <v>1</v>
      </c>
      <c r="E728">
        <v>0</v>
      </c>
      <c r="F728">
        <v>2259.0303496425799</v>
      </c>
      <c r="G728">
        <v>6676.8292021932702</v>
      </c>
      <c r="H728">
        <v>11440.667117171801</v>
      </c>
      <c r="J728" t="s">
        <v>110</v>
      </c>
      <c r="K728" t="s">
        <v>23</v>
      </c>
      <c r="L728" t="s">
        <v>2</v>
      </c>
      <c r="M728">
        <v>1</v>
      </c>
      <c r="N728">
        <v>0</v>
      </c>
      <c r="O728">
        <v>5413.5832427245005</v>
      </c>
      <c r="P728">
        <v>21167.005976222601</v>
      </c>
      <c r="Q728">
        <v>38955.623128156898</v>
      </c>
    </row>
    <row r="729" spans="1:17" hidden="1" x14ac:dyDescent="0.25">
      <c r="A729" t="s">
        <v>110</v>
      </c>
      <c r="B729" t="s">
        <v>24</v>
      </c>
      <c r="C729" t="s">
        <v>2</v>
      </c>
      <c r="D729">
        <v>1</v>
      </c>
      <c r="E729">
        <v>0</v>
      </c>
      <c r="F729">
        <v>3117.4046874962701</v>
      </c>
      <c r="G729">
        <v>9296.7368440385399</v>
      </c>
      <c r="H729">
        <v>15836.765772912</v>
      </c>
      <c r="J729" t="s">
        <v>110</v>
      </c>
      <c r="K729" t="s">
        <v>24</v>
      </c>
      <c r="L729" t="s">
        <v>2</v>
      </c>
      <c r="M729">
        <v>1</v>
      </c>
      <c r="N729">
        <v>0</v>
      </c>
      <c r="O729">
        <v>6624.5276557658099</v>
      </c>
      <c r="P729">
        <v>27686.429594754401</v>
      </c>
      <c r="Q729">
        <v>51773.561731243797</v>
      </c>
    </row>
    <row r="730" spans="1:17" hidden="1" x14ac:dyDescent="0.25">
      <c r="A730" t="s">
        <v>110</v>
      </c>
      <c r="B730" t="s">
        <v>27</v>
      </c>
      <c r="C730" t="s">
        <v>2</v>
      </c>
      <c r="D730">
        <v>2</v>
      </c>
      <c r="E730">
        <v>0</v>
      </c>
      <c r="F730">
        <v>1401.1135674060699</v>
      </c>
      <c r="G730">
        <v>3878.9263058842598</v>
      </c>
      <c r="H730">
        <v>6602.0071694867202</v>
      </c>
      <c r="J730" t="s">
        <v>110</v>
      </c>
      <c r="K730" t="s">
        <v>27</v>
      </c>
      <c r="L730" t="s">
        <v>2</v>
      </c>
      <c r="M730">
        <v>2</v>
      </c>
      <c r="N730">
        <v>0</v>
      </c>
      <c r="O730">
        <v>4137.5921526469901</v>
      </c>
      <c r="P730">
        <v>13205.2576185997</v>
      </c>
      <c r="Q730">
        <v>23504.4518595505</v>
      </c>
    </row>
    <row r="731" spans="1:17" hidden="1" x14ac:dyDescent="0.25">
      <c r="A731" t="s">
        <v>110</v>
      </c>
      <c r="B731" t="s">
        <v>25</v>
      </c>
      <c r="C731" t="s">
        <v>2</v>
      </c>
      <c r="D731">
        <v>2</v>
      </c>
      <c r="E731">
        <v>0</v>
      </c>
      <c r="F731">
        <v>1772.87750637523</v>
      </c>
      <c r="G731">
        <v>5032.7111422903999</v>
      </c>
      <c r="H731">
        <v>8553.3289857234195</v>
      </c>
      <c r="J731" t="s">
        <v>110</v>
      </c>
      <c r="K731" t="s">
        <v>25</v>
      </c>
      <c r="L731" t="s">
        <v>2</v>
      </c>
      <c r="M731">
        <v>2</v>
      </c>
      <c r="N731">
        <v>0</v>
      </c>
      <c r="O731">
        <v>4669.0481090585299</v>
      </c>
      <c r="P731">
        <v>16182.744189098201</v>
      </c>
      <c r="Q731">
        <v>29336.972487657698</v>
      </c>
    </row>
    <row r="732" spans="1:17" hidden="1" x14ac:dyDescent="0.25">
      <c r="A732" t="s">
        <v>110</v>
      </c>
      <c r="B732" t="s">
        <v>26</v>
      </c>
      <c r="C732" t="s">
        <v>2</v>
      </c>
      <c r="D732">
        <v>2</v>
      </c>
      <c r="E732">
        <v>0</v>
      </c>
      <c r="F732">
        <v>1401.1135674060699</v>
      </c>
      <c r="G732">
        <v>3428.9573199770998</v>
      </c>
      <c r="H732">
        <v>5486.0515274318705</v>
      </c>
      <c r="J732" t="s">
        <v>110</v>
      </c>
      <c r="K732" t="s">
        <v>26</v>
      </c>
      <c r="L732" t="s">
        <v>2</v>
      </c>
      <c r="M732">
        <v>2</v>
      </c>
      <c r="N732">
        <v>0</v>
      </c>
      <c r="O732">
        <v>3972.8162818482401</v>
      </c>
      <c r="P732">
        <v>9578.7532698758205</v>
      </c>
      <c r="Q732">
        <v>16882.368089305801</v>
      </c>
    </row>
    <row r="733" spans="1:17" hidden="1" x14ac:dyDescent="0.25">
      <c r="A733" t="s">
        <v>110</v>
      </c>
      <c r="B733" t="s">
        <v>23</v>
      </c>
      <c r="C733" t="s">
        <v>2</v>
      </c>
      <c r="D733">
        <v>2</v>
      </c>
      <c r="E733">
        <v>0</v>
      </c>
      <c r="F733">
        <v>2144.6414453443799</v>
      </c>
      <c r="G733">
        <v>6384.6355704317302</v>
      </c>
      <c r="H733">
        <v>10996.051325633</v>
      </c>
      <c r="J733" t="s">
        <v>110</v>
      </c>
      <c r="K733" t="s">
        <v>23</v>
      </c>
      <c r="L733" t="s">
        <v>2</v>
      </c>
      <c r="M733">
        <v>2</v>
      </c>
      <c r="N733">
        <v>0</v>
      </c>
      <c r="O733">
        <v>5273.0615634097403</v>
      </c>
      <c r="P733">
        <v>20757.127687133601</v>
      </c>
      <c r="Q733">
        <v>38085.465139986198</v>
      </c>
    </row>
    <row r="734" spans="1:17" hidden="1" x14ac:dyDescent="0.25">
      <c r="A734" t="s">
        <v>110</v>
      </c>
      <c r="B734" t="s">
        <v>24</v>
      </c>
      <c r="C734" t="s">
        <v>2</v>
      </c>
      <c r="D734">
        <v>2</v>
      </c>
      <c r="E734">
        <v>0</v>
      </c>
      <c r="F734">
        <v>2941.7033304942402</v>
      </c>
      <c r="G734">
        <v>8863.6535626546502</v>
      </c>
      <c r="H734">
        <v>15192.8378747201</v>
      </c>
      <c r="J734" t="s">
        <v>110</v>
      </c>
      <c r="K734" t="s">
        <v>24</v>
      </c>
      <c r="L734" t="s">
        <v>2</v>
      </c>
      <c r="M734">
        <v>2</v>
      </c>
      <c r="N734">
        <v>0</v>
      </c>
      <c r="O734">
        <v>6414.4451708343004</v>
      </c>
      <c r="P734">
        <v>27183.600620665598</v>
      </c>
      <c r="Q734">
        <v>50668.436782390199</v>
      </c>
    </row>
    <row r="735" spans="1:17" hidden="1" x14ac:dyDescent="0.25">
      <c r="A735" t="s">
        <v>110</v>
      </c>
      <c r="B735" t="s">
        <v>27</v>
      </c>
      <c r="C735" t="s">
        <v>2</v>
      </c>
      <c r="D735">
        <v>3</v>
      </c>
      <c r="E735">
        <v>0</v>
      </c>
      <c r="F735">
        <v>1343.9191152569699</v>
      </c>
      <c r="G735">
        <v>3743.8387619897599</v>
      </c>
      <c r="H735">
        <v>6407.0030648068696</v>
      </c>
      <c r="J735" t="s">
        <v>110</v>
      </c>
      <c r="K735" t="s">
        <v>27</v>
      </c>
      <c r="L735" t="s">
        <v>2</v>
      </c>
      <c r="M735">
        <v>3</v>
      </c>
      <c r="N735">
        <v>0</v>
      </c>
      <c r="O735">
        <v>4071.3628405730901</v>
      </c>
      <c r="P735">
        <v>13089.0471953336</v>
      </c>
      <c r="Q735">
        <v>23231.393634953201</v>
      </c>
    </row>
    <row r="736" spans="1:17" hidden="1" x14ac:dyDescent="0.25">
      <c r="A736" t="s">
        <v>110</v>
      </c>
      <c r="B736" t="s">
        <v>25</v>
      </c>
      <c r="C736" t="s">
        <v>2</v>
      </c>
      <c r="D736">
        <v>3</v>
      </c>
      <c r="E736">
        <v>0</v>
      </c>
      <c r="F736">
        <v>1687.08582815158</v>
      </c>
      <c r="G736">
        <v>4822.4002592673596</v>
      </c>
      <c r="H736">
        <v>8241.7769464475205</v>
      </c>
      <c r="J736" t="s">
        <v>110</v>
      </c>
      <c r="K736" t="s">
        <v>25</v>
      </c>
      <c r="L736" t="s">
        <v>2</v>
      </c>
      <c r="M736">
        <v>3</v>
      </c>
      <c r="N736">
        <v>0</v>
      </c>
      <c r="O736">
        <v>4566.8919307525703</v>
      </c>
      <c r="P736">
        <v>15946.535435669701</v>
      </c>
      <c r="Q736">
        <v>28814.366834419001</v>
      </c>
    </row>
    <row r="737" spans="1:17" hidden="1" x14ac:dyDescent="0.25">
      <c r="A737" t="s">
        <v>110</v>
      </c>
      <c r="B737" t="s">
        <v>26</v>
      </c>
      <c r="C737" t="s">
        <v>2</v>
      </c>
      <c r="D737">
        <v>3</v>
      </c>
      <c r="E737">
        <v>0</v>
      </c>
      <c r="F737">
        <v>1343.9191152569699</v>
      </c>
      <c r="G737">
        <v>3280.2517443894399</v>
      </c>
      <c r="H737">
        <v>5257.2737188354704</v>
      </c>
      <c r="J737" t="s">
        <v>110</v>
      </c>
      <c r="K737" t="s">
        <v>26</v>
      </c>
      <c r="L737" t="s">
        <v>2</v>
      </c>
      <c r="M737">
        <v>3</v>
      </c>
      <c r="N737">
        <v>0</v>
      </c>
      <c r="O737">
        <v>3901.6001304563401</v>
      </c>
      <c r="P737">
        <v>9352.7889464453692</v>
      </c>
      <c r="Q737">
        <v>16408.8966151684</v>
      </c>
    </row>
    <row r="738" spans="1:17" hidden="1" x14ac:dyDescent="0.25">
      <c r="A738" t="s">
        <v>110</v>
      </c>
      <c r="B738" t="s">
        <v>23</v>
      </c>
      <c r="C738" t="s">
        <v>2</v>
      </c>
      <c r="D738">
        <v>3</v>
      </c>
      <c r="E738">
        <v>0</v>
      </c>
      <c r="F738">
        <v>2030.2525410461801</v>
      </c>
      <c r="G738">
        <v>6095.5468428612203</v>
      </c>
      <c r="H738">
        <v>10559.135921139799</v>
      </c>
      <c r="J738" t="s">
        <v>110</v>
      </c>
      <c r="K738" t="s">
        <v>23</v>
      </c>
      <c r="L738" t="s">
        <v>2</v>
      </c>
      <c r="M738">
        <v>3</v>
      </c>
      <c r="N738">
        <v>0</v>
      </c>
      <c r="O738">
        <v>5133.6768808833003</v>
      </c>
      <c r="P738">
        <v>20372.2732305836</v>
      </c>
      <c r="Q738">
        <v>37261.001269178101</v>
      </c>
    </row>
    <row r="739" spans="1:17" hidden="1" x14ac:dyDescent="0.25">
      <c r="A739" t="s">
        <v>110</v>
      </c>
      <c r="B739" t="s">
        <v>24</v>
      </c>
      <c r="C739" t="s">
        <v>2</v>
      </c>
      <c r="D739">
        <v>3</v>
      </c>
      <c r="E739">
        <v>0</v>
      </c>
      <c r="F739">
        <v>2766.0019734921998</v>
      </c>
      <c r="G739">
        <v>8421.0741825421992</v>
      </c>
      <c r="H739">
        <v>14525.358964601701</v>
      </c>
      <c r="J739" t="s">
        <v>110</v>
      </c>
      <c r="K739" t="s">
        <v>24</v>
      </c>
      <c r="L739" t="s">
        <v>2</v>
      </c>
      <c r="M739">
        <v>3</v>
      </c>
      <c r="N739">
        <v>0</v>
      </c>
      <c r="O739">
        <v>6200.8852730450199</v>
      </c>
      <c r="P739">
        <v>26604.238275580999</v>
      </c>
      <c r="Q739">
        <v>49423.560065657999</v>
      </c>
    </row>
    <row r="740" spans="1:17" hidden="1" x14ac:dyDescent="0.25">
      <c r="A740" t="s">
        <v>110</v>
      </c>
      <c r="B740" t="s">
        <v>27</v>
      </c>
      <c r="C740" t="s">
        <v>2</v>
      </c>
      <c r="D740">
        <v>4</v>
      </c>
      <c r="E740">
        <v>0</v>
      </c>
      <c r="F740">
        <v>1286.7246631078699</v>
      </c>
      <c r="G740">
        <v>3609.8469217946999</v>
      </c>
      <c r="H740">
        <v>6214.7163845800696</v>
      </c>
      <c r="J740" t="s">
        <v>110</v>
      </c>
      <c r="K740" t="s">
        <v>27</v>
      </c>
      <c r="L740" t="s">
        <v>2</v>
      </c>
      <c r="M740">
        <v>4</v>
      </c>
      <c r="N740">
        <v>0</v>
      </c>
      <c r="O740">
        <v>4005.53476844432</v>
      </c>
      <c r="P740">
        <v>12981.667545643901</v>
      </c>
      <c r="Q740">
        <v>22974.460614341901</v>
      </c>
    </row>
    <row r="741" spans="1:17" hidden="1" x14ac:dyDescent="0.25">
      <c r="A741" t="s">
        <v>110</v>
      </c>
      <c r="B741" t="s">
        <v>25</v>
      </c>
      <c r="C741" t="s">
        <v>2</v>
      </c>
      <c r="D741">
        <v>4</v>
      </c>
      <c r="E741">
        <v>0</v>
      </c>
      <c r="F741">
        <v>1601.29414992792</v>
      </c>
      <c r="G741">
        <v>4611.5216746898896</v>
      </c>
      <c r="H741">
        <v>7928.8169662412301</v>
      </c>
      <c r="J741" t="s">
        <v>110</v>
      </c>
      <c r="K741" t="s">
        <v>25</v>
      </c>
      <c r="L741" t="s">
        <v>2</v>
      </c>
      <c r="M741">
        <v>4</v>
      </c>
      <c r="N741">
        <v>0</v>
      </c>
      <c r="O741">
        <v>4464.5278636344501</v>
      </c>
      <c r="P741">
        <v>15705.7513176708</v>
      </c>
      <c r="Q741">
        <v>28283.406455926801</v>
      </c>
    </row>
    <row r="742" spans="1:17" hidden="1" x14ac:dyDescent="0.25">
      <c r="A742" t="s">
        <v>110</v>
      </c>
      <c r="B742" t="s">
        <v>26</v>
      </c>
      <c r="C742" t="s">
        <v>2</v>
      </c>
      <c r="D742">
        <v>4</v>
      </c>
      <c r="E742">
        <v>0</v>
      </c>
      <c r="F742">
        <v>1286.7246631078699</v>
      </c>
      <c r="G742">
        <v>3131.5461688017799</v>
      </c>
      <c r="H742">
        <v>5028.4959102390703</v>
      </c>
      <c r="J742" t="s">
        <v>110</v>
      </c>
      <c r="K742" t="s">
        <v>26</v>
      </c>
      <c r="L742" t="s">
        <v>2</v>
      </c>
      <c r="M742">
        <v>4</v>
      </c>
      <c r="N742">
        <v>0</v>
      </c>
      <c r="O742">
        <v>3830.3839790644402</v>
      </c>
      <c r="P742">
        <v>9126.8246230149307</v>
      </c>
      <c r="Q742">
        <v>15935.425141031001</v>
      </c>
    </row>
    <row r="743" spans="1:17" hidden="1" x14ac:dyDescent="0.25">
      <c r="A743" t="s">
        <v>110</v>
      </c>
      <c r="B743" t="s">
        <v>23</v>
      </c>
      <c r="C743" t="s">
        <v>2</v>
      </c>
      <c r="D743">
        <v>4</v>
      </c>
      <c r="E743">
        <v>0</v>
      </c>
      <c r="F743">
        <v>1915.8636367479801</v>
      </c>
      <c r="G743">
        <v>5803.8226811491804</v>
      </c>
      <c r="H743">
        <v>10115.684449291701</v>
      </c>
      <c r="J743" t="s">
        <v>110</v>
      </c>
      <c r="K743" t="s">
        <v>23</v>
      </c>
      <c r="L743" t="s">
        <v>2</v>
      </c>
      <c r="M743">
        <v>4</v>
      </c>
      <c r="N743">
        <v>0</v>
      </c>
      <c r="O743">
        <v>4993.3271186086904</v>
      </c>
      <c r="P743">
        <v>19966.178613768501</v>
      </c>
      <c r="Q743">
        <v>36397.752357172198</v>
      </c>
    </row>
    <row r="744" spans="1:17" hidden="1" x14ac:dyDescent="0.25">
      <c r="A744" t="s">
        <v>110</v>
      </c>
      <c r="B744" t="s">
        <v>24</v>
      </c>
      <c r="C744" t="s">
        <v>2</v>
      </c>
      <c r="D744">
        <v>4</v>
      </c>
      <c r="E744">
        <v>0</v>
      </c>
      <c r="F744">
        <v>2590.3006164901699</v>
      </c>
      <c r="G744">
        <v>7983.2428517940198</v>
      </c>
      <c r="H744">
        <v>13869.655560446499</v>
      </c>
      <c r="J744" t="s">
        <v>110</v>
      </c>
      <c r="K744" t="s">
        <v>24</v>
      </c>
      <c r="L744" t="s">
        <v>2</v>
      </c>
      <c r="M744">
        <v>4</v>
      </c>
      <c r="N744">
        <v>0</v>
      </c>
      <c r="O744">
        <v>5989.0640816846299</v>
      </c>
      <c r="P744">
        <v>26063.1426159943</v>
      </c>
      <c r="Q744">
        <v>48248.559232865096</v>
      </c>
    </row>
    <row r="745" spans="1:17" hidden="1" x14ac:dyDescent="0.25">
      <c r="A745" t="s">
        <v>110</v>
      </c>
      <c r="B745" t="s">
        <v>27</v>
      </c>
      <c r="C745" t="s">
        <v>2</v>
      </c>
      <c r="D745">
        <v>5</v>
      </c>
      <c r="E745">
        <v>0</v>
      </c>
      <c r="F745">
        <v>1286.7246631078699</v>
      </c>
      <c r="G745">
        <v>3616.73420219124</v>
      </c>
      <c r="H745">
        <v>6231.7973382849896</v>
      </c>
      <c r="J745" t="s">
        <v>110</v>
      </c>
      <c r="K745" t="s">
        <v>27</v>
      </c>
      <c r="L745" t="s">
        <v>2</v>
      </c>
      <c r="M745">
        <v>5</v>
      </c>
      <c r="N745">
        <v>0</v>
      </c>
      <c r="O745">
        <v>4008.0568480994002</v>
      </c>
      <c r="P745">
        <v>13037.1752652672</v>
      </c>
      <c r="Q745">
        <v>23075.819039396702</v>
      </c>
    </row>
    <row r="746" spans="1:17" hidden="1" x14ac:dyDescent="0.25">
      <c r="A746" t="s">
        <v>110</v>
      </c>
      <c r="B746" t="s">
        <v>25</v>
      </c>
      <c r="C746" t="s">
        <v>2</v>
      </c>
      <c r="D746">
        <v>5</v>
      </c>
      <c r="E746">
        <v>0</v>
      </c>
      <c r="F746">
        <v>1601.29414992792</v>
      </c>
      <c r="G746">
        <v>4620.8113364895698</v>
      </c>
      <c r="H746">
        <v>7951.8559996475697</v>
      </c>
      <c r="J746" t="s">
        <v>110</v>
      </c>
      <c r="K746" t="s">
        <v>25</v>
      </c>
      <c r="L746" t="s">
        <v>2</v>
      </c>
      <c r="M746">
        <v>5</v>
      </c>
      <c r="N746">
        <v>0</v>
      </c>
      <c r="O746">
        <v>4467.92968056053</v>
      </c>
      <c r="P746">
        <v>15780.6209197319</v>
      </c>
      <c r="Q746">
        <v>28420.120141894899</v>
      </c>
    </row>
    <row r="747" spans="1:17" hidden="1" x14ac:dyDescent="0.25">
      <c r="A747" t="s">
        <v>110</v>
      </c>
      <c r="B747" t="s">
        <v>26</v>
      </c>
      <c r="C747" t="s">
        <v>2</v>
      </c>
      <c r="D747">
        <v>5</v>
      </c>
      <c r="E747">
        <v>0</v>
      </c>
      <c r="F747">
        <v>1286.7246631078699</v>
      </c>
      <c r="G747">
        <v>3131.5461688017799</v>
      </c>
      <c r="H747">
        <v>5028.4959102390703</v>
      </c>
      <c r="J747" t="s">
        <v>110</v>
      </c>
      <c r="K747" t="s">
        <v>26</v>
      </c>
      <c r="L747" t="s">
        <v>2</v>
      </c>
      <c r="M747">
        <v>5</v>
      </c>
      <c r="N747">
        <v>0</v>
      </c>
      <c r="O747">
        <v>3830.3839790644402</v>
      </c>
      <c r="P747">
        <v>9126.8246230149307</v>
      </c>
      <c r="Q747">
        <v>15935.425141031001</v>
      </c>
    </row>
    <row r="748" spans="1:17" hidden="1" x14ac:dyDescent="0.25">
      <c r="A748" t="s">
        <v>110</v>
      </c>
      <c r="B748" t="s">
        <v>23</v>
      </c>
      <c r="C748" t="s">
        <v>2</v>
      </c>
      <c r="D748">
        <v>5</v>
      </c>
      <c r="E748">
        <v>0</v>
      </c>
      <c r="F748">
        <v>1915.8636367479801</v>
      </c>
      <c r="G748">
        <v>5808.6667584781299</v>
      </c>
      <c r="H748">
        <v>10127.698111555401</v>
      </c>
      <c r="J748" t="s">
        <v>110</v>
      </c>
      <c r="K748" t="s">
        <v>23</v>
      </c>
      <c r="L748" t="s">
        <v>2</v>
      </c>
      <c r="M748">
        <v>5</v>
      </c>
      <c r="N748">
        <v>0</v>
      </c>
      <c r="O748">
        <v>4995.1009898866996</v>
      </c>
      <c r="P748">
        <v>20005.2192322316</v>
      </c>
      <c r="Q748">
        <v>36469.041461236098</v>
      </c>
    </row>
    <row r="749" spans="1:17" hidden="1" x14ac:dyDescent="0.25">
      <c r="A749" t="s">
        <v>110</v>
      </c>
      <c r="B749" t="s">
        <v>24</v>
      </c>
      <c r="C749" t="s">
        <v>2</v>
      </c>
      <c r="D749">
        <v>5</v>
      </c>
      <c r="E749">
        <v>0</v>
      </c>
      <c r="F749">
        <v>2590.3006164901699</v>
      </c>
      <c r="G749">
        <v>8035.4713948011004</v>
      </c>
      <c r="H749">
        <v>13999.186126042099</v>
      </c>
      <c r="J749" t="s">
        <v>110</v>
      </c>
      <c r="K749" t="s">
        <v>24</v>
      </c>
      <c r="L749" t="s">
        <v>2</v>
      </c>
      <c r="M749">
        <v>5</v>
      </c>
      <c r="N749">
        <v>0</v>
      </c>
      <c r="O749">
        <v>6008.18985240234</v>
      </c>
      <c r="P749">
        <v>26484.076156471201</v>
      </c>
      <c r="Q749">
        <v>49017.193956197101</v>
      </c>
    </row>
    <row r="750" spans="1:17" hidden="1" x14ac:dyDescent="0.25">
      <c r="A750" t="s">
        <v>110</v>
      </c>
      <c r="B750" t="s">
        <v>27</v>
      </c>
      <c r="C750" t="s">
        <v>2</v>
      </c>
      <c r="D750">
        <v>6</v>
      </c>
      <c r="E750">
        <v>0</v>
      </c>
      <c r="F750">
        <v>1286.7246631078699</v>
      </c>
      <c r="G750">
        <v>3618.5081986570199</v>
      </c>
      <c r="H750">
        <v>6236.1969778756502</v>
      </c>
      <c r="J750" t="s">
        <v>110</v>
      </c>
      <c r="K750" t="s">
        <v>27</v>
      </c>
      <c r="L750" t="s">
        <v>2</v>
      </c>
      <c r="M750">
        <v>6</v>
      </c>
      <c r="N750">
        <v>0</v>
      </c>
      <c r="O750">
        <v>4008.7064746772298</v>
      </c>
      <c r="P750">
        <v>13051.472708200499</v>
      </c>
      <c r="Q750">
        <v>23101.9265125169</v>
      </c>
    </row>
    <row r="751" spans="1:17" hidden="1" x14ac:dyDescent="0.25">
      <c r="A751" t="s">
        <v>110</v>
      </c>
      <c r="B751" t="s">
        <v>25</v>
      </c>
      <c r="C751" t="s">
        <v>2</v>
      </c>
      <c r="D751">
        <v>6</v>
      </c>
      <c r="E751">
        <v>0</v>
      </c>
      <c r="F751">
        <v>1601.29414992792</v>
      </c>
      <c r="G751">
        <v>4630.6686998436699</v>
      </c>
      <c r="H751">
        <v>7976.3029739842996</v>
      </c>
      <c r="J751" t="s">
        <v>110</v>
      </c>
      <c r="K751" t="s">
        <v>25</v>
      </c>
      <c r="L751" t="s">
        <v>2</v>
      </c>
      <c r="M751">
        <v>6</v>
      </c>
      <c r="N751">
        <v>0</v>
      </c>
      <c r="O751">
        <v>4471.5393862987503</v>
      </c>
      <c r="P751">
        <v>15860.0658863634</v>
      </c>
      <c r="Q751">
        <v>28565.188553116699</v>
      </c>
    </row>
    <row r="752" spans="1:17" hidden="1" x14ac:dyDescent="0.25">
      <c r="A752" t="s">
        <v>110</v>
      </c>
      <c r="B752" t="s">
        <v>26</v>
      </c>
      <c r="C752" t="s">
        <v>2</v>
      </c>
      <c r="D752">
        <v>6</v>
      </c>
      <c r="E752">
        <v>0</v>
      </c>
      <c r="F752">
        <v>1286.7246631078699</v>
      </c>
      <c r="G752">
        <v>3131.5461688017799</v>
      </c>
      <c r="H752">
        <v>5028.4959102390703</v>
      </c>
      <c r="J752" t="s">
        <v>110</v>
      </c>
      <c r="K752" t="s">
        <v>26</v>
      </c>
      <c r="L752" t="s">
        <v>2</v>
      </c>
      <c r="M752">
        <v>6</v>
      </c>
      <c r="N752">
        <v>0</v>
      </c>
      <c r="O752">
        <v>3830.3839790644402</v>
      </c>
      <c r="P752">
        <v>9126.8246230149307</v>
      </c>
      <c r="Q752">
        <v>15935.425141031001</v>
      </c>
    </row>
    <row r="753" spans="1:17" hidden="1" x14ac:dyDescent="0.25">
      <c r="A753" t="s">
        <v>110</v>
      </c>
      <c r="B753" t="s">
        <v>23</v>
      </c>
      <c r="C753" t="s">
        <v>2</v>
      </c>
      <c r="D753">
        <v>6</v>
      </c>
      <c r="E753">
        <v>0</v>
      </c>
      <c r="F753">
        <v>1915.8636367479801</v>
      </c>
      <c r="G753">
        <v>5812.4972072911096</v>
      </c>
      <c r="H753">
        <v>10137.1979017594</v>
      </c>
      <c r="J753" t="s">
        <v>110</v>
      </c>
      <c r="K753" t="s">
        <v>23</v>
      </c>
      <c r="L753" t="s">
        <v>2</v>
      </c>
      <c r="M753">
        <v>6</v>
      </c>
      <c r="N753">
        <v>0</v>
      </c>
      <c r="O753">
        <v>4996.5036766461799</v>
      </c>
      <c r="P753">
        <v>20036.090558284901</v>
      </c>
      <c r="Q753">
        <v>36525.413241762399</v>
      </c>
    </row>
    <row r="754" spans="1:17" hidden="1" x14ac:dyDescent="0.25">
      <c r="A754" t="s">
        <v>110</v>
      </c>
      <c r="B754" t="s">
        <v>24</v>
      </c>
      <c r="C754" t="s">
        <v>2</v>
      </c>
      <c r="D754">
        <v>6</v>
      </c>
      <c r="E754">
        <v>0</v>
      </c>
      <c r="F754">
        <v>2590.3006164901699</v>
      </c>
      <c r="G754">
        <v>8116.1882339938702</v>
      </c>
      <c r="H754">
        <v>14199.369727417199</v>
      </c>
      <c r="J754" t="s">
        <v>110</v>
      </c>
      <c r="K754" t="s">
        <v>24</v>
      </c>
      <c r="L754" t="s">
        <v>2</v>
      </c>
      <c r="M754">
        <v>6</v>
      </c>
      <c r="N754">
        <v>0</v>
      </c>
      <c r="O754">
        <v>6037.7478616933504</v>
      </c>
      <c r="P754">
        <v>27134.609809935399</v>
      </c>
      <c r="Q754">
        <v>50205.083983164703</v>
      </c>
    </row>
    <row r="755" spans="1:17" hidden="1" x14ac:dyDescent="0.25">
      <c r="A755" t="s">
        <v>110</v>
      </c>
      <c r="B755" t="s">
        <v>27</v>
      </c>
      <c r="C755" t="s">
        <v>2</v>
      </c>
      <c r="D755">
        <v>7</v>
      </c>
      <c r="E755">
        <v>0</v>
      </c>
      <c r="F755">
        <v>1286.7246631078699</v>
      </c>
      <c r="G755">
        <v>3621.1691933556799</v>
      </c>
      <c r="H755">
        <v>6242.7964372616398</v>
      </c>
      <c r="J755" t="s">
        <v>110</v>
      </c>
      <c r="K755" t="s">
        <v>27</v>
      </c>
      <c r="L755" t="s">
        <v>2</v>
      </c>
      <c r="M755">
        <v>7</v>
      </c>
      <c r="N755">
        <v>0</v>
      </c>
      <c r="O755">
        <v>4009.6809145439602</v>
      </c>
      <c r="P755">
        <v>13072.918872600399</v>
      </c>
      <c r="Q755">
        <v>23141.087722197099</v>
      </c>
    </row>
    <row r="756" spans="1:17" hidden="1" x14ac:dyDescent="0.25">
      <c r="A756" t="s">
        <v>110</v>
      </c>
      <c r="B756" t="s">
        <v>25</v>
      </c>
      <c r="C756" t="s">
        <v>2</v>
      </c>
      <c r="D756">
        <v>7</v>
      </c>
      <c r="E756">
        <v>0</v>
      </c>
      <c r="F756">
        <v>1601.29414992792</v>
      </c>
      <c r="G756">
        <v>4620.2436349351401</v>
      </c>
      <c r="H756">
        <v>7950.4480587171802</v>
      </c>
      <c r="J756" t="s">
        <v>110</v>
      </c>
      <c r="K756" t="s">
        <v>25</v>
      </c>
      <c r="L756" t="s">
        <v>2</v>
      </c>
      <c r="M756">
        <v>7</v>
      </c>
      <c r="N756">
        <v>0</v>
      </c>
      <c r="O756">
        <v>4467.7217917483804</v>
      </c>
      <c r="P756">
        <v>15776.0455551615</v>
      </c>
      <c r="Q756">
        <v>28411.765416641301</v>
      </c>
    </row>
    <row r="757" spans="1:17" hidden="1" x14ac:dyDescent="0.25">
      <c r="A757" t="s">
        <v>110</v>
      </c>
      <c r="B757" t="s">
        <v>26</v>
      </c>
      <c r="C757" t="s">
        <v>2</v>
      </c>
      <c r="D757">
        <v>7</v>
      </c>
      <c r="E757">
        <v>0</v>
      </c>
      <c r="F757">
        <v>1286.7246631078699</v>
      </c>
      <c r="G757">
        <v>3131.5461688017799</v>
      </c>
      <c r="H757">
        <v>5028.4959102390703</v>
      </c>
      <c r="J757" t="s">
        <v>110</v>
      </c>
      <c r="K757" t="s">
        <v>26</v>
      </c>
      <c r="L757" t="s">
        <v>2</v>
      </c>
      <c r="M757">
        <v>7</v>
      </c>
      <c r="N757">
        <v>0</v>
      </c>
      <c r="O757">
        <v>3830.3839790644402</v>
      </c>
      <c r="P757">
        <v>9126.8246230149307</v>
      </c>
      <c r="Q757">
        <v>15935.425141031001</v>
      </c>
    </row>
    <row r="758" spans="1:17" hidden="1" x14ac:dyDescent="0.25">
      <c r="A758" t="s">
        <v>110</v>
      </c>
      <c r="B758" t="s">
        <v>23</v>
      </c>
      <c r="C758" t="s">
        <v>2</v>
      </c>
      <c r="D758">
        <v>7</v>
      </c>
      <c r="E758">
        <v>0</v>
      </c>
      <c r="F758">
        <v>1915.8636367479801</v>
      </c>
      <c r="G758">
        <v>5814.1937013336301</v>
      </c>
      <c r="H758">
        <v>10141.405329732799</v>
      </c>
      <c r="J758" t="s">
        <v>110</v>
      </c>
      <c r="K758" t="s">
        <v>23</v>
      </c>
      <c r="L758" t="s">
        <v>2</v>
      </c>
      <c r="M758">
        <v>7</v>
      </c>
      <c r="N758">
        <v>0</v>
      </c>
      <c r="O758">
        <v>4997.1249223140303</v>
      </c>
      <c r="P758">
        <v>20049.763374002199</v>
      </c>
      <c r="Q758">
        <v>36550.380130630598</v>
      </c>
    </row>
    <row r="759" spans="1:17" hidden="1" x14ac:dyDescent="0.25">
      <c r="A759" t="s">
        <v>110</v>
      </c>
      <c r="B759" t="s">
        <v>24</v>
      </c>
      <c r="C759" t="s">
        <v>2</v>
      </c>
      <c r="D759">
        <v>7</v>
      </c>
      <c r="E759">
        <v>0</v>
      </c>
      <c r="F759">
        <v>2590.3006164901699</v>
      </c>
      <c r="G759">
        <v>8097.1960365367504</v>
      </c>
      <c r="H759">
        <v>14152.267703564299</v>
      </c>
      <c r="J759" t="s">
        <v>110</v>
      </c>
      <c r="K759" t="s">
        <v>24</v>
      </c>
      <c r="L759" t="s">
        <v>2</v>
      </c>
      <c r="M759">
        <v>7</v>
      </c>
      <c r="N759">
        <v>0</v>
      </c>
      <c r="O759">
        <v>6030.7930359778102</v>
      </c>
      <c r="P759">
        <v>26981.5430679438</v>
      </c>
      <c r="Q759">
        <v>49925.580447407599</v>
      </c>
    </row>
    <row r="760" spans="1:17" hidden="1" x14ac:dyDescent="0.25">
      <c r="A760" t="s">
        <v>110</v>
      </c>
      <c r="B760" t="s">
        <v>27</v>
      </c>
      <c r="C760" t="s">
        <v>2</v>
      </c>
      <c r="D760">
        <v>8</v>
      </c>
      <c r="E760">
        <v>0</v>
      </c>
      <c r="F760">
        <v>1286.7246631078699</v>
      </c>
      <c r="G760">
        <v>3612.9253274264902</v>
      </c>
      <c r="H760">
        <v>6222.3510532815098</v>
      </c>
      <c r="J760" t="s">
        <v>110</v>
      </c>
      <c r="K760" t="s">
        <v>27</v>
      </c>
      <c r="L760" t="s">
        <v>2</v>
      </c>
      <c r="M760">
        <v>8</v>
      </c>
      <c r="N760">
        <v>0</v>
      </c>
      <c r="O760">
        <v>4006.66206162348</v>
      </c>
      <c r="P760">
        <v>13006.4778142634</v>
      </c>
      <c r="Q760">
        <v>23019.764758874</v>
      </c>
    </row>
    <row r="761" spans="1:17" hidden="1" x14ac:dyDescent="0.25">
      <c r="A761" t="s">
        <v>110</v>
      </c>
      <c r="B761" t="s">
        <v>25</v>
      </c>
      <c r="C761" t="s">
        <v>2</v>
      </c>
      <c r="D761">
        <v>8</v>
      </c>
      <c r="E761">
        <v>0</v>
      </c>
      <c r="F761">
        <v>1601.29414992792</v>
      </c>
      <c r="G761">
        <v>4583.4462523619704</v>
      </c>
      <c r="H761">
        <v>7859.1878875020602</v>
      </c>
      <c r="J761" t="s">
        <v>110</v>
      </c>
      <c r="K761" t="s">
        <v>25</v>
      </c>
      <c r="L761" t="s">
        <v>2</v>
      </c>
      <c r="M761">
        <v>8</v>
      </c>
      <c r="N761">
        <v>0</v>
      </c>
      <c r="O761">
        <v>4454.2468169245403</v>
      </c>
      <c r="P761">
        <v>15479.478742552799</v>
      </c>
      <c r="Q761">
        <v>27870.227316111999</v>
      </c>
    </row>
    <row r="762" spans="1:17" hidden="1" x14ac:dyDescent="0.25">
      <c r="A762" t="s">
        <v>110</v>
      </c>
      <c r="B762" t="s">
        <v>26</v>
      </c>
      <c r="C762" t="s">
        <v>2</v>
      </c>
      <c r="D762">
        <v>8</v>
      </c>
      <c r="E762">
        <v>0</v>
      </c>
      <c r="F762">
        <v>1286.7246631078699</v>
      </c>
      <c r="G762">
        <v>3131.5461688017799</v>
      </c>
      <c r="H762">
        <v>5028.4959102390703</v>
      </c>
      <c r="J762" t="s">
        <v>110</v>
      </c>
      <c r="K762" t="s">
        <v>26</v>
      </c>
      <c r="L762" t="s">
        <v>2</v>
      </c>
      <c r="M762">
        <v>8</v>
      </c>
      <c r="N762">
        <v>0</v>
      </c>
      <c r="O762">
        <v>3830.3839790644402</v>
      </c>
      <c r="P762">
        <v>9126.8246230149307</v>
      </c>
      <c r="Q762">
        <v>15935.425141031001</v>
      </c>
    </row>
    <row r="763" spans="1:17" hidden="1" x14ac:dyDescent="0.25">
      <c r="A763" t="s">
        <v>110</v>
      </c>
      <c r="B763" t="s">
        <v>23</v>
      </c>
      <c r="C763" t="s">
        <v>2</v>
      </c>
      <c r="D763">
        <v>8</v>
      </c>
      <c r="E763">
        <v>0</v>
      </c>
      <c r="F763">
        <v>1915.8636367479801</v>
      </c>
      <c r="G763">
        <v>5817.7680755741503</v>
      </c>
      <c r="H763">
        <v>10150.270036469199</v>
      </c>
      <c r="J763" t="s">
        <v>110</v>
      </c>
      <c r="K763" t="s">
        <v>23</v>
      </c>
      <c r="L763" t="s">
        <v>2</v>
      </c>
      <c r="M763">
        <v>8</v>
      </c>
      <c r="N763">
        <v>0</v>
      </c>
      <c r="O763">
        <v>4998.4338361425098</v>
      </c>
      <c r="P763">
        <v>20078.570878815201</v>
      </c>
      <c r="Q763">
        <v>36602.983324157904</v>
      </c>
    </row>
    <row r="764" spans="1:17" hidden="1" x14ac:dyDescent="0.25">
      <c r="A764" t="s">
        <v>110</v>
      </c>
      <c r="B764" t="s">
        <v>24</v>
      </c>
      <c r="C764" t="s">
        <v>2</v>
      </c>
      <c r="D764">
        <v>8</v>
      </c>
      <c r="E764">
        <v>0</v>
      </c>
      <c r="F764">
        <v>2590.3006164901699</v>
      </c>
      <c r="G764">
        <v>8111.4401846295896</v>
      </c>
      <c r="H764">
        <v>14187.594221453999</v>
      </c>
      <c r="J764" t="s">
        <v>110</v>
      </c>
      <c r="K764" t="s">
        <v>24</v>
      </c>
      <c r="L764" t="s">
        <v>2</v>
      </c>
      <c r="M764">
        <v>8</v>
      </c>
      <c r="N764">
        <v>0</v>
      </c>
      <c r="O764">
        <v>6036.0091552644599</v>
      </c>
      <c r="P764">
        <v>27096.343124437499</v>
      </c>
      <c r="Q764">
        <v>50135.208099225398</v>
      </c>
    </row>
    <row r="765" spans="1:17" hidden="1" x14ac:dyDescent="0.25">
      <c r="A765" t="s">
        <v>110</v>
      </c>
      <c r="B765" t="s">
        <v>27</v>
      </c>
      <c r="C765" t="s">
        <v>2</v>
      </c>
      <c r="D765">
        <v>9</v>
      </c>
      <c r="E765">
        <v>0</v>
      </c>
      <c r="F765">
        <v>1286.7246631078699</v>
      </c>
      <c r="G765">
        <v>3556.5226750881702</v>
      </c>
      <c r="H765">
        <v>6082.46839453136</v>
      </c>
      <c r="J765" t="s">
        <v>110</v>
      </c>
      <c r="K765" t="s">
        <v>27</v>
      </c>
      <c r="L765" t="s">
        <v>2</v>
      </c>
      <c r="M765">
        <v>9</v>
      </c>
      <c r="N765">
        <v>0</v>
      </c>
      <c r="O765">
        <v>3986.00775778148</v>
      </c>
      <c r="P765">
        <v>12551.903231590601</v>
      </c>
      <c r="Q765">
        <v>22189.700687024</v>
      </c>
    </row>
    <row r="766" spans="1:17" hidden="1" x14ac:dyDescent="0.25">
      <c r="A766" t="s">
        <v>110</v>
      </c>
      <c r="B766" t="s">
        <v>25</v>
      </c>
      <c r="C766" t="s">
        <v>2</v>
      </c>
      <c r="D766">
        <v>9</v>
      </c>
      <c r="E766">
        <v>0</v>
      </c>
      <c r="F766">
        <v>1601.29414992792</v>
      </c>
      <c r="G766">
        <v>4536.3786325769397</v>
      </c>
      <c r="H766">
        <v>7742.4567849099403</v>
      </c>
      <c r="J766" t="s">
        <v>110</v>
      </c>
      <c r="K766" t="s">
        <v>25</v>
      </c>
      <c r="L766" t="s">
        <v>2</v>
      </c>
      <c r="M766">
        <v>9</v>
      </c>
      <c r="N766">
        <v>0</v>
      </c>
      <c r="O766">
        <v>4437.0109444990903</v>
      </c>
      <c r="P766">
        <v>15100.1394254432</v>
      </c>
      <c r="Q766">
        <v>27177.544640540102</v>
      </c>
    </row>
    <row r="767" spans="1:17" hidden="1" x14ac:dyDescent="0.25">
      <c r="A767" t="s">
        <v>110</v>
      </c>
      <c r="B767" t="s">
        <v>26</v>
      </c>
      <c r="C767" t="s">
        <v>2</v>
      </c>
      <c r="D767">
        <v>9</v>
      </c>
      <c r="E767">
        <v>0</v>
      </c>
      <c r="F767">
        <v>1286.7246631078699</v>
      </c>
      <c r="G767">
        <v>3131.5461688017799</v>
      </c>
      <c r="H767">
        <v>5028.4959102390703</v>
      </c>
      <c r="J767" t="s">
        <v>110</v>
      </c>
      <c r="K767" t="s">
        <v>26</v>
      </c>
      <c r="L767" t="s">
        <v>2</v>
      </c>
      <c r="M767">
        <v>9</v>
      </c>
      <c r="N767">
        <v>0</v>
      </c>
      <c r="O767">
        <v>3830.3839790644402</v>
      </c>
      <c r="P767">
        <v>9126.8246230149307</v>
      </c>
      <c r="Q767">
        <v>15935.425141031001</v>
      </c>
    </row>
    <row r="768" spans="1:17" hidden="1" x14ac:dyDescent="0.25">
      <c r="A768" t="s">
        <v>110</v>
      </c>
      <c r="B768" t="s">
        <v>23</v>
      </c>
      <c r="C768" t="s">
        <v>2</v>
      </c>
      <c r="D768">
        <v>9</v>
      </c>
      <c r="E768">
        <v>0</v>
      </c>
      <c r="F768">
        <v>1915.8636367479801</v>
      </c>
      <c r="G768">
        <v>5811.9210395030896</v>
      </c>
      <c r="H768">
        <v>10135.7689639571</v>
      </c>
      <c r="J768" t="s">
        <v>110</v>
      </c>
      <c r="K768" t="s">
        <v>23</v>
      </c>
      <c r="L768" t="s">
        <v>2</v>
      </c>
      <c r="M768">
        <v>9</v>
      </c>
      <c r="N768">
        <v>0</v>
      </c>
      <c r="O768">
        <v>4996.2926875514404</v>
      </c>
      <c r="P768">
        <v>20031.446960494199</v>
      </c>
      <c r="Q768">
        <v>36516.933921014701</v>
      </c>
    </row>
    <row r="769" spans="1:17" hidden="1" x14ac:dyDescent="0.25">
      <c r="A769" t="s">
        <v>110</v>
      </c>
      <c r="B769" t="s">
        <v>24</v>
      </c>
      <c r="C769" t="s">
        <v>2</v>
      </c>
      <c r="D769">
        <v>9</v>
      </c>
      <c r="E769">
        <v>0</v>
      </c>
      <c r="F769">
        <v>2590.3006164901699</v>
      </c>
      <c r="G769">
        <v>8063.9596909867896</v>
      </c>
      <c r="H769">
        <v>14069.839161821599</v>
      </c>
      <c r="J769" t="s">
        <v>110</v>
      </c>
      <c r="K769" t="s">
        <v>24</v>
      </c>
      <c r="L769" t="s">
        <v>2</v>
      </c>
      <c r="M769">
        <v>9</v>
      </c>
      <c r="N769">
        <v>0</v>
      </c>
      <c r="O769">
        <v>6018.6220909756303</v>
      </c>
      <c r="P769">
        <v>26713.676269458501</v>
      </c>
      <c r="Q769">
        <v>49436.449259832698</v>
      </c>
    </row>
    <row r="770" spans="1:17" hidden="1" x14ac:dyDescent="0.25">
      <c r="A770" t="s">
        <v>110</v>
      </c>
      <c r="B770" t="s">
        <v>27</v>
      </c>
      <c r="C770" t="s">
        <v>2</v>
      </c>
      <c r="D770">
        <v>10</v>
      </c>
      <c r="E770">
        <v>0</v>
      </c>
      <c r="F770">
        <v>1343.9191152569699</v>
      </c>
      <c r="G770">
        <v>3650.4430657033699</v>
      </c>
      <c r="H770">
        <v>6175.3749804749796</v>
      </c>
      <c r="J770" t="s">
        <v>110</v>
      </c>
      <c r="K770" t="s">
        <v>27</v>
      </c>
      <c r="L770" t="s">
        <v>2</v>
      </c>
      <c r="M770">
        <v>10</v>
      </c>
      <c r="N770">
        <v>0</v>
      </c>
      <c r="O770">
        <v>4037.16191191704</v>
      </c>
      <c r="P770">
        <v>12336.328876199101</v>
      </c>
      <c r="Q770">
        <v>21856.911961862101</v>
      </c>
    </row>
    <row r="771" spans="1:17" hidden="1" x14ac:dyDescent="0.25">
      <c r="A771" t="s">
        <v>110</v>
      </c>
      <c r="B771" t="s">
        <v>25</v>
      </c>
      <c r="C771" t="s">
        <v>2</v>
      </c>
      <c r="D771">
        <v>10</v>
      </c>
      <c r="E771">
        <v>0</v>
      </c>
      <c r="F771">
        <v>1687.08582815158</v>
      </c>
      <c r="G771">
        <v>4706.6923606291402</v>
      </c>
      <c r="H771">
        <v>7954.8129859085302</v>
      </c>
      <c r="J771" t="s">
        <v>110</v>
      </c>
      <c r="K771" t="s">
        <v>25</v>
      </c>
      <c r="L771" t="s">
        <v>2</v>
      </c>
      <c r="M771">
        <v>10</v>
      </c>
      <c r="N771">
        <v>0</v>
      </c>
      <c r="O771">
        <v>4524.52041104001</v>
      </c>
      <c r="P771">
        <v>15013.992947775299</v>
      </c>
      <c r="Q771">
        <v>27111.521923638102</v>
      </c>
    </row>
    <row r="772" spans="1:17" hidden="1" x14ac:dyDescent="0.25">
      <c r="A772" t="s">
        <v>110</v>
      </c>
      <c r="B772" t="s">
        <v>26</v>
      </c>
      <c r="C772" t="s">
        <v>2</v>
      </c>
      <c r="D772">
        <v>10</v>
      </c>
      <c r="E772">
        <v>0</v>
      </c>
      <c r="F772">
        <v>1343.9191152569699</v>
      </c>
      <c r="G772">
        <v>3280.2517443894399</v>
      </c>
      <c r="H772">
        <v>5257.2737188354704</v>
      </c>
      <c r="J772" t="s">
        <v>110</v>
      </c>
      <c r="K772" t="s">
        <v>26</v>
      </c>
      <c r="L772" t="s">
        <v>2</v>
      </c>
      <c r="M772">
        <v>10</v>
      </c>
      <c r="N772">
        <v>0</v>
      </c>
      <c r="O772">
        <v>3901.6001304563401</v>
      </c>
      <c r="P772">
        <v>9352.7889464453692</v>
      </c>
      <c r="Q772">
        <v>16408.8966151684</v>
      </c>
    </row>
    <row r="773" spans="1:17" hidden="1" x14ac:dyDescent="0.25">
      <c r="A773" t="s">
        <v>110</v>
      </c>
      <c r="B773" t="s">
        <v>23</v>
      </c>
      <c r="C773" t="s">
        <v>2</v>
      </c>
      <c r="D773">
        <v>10</v>
      </c>
      <c r="E773">
        <v>0</v>
      </c>
      <c r="F773">
        <v>2030.2525410461801</v>
      </c>
      <c r="G773">
        <v>6084.2368825777603</v>
      </c>
      <c r="H773">
        <v>10531.0864013173</v>
      </c>
      <c r="J773" t="s">
        <v>110</v>
      </c>
      <c r="K773" t="s">
        <v>23</v>
      </c>
      <c r="L773" t="s">
        <v>2</v>
      </c>
      <c r="M773">
        <v>10</v>
      </c>
      <c r="N773">
        <v>0</v>
      </c>
      <c r="O773">
        <v>5129.53524309765</v>
      </c>
      <c r="P773">
        <v>20281.121125802099</v>
      </c>
      <c r="Q773">
        <v>37094.555343390202</v>
      </c>
    </row>
    <row r="774" spans="1:17" hidden="1" x14ac:dyDescent="0.25">
      <c r="A774" t="s">
        <v>110</v>
      </c>
      <c r="B774" t="s">
        <v>24</v>
      </c>
      <c r="C774" t="s">
        <v>2</v>
      </c>
      <c r="D774">
        <v>10</v>
      </c>
      <c r="E774">
        <v>0</v>
      </c>
      <c r="F774">
        <v>2766.0019734921998</v>
      </c>
      <c r="G774">
        <v>8501.7910217349599</v>
      </c>
      <c r="H774">
        <v>14725.542565976801</v>
      </c>
      <c r="J774" t="s">
        <v>110</v>
      </c>
      <c r="K774" t="s">
        <v>24</v>
      </c>
      <c r="L774" t="s">
        <v>2</v>
      </c>
      <c r="M774">
        <v>10</v>
      </c>
      <c r="N774">
        <v>0</v>
      </c>
      <c r="O774">
        <v>6230.4432823360303</v>
      </c>
      <c r="P774">
        <v>27254.771929045299</v>
      </c>
      <c r="Q774">
        <v>50611.450092625601</v>
      </c>
    </row>
    <row r="775" spans="1:17" hidden="1" x14ac:dyDescent="0.25">
      <c r="A775" t="s">
        <v>110</v>
      </c>
      <c r="B775" t="s">
        <v>27</v>
      </c>
      <c r="C775" t="s">
        <v>2</v>
      </c>
      <c r="D775">
        <v>11</v>
      </c>
      <c r="E775">
        <v>0</v>
      </c>
      <c r="F775">
        <v>1412.5524578359</v>
      </c>
      <c r="G775">
        <v>3784.9050793306701</v>
      </c>
      <c r="H775">
        <v>6340.8231691751498</v>
      </c>
      <c r="J775" t="s">
        <v>110</v>
      </c>
      <c r="K775" t="s">
        <v>27</v>
      </c>
      <c r="L775" t="s">
        <v>2</v>
      </c>
      <c r="M775">
        <v>11</v>
      </c>
      <c r="N775">
        <v>0</v>
      </c>
      <c r="O775">
        <v>4106.5143757900996</v>
      </c>
      <c r="P775">
        <v>12252.993582175801</v>
      </c>
      <c r="Q775">
        <v>21777.765970818102</v>
      </c>
    </row>
    <row r="776" spans="1:17" hidden="1" x14ac:dyDescent="0.25">
      <c r="A776" t="s">
        <v>110</v>
      </c>
      <c r="B776" t="s">
        <v>25</v>
      </c>
      <c r="C776" t="s">
        <v>2</v>
      </c>
      <c r="D776">
        <v>11</v>
      </c>
      <c r="E776">
        <v>0</v>
      </c>
      <c r="F776">
        <v>1790.03584201995</v>
      </c>
      <c r="G776">
        <v>4934.4168509483097</v>
      </c>
      <c r="H776">
        <v>8267.5451977347802</v>
      </c>
      <c r="J776" t="s">
        <v>110</v>
      </c>
      <c r="K776" t="s">
        <v>25</v>
      </c>
      <c r="L776" t="s">
        <v>2</v>
      </c>
      <c r="M776">
        <v>11</v>
      </c>
      <c r="N776">
        <v>0</v>
      </c>
      <c r="O776">
        <v>4638.0816707633103</v>
      </c>
      <c r="P776">
        <v>15098.7894410873</v>
      </c>
      <c r="Q776">
        <v>27375.901727422399</v>
      </c>
    </row>
    <row r="777" spans="1:17" hidden="1" x14ac:dyDescent="0.25">
      <c r="A777" t="s">
        <v>110</v>
      </c>
      <c r="B777" t="s">
        <v>26</v>
      </c>
      <c r="C777" t="s">
        <v>2</v>
      </c>
      <c r="D777">
        <v>11</v>
      </c>
      <c r="E777">
        <v>0</v>
      </c>
      <c r="F777">
        <v>1412.5524578359</v>
      </c>
      <c r="G777">
        <v>3458.69843509464</v>
      </c>
      <c r="H777">
        <v>5531.8070891511497</v>
      </c>
      <c r="J777" t="s">
        <v>110</v>
      </c>
      <c r="K777" t="s">
        <v>26</v>
      </c>
      <c r="L777" t="s">
        <v>2</v>
      </c>
      <c r="M777">
        <v>11</v>
      </c>
      <c r="N777">
        <v>0</v>
      </c>
      <c r="O777">
        <v>3987.0595121266301</v>
      </c>
      <c r="P777">
        <v>9623.9461345619093</v>
      </c>
      <c r="Q777">
        <v>16977.0623841333</v>
      </c>
    </row>
    <row r="778" spans="1:17" hidden="1" x14ac:dyDescent="0.25">
      <c r="A778" t="s">
        <v>110</v>
      </c>
      <c r="B778" t="s">
        <v>23</v>
      </c>
      <c r="C778" t="s">
        <v>2</v>
      </c>
      <c r="D778">
        <v>11</v>
      </c>
      <c r="E778">
        <v>0</v>
      </c>
      <c r="F778">
        <v>2167.51922620402</v>
      </c>
      <c r="G778">
        <v>6405.7386241200302</v>
      </c>
      <c r="H778">
        <v>10992.379314353</v>
      </c>
      <c r="J778" t="s">
        <v>110</v>
      </c>
      <c r="K778" t="s">
        <v>23</v>
      </c>
      <c r="L778" t="s">
        <v>2</v>
      </c>
      <c r="M778">
        <v>11</v>
      </c>
      <c r="N778">
        <v>0</v>
      </c>
      <c r="O778">
        <v>5287.49380593349</v>
      </c>
      <c r="P778">
        <v>20538.1982081104</v>
      </c>
      <c r="Q778">
        <v>37710.036753170301</v>
      </c>
    </row>
    <row r="779" spans="1:17" hidden="1" x14ac:dyDescent="0.25">
      <c r="A779" t="s">
        <v>110</v>
      </c>
      <c r="B779" t="s">
        <v>24</v>
      </c>
      <c r="C779" t="s">
        <v>2</v>
      </c>
      <c r="D779">
        <v>11</v>
      </c>
      <c r="E779">
        <v>0</v>
      </c>
      <c r="F779">
        <v>2976.84360189464</v>
      </c>
      <c r="G779">
        <v>8964.5143670242705</v>
      </c>
      <c r="H779">
        <v>15356.9499722482</v>
      </c>
      <c r="J779" t="s">
        <v>110</v>
      </c>
      <c r="K779" t="s">
        <v>24</v>
      </c>
      <c r="L779" t="s">
        <v>2</v>
      </c>
      <c r="M779">
        <v>11</v>
      </c>
      <c r="N779">
        <v>0</v>
      </c>
      <c r="O779">
        <v>6461.67778710725</v>
      </c>
      <c r="P779">
        <v>27398.966471977099</v>
      </c>
      <c r="Q779">
        <v>51099.089423978701</v>
      </c>
    </row>
    <row r="780" spans="1:17" hidden="1" x14ac:dyDescent="0.25">
      <c r="A780" t="s">
        <v>110</v>
      </c>
      <c r="B780" t="s">
        <v>27</v>
      </c>
      <c r="C780" t="s">
        <v>2</v>
      </c>
      <c r="D780">
        <v>12</v>
      </c>
      <c r="E780">
        <v>0</v>
      </c>
      <c r="F780">
        <v>1458.3080195551699</v>
      </c>
      <c r="G780">
        <v>3873.76377624926</v>
      </c>
      <c r="H780">
        <v>6449.1809441754503</v>
      </c>
      <c r="J780" t="s">
        <v>110</v>
      </c>
      <c r="K780" t="s">
        <v>27</v>
      </c>
      <c r="L780" t="s">
        <v>2</v>
      </c>
      <c r="M780">
        <v>12</v>
      </c>
      <c r="N780">
        <v>0</v>
      </c>
      <c r="O780">
        <v>4152.4627517446597</v>
      </c>
      <c r="P780">
        <v>12191.1290240818</v>
      </c>
      <c r="Q780">
        <v>21713.483973941598</v>
      </c>
    </row>
    <row r="781" spans="1:17" hidden="1" x14ac:dyDescent="0.25">
      <c r="A781" t="s">
        <v>110</v>
      </c>
      <c r="B781" t="s">
        <v>25</v>
      </c>
      <c r="C781" t="s">
        <v>2</v>
      </c>
      <c r="D781">
        <v>12</v>
      </c>
      <c r="E781">
        <v>0</v>
      </c>
      <c r="F781">
        <v>1858.6691845988801</v>
      </c>
      <c r="G781">
        <v>5087.5105063252104</v>
      </c>
      <c r="H781">
        <v>8479.20120604566</v>
      </c>
      <c r="J781" t="s">
        <v>110</v>
      </c>
      <c r="K781" t="s">
        <v>25</v>
      </c>
      <c r="L781" t="s">
        <v>2</v>
      </c>
      <c r="M781">
        <v>12</v>
      </c>
      <c r="N781">
        <v>0</v>
      </c>
      <c r="O781">
        <v>4714.25692707285</v>
      </c>
      <c r="P781">
        <v>15165.615006912099</v>
      </c>
      <c r="Q781">
        <v>27570.953061765798</v>
      </c>
    </row>
    <row r="782" spans="1:17" hidden="1" x14ac:dyDescent="0.25">
      <c r="A782" t="s">
        <v>110</v>
      </c>
      <c r="B782" t="s">
        <v>26</v>
      </c>
      <c r="C782" t="s">
        <v>2</v>
      </c>
      <c r="D782">
        <v>12</v>
      </c>
      <c r="E782">
        <v>0</v>
      </c>
      <c r="F782">
        <v>1458.3080195551699</v>
      </c>
      <c r="G782">
        <v>3577.6628955647602</v>
      </c>
      <c r="H782">
        <v>5714.8293360282696</v>
      </c>
      <c r="J782" t="s">
        <v>110</v>
      </c>
      <c r="K782" t="s">
        <v>26</v>
      </c>
      <c r="L782" t="s">
        <v>2</v>
      </c>
      <c r="M782">
        <v>12</v>
      </c>
      <c r="N782">
        <v>0</v>
      </c>
      <c r="O782">
        <v>4044.0324332401501</v>
      </c>
      <c r="P782">
        <v>9804.7175933062499</v>
      </c>
      <c r="Q782">
        <v>17355.8395634431</v>
      </c>
    </row>
    <row r="783" spans="1:17" hidden="1" x14ac:dyDescent="0.25">
      <c r="A783" t="s">
        <v>110</v>
      </c>
      <c r="B783" t="s">
        <v>23</v>
      </c>
      <c r="C783" t="s">
        <v>2</v>
      </c>
      <c r="D783">
        <v>12</v>
      </c>
      <c r="E783">
        <v>0</v>
      </c>
      <c r="F783">
        <v>2259.0303496425799</v>
      </c>
      <c r="G783">
        <v>6610.6232554396602</v>
      </c>
      <c r="H783">
        <v>11276.4715789653</v>
      </c>
      <c r="J783" t="s">
        <v>110</v>
      </c>
      <c r="K783" t="s">
        <v>23</v>
      </c>
      <c r="L783" t="s">
        <v>2</v>
      </c>
      <c r="M783">
        <v>12</v>
      </c>
      <c r="N783">
        <v>0</v>
      </c>
      <c r="O783">
        <v>5389.3390328566002</v>
      </c>
      <c r="P783">
        <v>20633.422193044102</v>
      </c>
      <c r="Q783">
        <v>37981.286364464402</v>
      </c>
    </row>
    <row r="784" spans="1:17" hidden="1" x14ac:dyDescent="0.25">
      <c r="A784" t="s">
        <v>110</v>
      </c>
      <c r="B784" t="s">
        <v>24</v>
      </c>
      <c r="C784" t="s">
        <v>2</v>
      </c>
      <c r="D784">
        <v>12</v>
      </c>
      <c r="E784">
        <v>0</v>
      </c>
      <c r="F784">
        <v>3117.4046874962701</v>
      </c>
      <c r="G784">
        <v>9235.0122023028998</v>
      </c>
      <c r="H784">
        <v>15683.6841953899</v>
      </c>
      <c r="J784" t="s">
        <v>110</v>
      </c>
      <c r="K784" t="s">
        <v>24</v>
      </c>
      <c r="L784" t="s">
        <v>2</v>
      </c>
      <c r="M784">
        <v>12</v>
      </c>
      <c r="N784">
        <v>0</v>
      </c>
      <c r="O784">
        <v>6601.9244721903397</v>
      </c>
      <c r="P784">
        <v>27188.962683281701</v>
      </c>
      <c r="Q784">
        <v>50865.175240033299</v>
      </c>
    </row>
    <row r="785" spans="1:17" hidden="1" x14ac:dyDescent="0.25">
      <c r="A785" t="s">
        <v>110</v>
      </c>
      <c r="B785" t="s">
        <v>27</v>
      </c>
      <c r="C785" t="s">
        <v>2</v>
      </c>
      <c r="D785">
        <v>13</v>
      </c>
      <c r="E785">
        <v>0</v>
      </c>
      <c r="F785">
        <v>1515.50247170427</v>
      </c>
      <c r="G785">
        <v>3997.4768722161498</v>
      </c>
      <c r="H785">
        <v>6615.9755950092904</v>
      </c>
      <c r="J785" t="s">
        <v>110</v>
      </c>
      <c r="K785" t="s">
        <v>27</v>
      </c>
      <c r="L785" t="s">
        <v>2</v>
      </c>
      <c r="M785">
        <v>13</v>
      </c>
      <c r="N785">
        <v>0</v>
      </c>
      <c r="O785">
        <v>4214.5268110548604</v>
      </c>
      <c r="P785">
        <v>12215.667607363999</v>
      </c>
      <c r="Q785">
        <v>21819.1472238272</v>
      </c>
    </row>
    <row r="786" spans="1:17" hidden="1" x14ac:dyDescent="0.25">
      <c r="A786" t="s">
        <v>110</v>
      </c>
      <c r="B786" t="s">
        <v>25</v>
      </c>
      <c r="C786" t="s">
        <v>2</v>
      </c>
      <c r="D786">
        <v>13</v>
      </c>
      <c r="E786">
        <v>0</v>
      </c>
      <c r="F786">
        <v>1944.4608628225301</v>
      </c>
      <c r="G786">
        <v>5289.3703775721597</v>
      </c>
      <c r="H786">
        <v>8769.7941246532901</v>
      </c>
      <c r="J786" t="s">
        <v>110</v>
      </c>
      <c r="K786" t="s">
        <v>25</v>
      </c>
      <c r="L786" t="s">
        <v>2</v>
      </c>
      <c r="M786">
        <v>13</v>
      </c>
      <c r="N786">
        <v>0</v>
      </c>
      <c r="O786">
        <v>4813.3183969252304</v>
      </c>
      <c r="P786">
        <v>15333.713219576601</v>
      </c>
      <c r="Q786">
        <v>27969.187236797399</v>
      </c>
    </row>
    <row r="787" spans="1:17" hidden="1" x14ac:dyDescent="0.25">
      <c r="A787" t="s">
        <v>110</v>
      </c>
      <c r="B787" t="s">
        <v>26</v>
      </c>
      <c r="C787" t="s">
        <v>2</v>
      </c>
      <c r="D787">
        <v>13</v>
      </c>
      <c r="E787">
        <v>0</v>
      </c>
      <c r="F787">
        <v>1515.50247170427</v>
      </c>
      <c r="G787">
        <v>3726.3684711524202</v>
      </c>
      <c r="H787">
        <v>5943.6071446246697</v>
      </c>
      <c r="J787" t="s">
        <v>110</v>
      </c>
      <c r="K787" t="s">
        <v>26</v>
      </c>
      <c r="L787" t="s">
        <v>2</v>
      </c>
      <c r="M787">
        <v>13</v>
      </c>
      <c r="N787">
        <v>0</v>
      </c>
      <c r="O787">
        <v>4115.2485846320496</v>
      </c>
      <c r="P787">
        <v>10030.681916736699</v>
      </c>
      <c r="Q787">
        <v>17829.311037580501</v>
      </c>
    </row>
    <row r="788" spans="1:17" hidden="1" x14ac:dyDescent="0.25">
      <c r="A788" t="s">
        <v>110</v>
      </c>
      <c r="B788" t="s">
        <v>23</v>
      </c>
      <c r="C788" t="s">
        <v>2</v>
      </c>
      <c r="D788">
        <v>13</v>
      </c>
      <c r="E788">
        <v>0</v>
      </c>
      <c r="F788">
        <v>2373.41925394078</v>
      </c>
      <c r="G788">
        <v>6883.4405778853898</v>
      </c>
      <c r="H788">
        <v>11673.032721449599</v>
      </c>
      <c r="J788" t="s">
        <v>110</v>
      </c>
      <c r="K788" t="s">
        <v>23</v>
      </c>
      <c r="L788" t="s">
        <v>2</v>
      </c>
      <c r="M788">
        <v>13</v>
      </c>
      <c r="N788">
        <v>0</v>
      </c>
      <c r="O788">
        <v>5522.7652270593398</v>
      </c>
      <c r="P788">
        <v>20887.138008280999</v>
      </c>
      <c r="Q788">
        <v>38566.2879363795</v>
      </c>
    </row>
    <row r="789" spans="1:17" hidden="1" x14ac:dyDescent="0.25">
      <c r="A789" t="s">
        <v>110</v>
      </c>
      <c r="B789" t="s">
        <v>24</v>
      </c>
      <c r="C789" t="s">
        <v>2</v>
      </c>
      <c r="D789">
        <v>13</v>
      </c>
      <c r="E789">
        <v>0</v>
      </c>
      <c r="F789">
        <v>3293.10604449831</v>
      </c>
      <c r="G789">
        <v>9634.8591381368296</v>
      </c>
      <c r="H789">
        <v>16245.1835518391</v>
      </c>
      <c r="J789" t="s">
        <v>110</v>
      </c>
      <c r="K789" t="s">
        <v>24</v>
      </c>
      <c r="L789" t="s">
        <v>2</v>
      </c>
      <c r="M789">
        <v>13</v>
      </c>
      <c r="N789">
        <v>0</v>
      </c>
      <c r="O789">
        <v>6799.8360121196702</v>
      </c>
      <c r="P789">
        <v>27423.924858885301</v>
      </c>
      <c r="Q789">
        <v>51481.169001312002</v>
      </c>
    </row>
    <row r="790" spans="1:17" hidden="1" x14ac:dyDescent="0.25">
      <c r="A790" t="s">
        <v>110</v>
      </c>
      <c r="B790" t="s">
        <v>27</v>
      </c>
      <c r="C790" t="s">
        <v>2</v>
      </c>
      <c r="D790">
        <v>14</v>
      </c>
      <c r="E790">
        <v>0</v>
      </c>
      <c r="F790">
        <v>1572.69692385337</v>
      </c>
      <c r="G790">
        <v>4134.9645289761202</v>
      </c>
      <c r="H790">
        <v>6816.9321532529802</v>
      </c>
      <c r="J790" t="s">
        <v>110</v>
      </c>
      <c r="K790" t="s">
        <v>27</v>
      </c>
      <c r="L790" t="s">
        <v>2</v>
      </c>
      <c r="M790">
        <v>14</v>
      </c>
      <c r="N790">
        <v>0</v>
      </c>
      <c r="O790">
        <v>4281.6350296752198</v>
      </c>
      <c r="P790">
        <v>12351.2216298928</v>
      </c>
      <c r="Q790">
        <v>22127.527323822302</v>
      </c>
    </row>
    <row r="791" spans="1:17" hidden="1" x14ac:dyDescent="0.25">
      <c r="A791" t="s">
        <v>110</v>
      </c>
      <c r="B791" t="s">
        <v>25</v>
      </c>
      <c r="C791" t="s">
        <v>2</v>
      </c>
      <c r="D791">
        <v>14</v>
      </c>
      <c r="E791">
        <v>0</v>
      </c>
      <c r="F791">
        <v>2030.2525410461801</v>
      </c>
      <c r="G791">
        <v>5497.4620636097197</v>
      </c>
      <c r="H791">
        <v>9075.8423948376803</v>
      </c>
      <c r="J791" t="s">
        <v>110</v>
      </c>
      <c r="K791" t="s">
        <v>25</v>
      </c>
      <c r="L791" t="s">
        <v>2</v>
      </c>
      <c r="M791">
        <v>14</v>
      </c>
      <c r="N791">
        <v>0</v>
      </c>
      <c r="O791">
        <v>4914.6619189655203</v>
      </c>
      <c r="P791">
        <v>15552.036456957199</v>
      </c>
      <c r="Q791">
        <v>28459.133509499199</v>
      </c>
    </row>
    <row r="792" spans="1:17" hidden="1" x14ac:dyDescent="0.25">
      <c r="A792" t="s">
        <v>110</v>
      </c>
      <c r="B792" t="s">
        <v>26</v>
      </c>
      <c r="C792" t="s">
        <v>2</v>
      </c>
      <c r="D792">
        <v>14</v>
      </c>
      <c r="E792">
        <v>0</v>
      </c>
      <c r="F792">
        <v>1572.69692385337</v>
      </c>
      <c r="G792">
        <v>3875.0740467400801</v>
      </c>
      <c r="H792">
        <v>6172.3849532210697</v>
      </c>
      <c r="J792" t="s">
        <v>110</v>
      </c>
      <c r="K792" t="s">
        <v>26</v>
      </c>
      <c r="L792" t="s">
        <v>2</v>
      </c>
      <c r="M792">
        <v>14</v>
      </c>
      <c r="N792">
        <v>0</v>
      </c>
      <c r="O792">
        <v>4186.4647360239496</v>
      </c>
      <c r="P792">
        <v>10256.6462401671</v>
      </c>
      <c r="Q792">
        <v>18302.782511717902</v>
      </c>
    </row>
    <row r="793" spans="1:17" hidden="1" x14ac:dyDescent="0.25">
      <c r="A793" t="s">
        <v>110</v>
      </c>
      <c r="B793" t="s">
        <v>23</v>
      </c>
      <c r="C793" t="s">
        <v>2</v>
      </c>
      <c r="D793">
        <v>14</v>
      </c>
      <c r="E793">
        <v>0</v>
      </c>
      <c r="F793">
        <v>2487.80815823898</v>
      </c>
      <c r="G793">
        <v>7165.1938359324404</v>
      </c>
      <c r="H793">
        <v>12091.7556307749</v>
      </c>
      <c r="J793" t="s">
        <v>110</v>
      </c>
      <c r="K793" t="s">
        <v>23</v>
      </c>
      <c r="L793" t="s">
        <v>2</v>
      </c>
      <c r="M793">
        <v>14</v>
      </c>
      <c r="N793">
        <v>0</v>
      </c>
      <c r="O793">
        <v>5659.4637058332901</v>
      </c>
      <c r="P793">
        <v>21212.8725855505</v>
      </c>
      <c r="Q793">
        <v>39282.797492113001</v>
      </c>
    </row>
    <row r="794" spans="1:17" hidden="1" x14ac:dyDescent="0.25">
      <c r="A794" t="s">
        <v>110</v>
      </c>
      <c r="B794" t="s">
        <v>24</v>
      </c>
      <c r="C794" t="s">
        <v>2</v>
      </c>
      <c r="D794">
        <v>14</v>
      </c>
      <c r="E794">
        <v>0</v>
      </c>
      <c r="F794">
        <v>3468.8074015003399</v>
      </c>
      <c r="G794">
        <v>10020.4619258779</v>
      </c>
      <c r="H794">
        <v>16771.356390398701</v>
      </c>
      <c r="J794" t="s">
        <v>110</v>
      </c>
      <c r="K794" t="s">
        <v>24</v>
      </c>
      <c r="L794" t="s">
        <v>2</v>
      </c>
      <c r="M794">
        <v>14</v>
      </c>
      <c r="N794">
        <v>0</v>
      </c>
      <c r="O794">
        <v>6992.5314327623601</v>
      </c>
      <c r="P794">
        <v>27544.086977995099</v>
      </c>
      <c r="Q794">
        <v>51887.535110773002</v>
      </c>
    </row>
    <row r="795" spans="1:17" hidden="1" x14ac:dyDescent="0.25">
      <c r="A795" t="s">
        <v>110</v>
      </c>
      <c r="B795" t="s">
        <v>27</v>
      </c>
      <c r="C795" t="s">
        <v>2</v>
      </c>
      <c r="D795">
        <v>15</v>
      </c>
      <c r="E795">
        <v>0</v>
      </c>
      <c r="F795">
        <v>1584.1358142832</v>
      </c>
      <c r="G795">
        <v>4154.73995806533</v>
      </c>
      <c r="H795">
        <v>6837.9720925659103</v>
      </c>
      <c r="J795" t="s">
        <v>110</v>
      </c>
      <c r="K795" t="s">
        <v>27</v>
      </c>
      <c r="L795" t="s">
        <v>2</v>
      </c>
      <c r="M795">
        <v>15</v>
      </c>
      <c r="N795">
        <v>0</v>
      </c>
      <c r="O795">
        <v>4292.2288871193596</v>
      </c>
      <c r="P795">
        <v>12316.096506336</v>
      </c>
      <c r="Q795">
        <v>22075.559049062998</v>
      </c>
    </row>
    <row r="796" spans="1:17" hidden="1" x14ac:dyDescent="0.25">
      <c r="A796" t="s">
        <v>110</v>
      </c>
      <c r="B796" t="s">
        <v>25</v>
      </c>
      <c r="C796" t="s">
        <v>2</v>
      </c>
      <c r="D796">
        <v>15</v>
      </c>
      <c r="E796">
        <v>0</v>
      </c>
      <c r="F796">
        <v>2047.4108766909101</v>
      </c>
      <c r="G796">
        <v>5534.1259145240701</v>
      </c>
      <c r="H796">
        <v>9124.7645643911692</v>
      </c>
      <c r="J796" t="s">
        <v>110</v>
      </c>
      <c r="K796" t="s">
        <v>25</v>
      </c>
      <c r="L796" t="s">
        <v>2</v>
      </c>
      <c r="M796">
        <v>15</v>
      </c>
      <c r="N796">
        <v>0</v>
      </c>
      <c r="O796">
        <v>4933.1163210129998</v>
      </c>
      <c r="P796">
        <v>15555.770650000701</v>
      </c>
      <c r="Q796">
        <v>28484.208798189899</v>
      </c>
    </row>
    <row r="797" spans="1:17" hidden="1" x14ac:dyDescent="0.25">
      <c r="A797" t="s">
        <v>110</v>
      </c>
      <c r="B797" t="s">
        <v>26</v>
      </c>
      <c r="C797" t="s">
        <v>2</v>
      </c>
      <c r="D797">
        <v>15</v>
      </c>
      <c r="E797">
        <v>0</v>
      </c>
      <c r="F797">
        <v>1584.1358142832</v>
      </c>
      <c r="G797">
        <v>3904.8151618576198</v>
      </c>
      <c r="H797">
        <v>6218.1405149403599</v>
      </c>
      <c r="J797" t="s">
        <v>110</v>
      </c>
      <c r="K797" t="s">
        <v>26</v>
      </c>
      <c r="L797" t="s">
        <v>2</v>
      </c>
      <c r="M797">
        <v>15</v>
      </c>
      <c r="N797">
        <v>0</v>
      </c>
      <c r="O797">
        <v>4200.7079663023396</v>
      </c>
      <c r="P797">
        <v>10301.839104853199</v>
      </c>
      <c r="Q797">
        <v>18397.476806545299</v>
      </c>
    </row>
    <row r="798" spans="1:17" hidden="1" x14ac:dyDescent="0.25">
      <c r="A798" t="s">
        <v>110</v>
      </c>
      <c r="B798" t="s">
        <v>23</v>
      </c>
      <c r="C798" t="s">
        <v>2</v>
      </c>
      <c r="D798">
        <v>15</v>
      </c>
      <c r="E798">
        <v>0</v>
      </c>
      <c r="F798">
        <v>2510.6859390986201</v>
      </c>
      <c r="G798">
        <v>7216.5003519531801</v>
      </c>
      <c r="H798">
        <v>12162.990391417199</v>
      </c>
      <c r="J798" t="s">
        <v>110</v>
      </c>
      <c r="K798" t="s">
        <v>23</v>
      </c>
      <c r="L798" t="s">
        <v>2</v>
      </c>
      <c r="M798">
        <v>15</v>
      </c>
      <c r="N798">
        <v>0</v>
      </c>
      <c r="O798">
        <v>5684.9562702077401</v>
      </c>
      <c r="P798">
        <v>21237.366522197401</v>
      </c>
      <c r="Q798">
        <v>39351.866090602802</v>
      </c>
    </row>
    <row r="799" spans="1:17" hidden="1" x14ac:dyDescent="0.25">
      <c r="A799" t="s">
        <v>110</v>
      </c>
      <c r="B799" t="s">
        <v>24</v>
      </c>
      <c r="C799" t="s">
        <v>2</v>
      </c>
      <c r="D799">
        <v>15</v>
      </c>
      <c r="E799">
        <v>0</v>
      </c>
      <c r="F799">
        <v>3503.9476729007501</v>
      </c>
      <c r="G799">
        <v>10083.338335333299</v>
      </c>
      <c r="H799">
        <v>16841.264440220901</v>
      </c>
      <c r="J799" t="s">
        <v>110</v>
      </c>
      <c r="K799" t="s">
        <v>24</v>
      </c>
      <c r="L799" t="s">
        <v>2</v>
      </c>
      <c r="M799">
        <v>15</v>
      </c>
      <c r="N799">
        <v>0</v>
      </c>
      <c r="O799">
        <v>7025.8543976042401</v>
      </c>
      <c r="P799">
        <v>27453.319345323402</v>
      </c>
      <c r="Q799">
        <v>51759.180680847297</v>
      </c>
    </row>
    <row r="800" spans="1:17" hidden="1" x14ac:dyDescent="0.25">
      <c r="A800" t="s">
        <v>110</v>
      </c>
      <c r="B800" t="s">
        <v>27</v>
      </c>
      <c r="C800" t="s">
        <v>2</v>
      </c>
      <c r="D800">
        <v>16</v>
      </c>
      <c r="E800">
        <v>0</v>
      </c>
      <c r="F800">
        <v>1538.3802525639201</v>
      </c>
      <c r="G800">
        <v>4040.9409578926002</v>
      </c>
      <c r="H800">
        <v>6667.7605609674702</v>
      </c>
      <c r="J800" t="s">
        <v>110</v>
      </c>
      <c r="K800" t="s">
        <v>27</v>
      </c>
      <c r="L800" t="s">
        <v>2</v>
      </c>
      <c r="M800">
        <v>16</v>
      </c>
      <c r="N800">
        <v>0</v>
      </c>
      <c r="O800">
        <v>4237.1475257471502</v>
      </c>
      <c r="P800">
        <v>12176.9558373092</v>
      </c>
      <c r="Q800">
        <v>21772.800688544201</v>
      </c>
    </row>
    <row r="801" spans="1:17" hidden="1" x14ac:dyDescent="0.25">
      <c r="A801" t="s">
        <v>110</v>
      </c>
      <c r="B801" t="s">
        <v>25</v>
      </c>
      <c r="C801" t="s">
        <v>2</v>
      </c>
      <c r="D801">
        <v>16</v>
      </c>
      <c r="E801">
        <v>0</v>
      </c>
      <c r="F801">
        <v>1978.77753411198</v>
      </c>
      <c r="G801">
        <v>5352.3762329567699</v>
      </c>
      <c r="H801">
        <v>8842.0395377532295</v>
      </c>
      <c r="J801" t="s">
        <v>110</v>
      </c>
      <c r="K801" t="s">
        <v>25</v>
      </c>
      <c r="L801" t="s">
        <v>2</v>
      </c>
      <c r="M801">
        <v>16</v>
      </c>
      <c r="N801">
        <v>0</v>
      </c>
      <c r="O801">
        <v>4846.4474044356703</v>
      </c>
      <c r="P801">
        <v>15257.993158929101</v>
      </c>
      <c r="Q801">
        <v>27867.433718658602</v>
      </c>
    </row>
    <row r="802" spans="1:17" hidden="1" x14ac:dyDescent="0.25">
      <c r="A802" t="s">
        <v>110</v>
      </c>
      <c r="B802" t="s">
        <v>26</v>
      </c>
      <c r="C802" t="s">
        <v>2</v>
      </c>
      <c r="D802">
        <v>16</v>
      </c>
      <c r="E802">
        <v>0</v>
      </c>
      <c r="F802">
        <v>1538.3802525639201</v>
      </c>
      <c r="G802">
        <v>3785.8507013874901</v>
      </c>
      <c r="H802">
        <v>6035.1182680632401</v>
      </c>
      <c r="J802" t="s">
        <v>110</v>
      </c>
      <c r="K802" t="s">
        <v>26</v>
      </c>
      <c r="L802" t="s">
        <v>2</v>
      </c>
      <c r="M802">
        <v>16</v>
      </c>
      <c r="N802">
        <v>0</v>
      </c>
      <c r="O802">
        <v>4143.7350451888096</v>
      </c>
      <c r="P802">
        <v>10121.067646108901</v>
      </c>
      <c r="Q802">
        <v>18018.699627235499</v>
      </c>
    </row>
    <row r="803" spans="1:17" hidden="1" x14ac:dyDescent="0.25">
      <c r="A803" t="s">
        <v>110</v>
      </c>
      <c r="B803" t="s">
        <v>23</v>
      </c>
      <c r="C803" t="s">
        <v>2</v>
      </c>
      <c r="D803">
        <v>16</v>
      </c>
      <c r="E803">
        <v>0</v>
      </c>
      <c r="F803">
        <v>2419.1748156600602</v>
      </c>
      <c r="G803">
        <v>6976.6081926240904</v>
      </c>
      <c r="H803">
        <v>11792.0769244107</v>
      </c>
      <c r="J803" t="s">
        <v>110</v>
      </c>
      <c r="K803" t="s">
        <v>23</v>
      </c>
      <c r="L803" t="s">
        <v>2</v>
      </c>
      <c r="M803">
        <v>16</v>
      </c>
      <c r="N803">
        <v>0</v>
      </c>
      <c r="O803">
        <v>5570.2915021763902</v>
      </c>
      <c r="P803">
        <v>20860.0009751994</v>
      </c>
      <c r="Q803">
        <v>38565.419231657601</v>
      </c>
    </row>
    <row r="804" spans="1:17" hidden="1" x14ac:dyDescent="0.25">
      <c r="A804" t="s">
        <v>110</v>
      </c>
      <c r="B804" t="s">
        <v>24</v>
      </c>
      <c r="C804" t="s">
        <v>2</v>
      </c>
      <c r="D804">
        <v>16</v>
      </c>
      <c r="E804">
        <v>0</v>
      </c>
      <c r="F804">
        <v>3363.38658729912</v>
      </c>
      <c r="G804">
        <v>9679.8951178548195</v>
      </c>
      <c r="H804">
        <v>16184.8160501084</v>
      </c>
      <c r="J804" t="s">
        <v>110</v>
      </c>
      <c r="K804" t="s">
        <v>24</v>
      </c>
      <c r="L804" t="s">
        <v>2</v>
      </c>
      <c r="M804">
        <v>16</v>
      </c>
      <c r="N804">
        <v>0</v>
      </c>
      <c r="O804">
        <v>6836.9239325124399</v>
      </c>
      <c r="P804">
        <v>26591.855940077501</v>
      </c>
      <c r="Q804">
        <v>50036.570114493203</v>
      </c>
    </row>
    <row r="805" spans="1:17" hidden="1" x14ac:dyDescent="0.25">
      <c r="A805" t="s">
        <v>110</v>
      </c>
      <c r="B805" t="s">
        <v>27</v>
      </c>
      <c r="C805" t="s">
        <v>2</v>
      </c>
      <c r="D805">
        <v>17</v>
      </c>
      <c r="E805">
        <v>0</v>
      </c>
      <c r="F805">
        <v>1492.6246908446301</v>
      </c>
      <c r="G805">
        <v>3936.2728218819502</v>
      </c>
      <c r="H805">
        <v>6520.1942331444998</v>
      </c>
      <c r="J805" t="s">
        <v>110</v>
      </c>
      <c r="K805" t="s">
        <v>27</v>
      </c>
      <c r="L805" t="s">
        <v>2</v>
      </c>
      <c r="M805">
        <v>17</v>
      </c>
      <c r="N805">
        <v>0</v>
      </c>
      <c r="O805">
        <v>4185.4098305843199</v>
      </c>
      <c r="P805">
        <v>12111.404948085899</v>
      </c>
      <c r="Q805">
        <v>21604.4190279086</v>
      </c>
    </row>
    <row r="806" spans="1:17" hidden="1" x14ac:dyDescent="0.25">
      <c r="A806" t="s">
        <v>110</v>
      </c>
      <c r="B806" t="s">
        <v>25</v>
      </c>
      <c r="C806" t="s">
        <v>2</v>
      </c>
      <c r="D806">
        <v>17</v>
      </c>
      <c r="E806">
        <v>0</v>
      </c>
      <c r="F806">
        <v>1910.1441915330699</v>
      </c>
      <c r="G806">
        <v>5176.9744869525903</v>
      </c>
      <c r="H806">
        <v>8575.0578506096408</v>
      </c>
      <c r="J806" t="s">
        <v>110</v>
      </c>
      <c r="K806" t="s">
        <v>25</v>
      </c>
      <c r="L806" t="s">
        <v>2</v>
      </c>
      <c r="M806">
        <v>17</v>
      </c>
      <c r="N806">
        <v>0</v>
      </c>
      <c r="O806">
        <v>4762.1030627578202</v>
      </c>
      <c r="P806">
        <v>15011.3765625993</v>
      </c>
      <c r="Q806">
        <v>27344.0796578722</v>
      </c>
    </row>
    <row r="807" spans="1:17" hidden="1" x14ac:dyDescent="0.25">
      <c r="A807" t="s">
        <v>110</v>
      </c>
      <c r="B807" t="s">
        <v>26</v>
      </c>
      <c r="C807" t="s">
        <v>2</v>
      </c>
      <c r="D807">
        <v>17</v>
      </c>
      <c r="E807">
        <v>0</v>
      </c>
      <c r="F807">
        <v>1492.6246908446301</v>
      </c>
      <c r="G807">
        <v>3666.8862409173598</v>
      </c>
      <c r="H807">
        <v>5852.0960211861102</v>
      </c>
      <c r="J807" t="s">
        <v>110</v>
      </c>
      <c r="K807" t="s">
        <v>26</v>
      </c>
      <c r="L807" t="s">
        <v>2</v>
      </c>
      <c r="M807">
        <v>17</v>
      </c>
      <c r="N807">
        <v>0</v>
      </c>
      <c r="O807">
        <v>4086.7621240752901</v>
      </c>
      <c r="P807">
        <v>9940.2961873645199</v>
      </c>
      <c r="Q807">
        <v>17639.922447925601</v>
      </c>
    </row>
    <row r="808" spans="1:17" hidden="1" x14ac:dyDescent="0.25">
      <c r="A808" t="s">
        <v>110</v>
      </c>
      <c r="B808" t="s">
        <v>23</v>
      </c>
      <c r="C808" t="s">
        <v>2</v>
      </c>
      <c r="D808">
        <v>17</v>
      </c>
      <c r="E808">
        <v>0</v>
      </c>
      <c r="F808">
        <v>2327.6636922214998</v>
      </c>
      <c r="G808">
        <v>6748.5354752799003</v>
      </c>
      <c r="H808">
        <v>11450.4765287094</v>
      </c>
      <c r="J808" t="s">
        <v>110</v>
      </c>
      <c r="K808" t="s">
        <v>23</v>
      </c>
      <c r="L808" t="s">
        <v>2</v>
      </c>
      <c r="M808">
        <v>17</v>
      </c>
      <c r="N808">
        <v>0</v>
      </c>
      <c r="O808">
        <v>5459.9549409913197</v>
      </c>
      <c r="P808">
        <v>20577.893677325701</v>
      </c>
      <c r="Q808">
        <v>37952.916216383601</v>
      </c>
    </row>
    <row r="809" spans="1:17" hidden="1" x14ac:dyDescent="0.25">
      <c r="A809" t="s">
        <v>110</v>
      </c>
      <c r="B809" t="s">
        <v>24</v>
      </c>
      <c r="C809" t="s">
        <v>2</v>
      </c>
      <c r="D809">
        <v>17</v>
      </c>
      <c r="E809">
        <v>0</v>
      </c>
      <c r="F809">
        <v>3222.8255016974899</v>
      </c>
      <c r="G809">
        <v>9285.9479991049102</v>
      </c>
      <c r="H809">
        <v>15551.9186719225</v>
      </c>
      <c r="J809" t="s">
        <v>110</v>
      </c>
      <c r="K809" t="s">
        <v>24</v>
      </c>
      <c r="L809" t="s">
        <v>2</v>
      </c>
      <c r="M809">
        <v>17</v>
      </c>
      <c r="N809">
        <v>0</v>
      </c>
      <c r="O809">
        <v>6651.4708802783998</v>
      </c>
      <c r="P809">
        <v>25806.925905827498</v>
      </c>
      <c r="Q809">
        <v>48453.711316017601</v>
      </c>
    </row>
    <row r="810" spans="1:17" hidden="1" x14ac:dyDescent="0.25">
      <c r="A810" t="s">
        <v>110</v>
      </c>
      <c r="B810" t="s">
        <v>27</v>
      </c>
      <c r="C810" t="s">
        <v>2</v>
      </c>
      <c r="D810">
        <v>18</v>
      </c>
      <c r="E810">
        <v>0</v>
      </c>
      <c r="F810">
        <v>1458.3080195551699</v>
      </c>
      <c r="G810">
        <v>3868.0243759188202</v>
      </c>
      <c r="H810">
        <v>6434.9468160880197</v>
      </c>
      <c r="J810" t="s">
        <v>110</v>
      </c>
      <c r="K810" t="s">
        <v>27</v>
      </c>
      <c r="L810" t="s">
        <v>2</v>
      </c>
      <c r="M810">
        <v>18</v>
      </c>
      <c r="N810">
        <v>0</v>
      </c>
      <c r="O810">
        <v>4150.3610186987498</v>
      </c>
      <c r="P810">
        <v>12144.8725910624</v>
      </c>
      <c r="Q810">
        <v>21629.018619729301</v>
      </c>
    </row>
    <row r="811" spans="1:17" hidden="1" x14ac:dyDescent="0.25">
      <c r="A811" t="s">
        <v>110</v>
      </c>
      <c r="B811" t="s">
        <v>25</v>
      </c>
      <c r="C811" t="s">
        <v>2</v>
      </c>
      <c r="D811">
        <v>18</v>
      </c>
      <c r="E811">
        <v>0</v>
      </c>
      <c r="F811">
        <v>1858.6691845988801</v>
      </c>
      <c r="G811">
        <v>5062.0800571485897</v>
      </c>
      <c r="H811">
        <v>8416.1318520957993</v>
      </c>
      <c r="J811" t="s">
        <v>110</v>
      </c>
      <c r="K811" t="s">
        <v>25</v>
      </c>
      <c r="L811" t="s">
        <v>2</v>
      </c>
      <c r="M811">
        <v>18</v>
      </c>
      <c r="N811">
        <v>0</v>
      </c>
      <c r="O811">
        <v>4704.9444532377202</v>
      </c>
      <c r="P811">
        <v>14960.659471269801</v>
      </c>
      <c r="Q811">
        <v>27196.6993464281</v>
      </c>
    </row>
    <row r="812" spans="1:17" hidden="1" x14ac:dyDescent="0.25">
      <c r="A812" t="s">
        <v>110</v>
      </c>
      <c r="B812" t="s">
        <v>26</v>
      </c>
      <c r="C812" t="s">
        <v>2</v>
      </c>
      <c r="D812">
        <v>18</v>
      </c>
      <c r="E812">
        <v>0</v>
      </c>
      <c r="F812">
        <v>1458.3080195551699</v>
      </c>
      <c r="G812">
        <v>3577.6628955647602</v>
      </c>
      <c r="H812">
        <v>5714.8293360282696</v>
      </c>
      <c r="J812" t="s">
        <v>110</v>
      </c>
      <c r="K812" t="s">
        <v>26</v>
      </c>
      <c r="L812" t="s">
        <v>2</v>
      </c>
      <c r="M812">
        <v>18</v>
      </c>
      <c r="N812">
        <v>0</v>
      </c>
      <c r="O812">
        <v>4044.0324332401501</v>
      </c>
      <c r="P812">
        <v>9804.7175933062499</v>
      </c>
      <c r="Q812">
        <v>17355.8395634431</v>
      </c>
    </row>
    <row r="813" spans="1:17" hidden="1" x14ac:dyDescent="0.25">
      <c r="A813" t="s">
        <v>110</v>
      </c>
      <c r="B813" t="s">
        <v>23</v>
      </c>
      <c r="C813" t="s">
        <v>2</v>
      </c>
      <c r="D813">
        <v>18</v>
      </c>
      <c r="E813">
        <v>0</v>
      </c>
      <c r="F813">
        <v>2259.0303496425799</v>
      </c>
      <c r="G813">
        <v>6589.3263868304402</v>
      </c>
      <c r="H813">
        <v>11223.6538039032</v>
      </c>
      <c r="J813" t="s">
        <v>110</v>
      </c>
      <c r="K813" t="s">
        <v>23</v>
      </c>
      <c r="L813" t="s">
        <v>2</v>
      </c>
      <c r="M813">
        <v>18</v>
      </c>
      <c r="N813">
        <v>0</v>
      </c>
      <c r="O813">
        <v>5381.5402507621002</v>
      </c>
      <c r="P813">
        <v>20461.781059889399</v>
      </c>
      <c r="Q813">
        <v>37667.865545716602</v>
      </c>
    </row>
    <row r="814" spans="1:17" hidden="1" x14ac:dyDescent="0.25">
      <c r="A814" t="s">
        <v>110</v>
      </c>
      <c r="B814" t="s">
        <v>24</v>
      </c>
      <c r="C814" t="s">
        <v>2</v>
      </c>
      <c r="D814">
        <v>18</v>
      </c>
      <c r="E814">
        <v>0</v>
      </c>
      <c r="F814">
        <v>3117.4046874962701</v>
      </c>
      <c r="G814">
        <v>9087.8226720102102</v>
      </c>
      <c r="H814">
        <v>15318.6435105294</v>
      </c>
      <c r="J814" t="s">
        <v>110</v>
      </c>
      <c r="K814" t="s">
        <v>24</v>
      </c>
      <c r="L814" t="s">
        <v>2</v>
      </c>
      <c r="M814">
        <v>18</v>
      </c>
      <c r="N814">
        <v>0</v>
      </c>
      <c r="O814">
        <v>6548.0245728949703</v>
      </c>
      <c r="P814">
        <v>26002.6954328469</v>
      </c>
      <c r="Q814">
        <v>48699.022837915902</v>
      </c>
    </row>
    <row r="815" spans="1:17" hidden="1" x14ac:dyDescent="0.25">
      <c r="A815" t="s">
        <v>110</v>
      </c>
      <c r="B815" t="s">
        <v>27</v>
      </c>
      <c r="C815" t="s">
        <v>2</v>
      </c>
      <c r="D815">
        <v>19</v>
      </c>
      <c r="E815">
        <v>0</v>
      </c>
      <c r="F815">
        <v>1492.6246908446301</v>
      </c>
      <c r="G815">
        <v>3988.5013648890399</v>
      </c>
      <c r="H815">
        <v>6649.7247987401497</v>
      </c>
      <c r="J815" t="s">
        <v>110</v>
      </c>
      <c r="K815" t="s">
        <v>27</v>
      </c>
      <c r="L815" t="s">
        <v>2</v>
      </c>
      <c r="M815">
        <v>19</v>
      </c>
      <c r="N815">
        <v>0</v>
      </c>
      <c r="O815">
        <v>4204.53560130204</v>
      </c>
      <c r="P815">
        <v>12532.3384885628</v>
      </c>
      <c r="Q815">
        <v>22373.053751240499</v>
      </c>
    </row>
    <row r="816" spans="1:17" hidden="1" x14ac:dyDescent="0.25">
      <c r="A816" t="s">
        <v>110</v>
      </c>
      <c r="B816" t="s">
        <v>25</v>
      </c>
      <c r="C816" t="s">
        <v>2</v>
      </c>
      <c r="D816">
        <v>19</v>
      </c>
      <c r="E816">
        <v>0</v>
      </c>
      <c r="F816">
        <v>1910.1441915330699</v>
      </c>
      <c r="G816">
        <v>5224.9710729176004</v>
      </c>
      <c r="H816">
        <v>8694.0928565424092</v>
      </c>
      <c r="J816" t="s">
        <v>110</v>
      </c>
      <c r="K816" t="s">
        <v>25</v>
      </c>
      <c r="L816" t="s">
        <v>2</v>
      </c>
      <c r="M816">
        <v>19</v>
      </c>
      <c r="N816">
        <v>0</v>
      </c>
      <c r="O816">
        <v>4779.67911687588</v>
      </c>
      <c r="P816">
        <v>15398.202839915</v>
      </c>
      <c r="Q816">
        <v>28050.4337020409</v>
      </c>
    </row>
    <row r="817" spans="1:17" hidden="1" x14ac:dyDescent="0.25">
      <c r="A817" t="s">
        <v>110</v>
      </c>
      <c r="B817" t="s">
        <v>26</v>
      </c>
      <c r="C817" t="s">
        <v>2</v>
      </c>
      <c r="D817">
        <v>19</v>
      </c>
      <c r="E817">
        <v>0</v>
      </c>
      <c r="F817">
        <v>1492.6246908446301</v>
      </c>
      <c r="G817">
        <v>3666.8862409173598</v>
      </c>
      <c r="H817">
        <v>5852.0960211861102</v>
      </c>
      <c r="J817" t="s">
        <v>110</v>
      </c>
      <c r="K817" t="s">
        <v>26</v>
      </c>
      <c r="L817" t="s">
        <v>2</v>
      </c>
      <c r="M817">
        <v>19</v>
      </c>
      <c r="N817">
        <v>0</v>
      </c>
      <c r="O817">
        <v>4086.7621240752901</v>
      </c>
      <c r="P817">
        <v>9940.2961873645199</v>
      </c>
      <c r="Q817">
        <v>17639.922447925601</v>
      </c>
    </row>
    <row r="818" spans="1:17" hidden="1" x14ac:dyDescent="0.25">
      <c r="A818" t="s">
        <v>110</v>
      </c>
      <c r="B818" t="s">
        <v>23</v>
      </c>
      <c r="C818" t="s">
        <v>2</v>
      </c>
      <c r="D818">
        <v>19</v>
      </c>
      <c r="E818">
        <v>0</v>
      </c>
      <c r="F818">
        <v>2327.6636922214998</v>
      </c>
      <c r="G818">
        <v>6786.8292936358603</v>
      </c>
      <c r="H818">
        <v>11545.447968938701</v>
      </c>
      <c r="J818" t="s">
        <v>110</v>
      </c>
      <c r="K818" t="s">
        <v>23</v>
      </c>
      <c r="L818" t="s">
        <v>2</v>
      </c>
      <c r="M818">
        <v>19</v>
      </c>
      <c r="N818">
        <v>0</v>
      </c>
      <c r="O818">
        <v>5473.9779013806701</v>
      </c>
      <c r="P818">
        <v>20886.520945307599</v>
      </c>
      <c r="Q818">
        <v>38516.476997188198</v>
      </c>
    </row>
    <row r="819" spans="1:17" hidden="1" x14ac:dyDescent="0.25">
      <c r="A819" t="s">
        <v>110</v>
      </c>
      <c r="B819" t="s">
        <v>24</v>
      </c>
      <c r="C819" t="s">
        <v>2</v>
      </c>
      <c r="D819">
        <v>19</v>
      </c>
      <c r="E819">
        <v>0</v>
      </c>
      <c r="F819">
        <v>3222.8255016974899</v>
      </c>
      <c r="G819">
        <v>9390.4050851190696</v>
      </c>
      <c r="H819">
        <v>15810.9798031138</v>
      </c>
      <c r="J819" t="s">
        <v>110</v>
      </c>
      <c r="K819" t="s">
        <v>24</v>
      </c>
      <c r="L819" t="s">
        <v>2</v>
      </c>
      <c r="M819">
        <v>19</v>
      </c>
      <c r="N819">
        <v>0</v>
      </c>
      <c r="O819">
        <v>6689.72242171382</v>
      </c>
      <c r="P819">
        <v>26648.7929867813</v>
      </c>
      <c r="Q819">
        <v>49990.980762681502</v>
      </c>
    </row>
    <row r="820" spans="1:17" hidden="1" x14ac:dyDescent="0.25">
      <c r="A820" t="s">
        <v>110</v>
      </c>
      <c r="B820" t="s">
        <v>27</v>
      </c>
      <c r="C820" t="s">
        <v>2</v>
      </c>
      <c r="D820">
        <v>20</v>
      </c>
      <c r="E820">
        <v>0</v>
      </c>
      <c r="F820">
        <v>1538.3802525639201</v>
      </c>
      <c r="G820">
        <v>4134.6497123788404</v>
      </c>
      <c r="H820">
        <v>6900.16505228595</v>
      </c>
      <c r="J820" t="s">
        <v>110</v>
      </c>
      <c r="K820" t="s">
        <v>27</v>
      </c>
      <c r="L820" t="s">
        <v>2</v>
      </c>
      <c r="M820">
        <v>20</v>
      </c>
      <c r="N820">
        <v>0</v>
      </c>
      <c r="O820">
        <v>4271.46309438752</v>
      </c>
      <c r="P820">
        <v>12932.1972346083</v>
      </c>
      <c r="Q820">
        <v>23151.889562774199</v>
      </c>
    </row>
    <row r="821" spans="1:17" hidden="1" x14ac:dyDescent="0.25">
      <c r="A821" t="s">
        <v>110</v>
      </c>
      <c r="B821" t="s">
        <v>25</v>
      </c>
      <c r="C821" t="s">
        <v>2</v>
      </c>
      <c r="D821">
        <v>20</v>
      </c>
      <c r="E821">
        <v>0</v>
      </c>
      <c r="F821">
        <v>1978.77753411198</v>
      </c>
      <c r="G821">
        <v>5440.7828477503799</v>
      </c>
      <c r="H821">
        <v>9061.2943390035707</v>
      </c>
      <c r="J821" t="s">
        <v>110</v>
      </c>
      <c r="K821" t="s">
        <v>25</v>
      </c>
      <c r="L821" t="s">
        <v>2</v>
      </c>
      <c r="M821">
        <v>20</v>
      </c>
      <c r="N821">
        <v>0</v>
      </c>
      <c r="O821">
        <v>4878.8213621821496</v>
      </c>
      <c r="P821">
        <v>15970.5022052106</v>
      </c>
      <c r="Q821">
        <v>29168.4922967887</v>
      </c>
    </row>
    <row r="822" spans="1:17" hidden="1" x14ac:dyDescent="0.25">
      <c r="A822" t="s">
        <v>110</v>
      </c>
      <c r="B822" t="s">
        <v>26</v>
      </c>
      <c r="C822" t="s">
        <v>2</v>
      </c>
      <c r="D822">
        <v>20</v>
      </c>
      <c r="E822">
        <v>0</v>
      </c>
      <c r="F822">
        <v>1538.3802525639201</v>
      </c>
      <c r="G822">
        <v>3785.8507013874901</v>
      </c>
      <c r="H822">
        <v>6035.1182680632401</v>
      </c>
      <c r="J822" t="s">
        <v>110</v>
      </c>
      <c r="K822" t="s">
        <v>26</v>
      </c>
      <c r="L822" t="s">
        <v>2</v>
      </c>
      <c r="M822">
        <v>20</v>
      </c>
      <c r="N822">
        <v>0</v>
      </c>
      <c r="O822">
        <v>4143.7350451888096</v>
      </c>
      <c r="P822">
        <v>10121.067646108901</v>
      </c>
      <c r="Q822">
        <v>18018.699627235499</v>
      </c>
    </row>
    <row r="823" spans="1:17" hidden="1" x14ac:dyDescent="0.25">
      <c r="A823" t="s">
        <v>110</v>
      </c>
      <c r="B823" t="s">
        <v>23</v>
      </c>
      <c r="C823" t="s">
        <v>2</v>
      </c>
      <c r="D823">
        <v>20</v>
      </c>
      <c r="E823">
        <v>0</v>
      </c>
      <c r="F823">
        <v>2419.1748156600602</v>
      </c>
      <c r="G823">
        <v>7038.2448087254497</v>
      </c>
      <c r="H823">
        <v>11944.9401919908</v>
      </c>
      <c r="J823" t="s">
        <v>110</v>
      </c>
      <c r="K823" t="s">
        <v>23</v>
      </c>
      <c r="L823" t="s">
        <v>2</v>
      </c>
      <c r="M823">
        <v>20</v>
      </c>
      <c r="N823">
        <v>0</v>
      </c>
      <c r="O823">
        <v>5592.8624513068298</v>
      </c>
      <c r="P823">
        <v>21356.758448120701</v>
      </c>
      <c r="Q823">
        <v>39472.510271087202</v>
      </c>
    </row>
    <row r="824" spans="1:17" hidden="1" x14ac:dyDescent="0.25">
      <c r="A824" t="s">
        <v>110</v>
      </c>
      <c r="B824" t="s">
        <v>24</v>
      </c>
      <c r="C824" t="s">
        <v>2</v>
      </c>
      <c r="D824">
        <v>20</v>
      </c>
      <c r="E824">
        <v>0</v>
      </c>
      <c r="F824">
        <v>3363.38658729912</v>
      </c>
      <c r="G824">
        <v>9755.8639076833097</v>
      </c>
      <c r="H824">
        <v>16373.2241455203</v>
      </c>
      <c r="J824" t="s">
        <v>110</v>
      </c>
      <c r="K824" t="s">
        <v>24</v>
      </c>
      <c r="L824" t="s">
        <v>2</v>
      </c>
      <c r="M824">
        <v>20</v>
      </c>
      <c r="N824">
        <v>0</v>
      </c>
      <c r="O824">
        <v>6864.7432353745698</v>
      </c>
      <c r="P824">
        <v>27204.122908043901</v>
      </c>
      <c r="Q824">
        <v>51154.584257521499</v>
      </c>
    </row>
    <row r="825" spans="1:17" hidden="1" x14ac:dyDescent="0.25">
      <c r="A825" t="s">
        <v>110</v>
      </c>
      <c r="B825" t="s">
        <v>27</v>
      </c>
      <c r="C825" t="s">
        <v>2</v>
      </c>
      <c r="D825">
        <v>21</v>
      </c>
      <c r="E825">
        <v>0</v>
      </c>
      <c r="F825">
        <v>1572.69692385337</v>
      </c>
      <c r="G825">
        <v>4247.6654809194697</v>
      </c>
      <c r="H825">
        <v>7096.43866842442</v>
      </c>
      <c r="J825" t="s">
        <v>110</v>
      </c>
      <c r="K825" t="s">
        <v>27</v>
      </c>
      <c r="L825" t="s">
        <v>2</v>
      </c>
      <c r="M825">
        <v>21</v>
      </c>
      <c r="N825">
        <v>0</v>
      </c>
      <c r="O825">
        <v>4322.9054240311298</v>
      </c>
      <c r="P825">
        <v>13259.5297691835</v>
      </c>
      <c r="Q825">
        <v>23786.119733809399</v>
      </c>
    </row>
    <row r="826" spans="1:17" hidden="1" x14ac:dyDescent="0.25">
      <c r="A826" t="s">
        <v>110</v>
      </c>
      <c r="B826" t="s">
        <v>25</v>
      </c>
      <c r="C826" t="s">
        <v>2</v>
      </c>
      <c r="D826">
        <v>21</v>
      </c>
      <c r="E826">
        <v>0</v>
      </c>
      <c r="F826">
        <v>2030.2525410461801</v>
      </c>
      <c r="G826">
        <v>5603.8286912160402</v>
      </c>
      <c r="H826">
        <v>9339.6393273402791</v>
      </c>
      <c r="J826" t="s">
        <v>110</v>
      </c>
      <c r="K826" t="s">
        <v>25</v>
      </c>
      <c r="L826" t="s">
        <v>2</v>
      </c>
      <c r="M826">
        <v>21</v>
      </c>
      <c r="N826">
        <v>0</v>
      </c>
      <c r="O826">
        <v>4953.6127227690804</v>
      </c>
      <c r="P826">
        <v>16409.293400556799</v>
      </c>
      <c r="Q826">
        <v>30024.5052138344</v>
      </c>
    </row>
    <row r="827" spans="1:17" hidden="1" x14ac:dyDescent="0.25">
      <c r="A827" t="s">
        <v>110</v>
      </c>
      <c r="B827" t="s">
        <v>26</v>
      </c>
      <c r="C827" t="s">
        <v>2</v>
      </c>
      <c r="D827">
        <v>21</v>
      </c>
      <c r="E827">
        <v>0</v>
      </c>
      <c r="F827">
        <v>1572.69692385337</v>
      </c>
      <c r="G827">
        <v>3875.0740467400801</v>
      </c>
      <c r="H827">
        <v>6172.3849532210697</v>
      </c>
      <c r="J827" t="s">
        <v>110</v>
      </c>
      <c r="K827" t="s">
        <v>26</v>
      </c>
      <c r="L827" t="s">
        <v>2</v>
      </c>
      <c r="M827">
        <v>21</v>
      </c>
      <c r="N827">
        <v>0</v>
      </c>
      <c r="O827">
        <v>4186.4647360239496</v>
      </c>
      <c r="P827">
        <v>10256.6462401671</v>
      </c>
      <c r="Q827">
        <v>18302.782511717902</v>
      </c>
    </row>
    <row r="828" spans="1:17" hidden="1" x14ac:dyDescent="0.25">
      <c r="A828" t="s">
        <v>110</v>
      </c>
      <c r="B828" t="s">
        <v>23</v>
      </c>
      <c r="C828" t="s">
        <v>2</v>
      </c>
      <c r="D828">
        <v>21</v>
      </c>
      <c r="E828">
        <v>0</v>
      </c>
      <c r="F828">
        <v>2487.80815823898</v>
      </c>
      <c r="G828">
        <v>7227.0091707458296</v>
      </c>
      <c r="H828">
        <v>12245.062133691799</v>
      </c>
      <c r="J828" t="s">
        <v>110</v>
      </c>
      <c r="K828" t="s">
        <v>23</v>
      </c>
      <c r="L828" t="s">
        <v>2</v>
      </c>
      <c r="M828">
        <v>21</v>
      </c>
      <c r="N828">
        <v>0</v>
      </c>
      <c r="O828">
        <v>5682.1001006551596</v>
      </c>
      <c r="P828">
        <v>21711.070433712401</v>
      </c>
      <c r="Q828">
        <v>40192.518691218902</v>
      </c>
    </row>
    <row r="829" spans="1:17" hidden="1" x14ac:dyDescent="0.25">
      <c r="A829" t="s">
        <v>110</v>
      </c>
      <c r="B829" t="s">
        <v>24</v>
      </c>
      <c r="C829" t="s">
        <v>2</v>
      </c>
      <c r="D829">
        <v>21</v>
      </c>
      <c r="E829">
        <v>0</v>
      </c>
      <c r="F829">
        <v>3468.8074015003399</v>
      </c>
      <c r="G829">
        <v>10034.706073970799</v>
      </c>
      <c r="H829">
        <v>16806.6829082884</v>
      </c>
      <c r="J829" t="s">
        <v>110</v>
      </c>
      <c r="K829" t="s">
        <v>24</v>
      </c>
      <c r="L829" t="s">
        <v>2</v>
      </c>
      <c r="M829">
        <v>21</v>
      </c>
      <c r="N829">
        <v>0</v>
      </c>
      <c r="O829">
        <v>6997.7475520489998</v>
      </c>
      <c r="P829">
        <v>27658.887034488798</v>
      </c>
      <c r="Q829">
        <v>52097.1627625908</v>
      </c>
    </row>
    <row r="830" spans="1:17" hidden="1" x14ac:dyDescent="0.25">
      <c r="A830" t="s">
        <v>110</v>
      </c>
      <c r="B830" t="s">
        <v>27</v>
      </c>
      <c r="C830" t="s">
        <v>2</v>
      </c>
      <c r="D830">
        <v>22</v>
      </c>
      <c r="E830">
        <v>0</v>
      </c>
      <c r="F830">
        <v>1572.69692385337</v>
      </c>
      <c r="G830">
        <v>4269.7882603750204</v>
      </c>
      <c r="H830">
        <v>7151.3047621432597</v>
      </c>
      <c r="J830" t="s">
        <v>110</v>
      </c>
      <c r="K830" t="s">
        <v>27</v>
      </c>
      <c r="L830" t="s">
        <v>2</v>
      </c>
      <c r="M830">
        <v>22</v>
      </c>
      <c r="N830">
        <v>0</v>
      </c>
      <c r="O830">
        <v>4331.00664958988</v>
      </c>
      <c r="P830">
        <v>13437.827292822099</v>
      </c>
      <c r="Q830">
        <v>24111.695280954998</v>
      </c>
    </row>
    <row r="831" spans="1:17" hidden="1" x14ac:dyDescent="0.25">
      <c r="A831" t="s">
        <v>110</v>
      </c>
      <c r="B831" t="s">
        <v>25</v>
      </c>
      <c r="C831" t="s">
        <v>2</v>
      </c>
      <c r="D831">
        <v>22</v>
      </c>
      <c r="E831">
        <v>0</v>
      </c>
      <c r="F831">
        <v>2030.2525410461801</v>
      </c>
      <c r="G831">
        <v>5624.7820394975397</v>
      </c>
      <c r="H831">
        <v>9391.6051471345909</v>
      </c>
      <c r="J831" t="s">
        <v>110</v>
      </c>
      <c r="K831" t="s">
        <v>25</v>
      </c>
      <c r="L831" t="s">
        <v>2</v>
      </c>
      <c r="M831">
        <v>22</v>
      </c>
      <c r="N831">
        <v>0</v>
      </c>
      <c r="O831">
        <v>4961.2857098356699</v>
      </c>
      <c r="P831">
        <v>16578.165947427999</v>
      </c>
      <c r="Q831">
        <v>30332.870527740299</v>
      </c>
    </row>
    <row r="832" spans="1:17" hidden="1" x14ac:dyDescent="0.25">
      <c r="A832" t="s">
        <v>110</v>
      </c>
      <c r="B832" t="s">
        <v>26</v>
      </c>
      <c r="C832" t="s">
        <v>2</v>
      </c>
      <c r="D832">
        <v>22</v>
      </c>
      <c r="E832">
        <v>0</v>
      </c>
      <c r="F832">
        <v>1572.69692385337</v>
      </c>
      <c r="G832">
        <v>3875.0740467400801</v>
      </c>
      <c r="H832">
        <v>6172.3849532210697</v>
      </c>
      <c r="J832" t="s">
        <v>110</v>
      </c>
      <c r="K832" t="s">
        <v>26</v>
      </c>
      <c r="L832" t="s">
        <v>2</v>
      </c>
      <c r="M832">
        <v>22</v>
      </c>
      <c r="N832">
        <v>0</v>
      </c>
      <c r="O832">
        <v>4186.4647360239496</v>
      </c>
      <c r="P832">
        <v>10256.6462401671</v>
      </c>
      <c r="Q832">
        <v>18302.782511717902</v>
      </c>
    </row>
    <row r="833" spans="1:17" hidden="1" x14ac:dyDescent="0.25">
      <c r="A833" t="s">
        <v>110</v>
      </c>
      <c r="B833" t="s">
        <v>23</v>
      </c>
      <c r="C833" t="s">
        <v>2</v>
      </c>
      <c r="D833">
        <v>22</v>
      </c>
      <c r="E833">
        <v>0</v>
      </c>
      <c r="F833">
        <v>2487.80815823898</v>
      </c>
      <c r="G833">
        <v>7238.5111869586199</v>
      </c>
      <c r="H833">
        <v>12273.587966115099</v>
      </c>
      <c r="J833" t="s">
        <v>110</v>
      </c>
      <c r="K833" t="s">
        <v>23</v>
      </c>
      <c r="L833" t="s">
        <v>2</v>
      </c>
      <c r="M833">
        <v>22</v>
      </c>
      <c r="N833">
        <v>0</v>
      </c>
      <c r="O833">
        <v>5686.3120681390601</v>
      </c>
      <c r="P833">
        <v>21803.770404424198</v>
      </c>
      <c r="Q833">
        <v>40361.791057256101</v>
      </c>
    </row>
    <row r="834" spans="1:17" hidden="1" x14ac:dyDescent="0.25">
      <c r="A834" t="s">
        <v>110</v>
      </c>
      <c r="B834" t="s">
        <v>24</v>
      </c>
      <c r="C834" t="s">
        <v>2</v>
      </c>
      <c r="D834">
        <v>22</v>
      </c>
      <c r="E834">
        <v>0</v>
      </c>
      <c r="F834">
        <v>3468.8074015003399</v>
      </c>
      <c r="G834">
        <v>10058.4463207922</v>
      </c>
      <c r="H834">
        <v>16865.5604381046</v>
      </c>
      <c r="J834" t="s">
        <v>110</v>
      </c>
      <c r="K834" t="s">
        <v>24</v>
      </c>
      <c r="L834" t="s">
        <v>2</v>
      </c>
      <c r="M834">
        <v>22</v>
      </c>
      <c r="N834">
        <v>0</v>
      </c>
      <c r="O834">
        <v>7006.4410841934196</v>
      </c>
      <c r="P834">
        <v>27850.220461978301</v>
      </c>
      <c r="Q834">
        <v>52446.542182287099</v>
      </c>
    </row>
    <row r="835" spans="1:17" hidden="1" x14ac:dyDescent="0.25">
      <c r="A835" t="s">
        <v>110</v>
      </c>
      <c r="B835" t="s">
        <v>27</v>
      </c>
      <c r="C835" t="s">
        <v>2</v>
      </c>
      <c r="D835">
        <v>23</v>
      </c>
      <c r="E835">
        <v>0</v>
      </c>
      <c r="F835">
        <v>1572.69692385337</v>
      </c>
      <c r="G835">
        <v>4288.6239287322196</v>
      </c>
      <c r="H835">
        <v>7198.0185825029303</v>
      </c>
      <c r="J835" t="s">
        <v>110</v>
      </c>
      <c r="K835" t="s">
        <v>27</v>
      </c>
      <c r="L835" t="s">
        <v>2</v>
      </c>
      <c r="M835">
        <v>23</v>
      </c>
      <c r="N835">
        <v>0</v>
      </c>
      <c r="O835">
        <v>4337.9041553132502</v>
      </c>
      <c r="P835">
        <v>13589.632495731399</v>
      </c>
      <c r="Q835">
        <v>24388.895216142701</v>
      </c>
    </row>
    <row r="836" spans="1:17" hidden="1" x14ac:dyDescent="0.25">
      <c r="A836" t="s">
        <v>110</v>
      </c>
      <c r="B836" t="s">
        <v>25</v>
      </c>
      <c r="C836" t="s">
        <v>2</v>
      </c>
      <c r="D836">
        <v>23</v>
      </c>
      <c r="E836">
        <v>0</v>
      </c>
      <c r="F836">
        <v>2030.2525410461801</v>
      </c>
      <c r="G836">
        <v>5647.6449293711903</v>
      </c>
      <c r="H836">
        <v>9448.3067682401906</v>
      </c>
      <c r="J836" t="s">
        <v>110</v>
      </c>
      <c r="K836" t="s">
        <v>25</v>
      </c>
      <c r="L836" t="s">
        <v>2</v>
      </c>
      <c r="M836">
        <v>23</v>
      </c>
      <c r="N836">
        <v>0</v>
      </c>
      <c r="O836">
        <v>4969.6579592704002</v>
      </c>
      <c r="P836">
        <v>16762.428356945002</v>
      </c>
      <c r="Q836">
        <v>30669.3380993174</v>
      </c>
    </row>
    <row r="837" spans="1:17" hidden="1" x14ac:dyDescent="0.25">
      <c r="A837" t="s">
        <v>110</v>
      </c>
      <c r="B837" t="s">
        <v>26</v>
      </c>
      <c r="C837" t="s">
        <v>2</v>
      </c>
      <c r="D837">
        <v>23</v>
      </c>
      <c r="E837">
        <v>0</v>
      </c>
      <c r="F837">
        <v>1572.69692385337</v>
      </c>
      <c r="G837">
        <v>3875.0740467400801</v>
      </c>
      <c r="H837">
        <v>6172.3849532210697</v>
      </c>
      <c r="J837" t="s">
        <v>110</v>
      </c>
      <c r="K837" t="s">
        <v>26</v>
      </c>
      <c r="L837" t="s">
        <v>2</v>
      </c>
      <c r="M837">
        <v>23</v>
      </c>
      <c r="N837">
        <v>0</v>
      </c>
      <c r="O837">
        <v>4186.4647360239496</v>
      </c>
      <c r="P837">
        <v>10256.6462401671</v>
      </c>
      <c r="Q837">
        <v>18302.782511717902</v>
      </c>
    </row>
    <row r="838" spans="1:17" hidden="1" x14ac:dyDescent="0.25">
      <c r="A838" t="s">
        <v>110</v>
      </c>
      <c r="B838" t="s">
        <v>23</v>
      </c>
      <c r="C838" t="s">
        <v>2</v>
      </c>
      <c r="D838">
        <v>23</v>
      </c>
      <c r="E838">
        <v>0</v>
      </c>
      <c r="F838">
        <v>2487.80815823898</v>
      </c>
      <c r="G838">
        <v>7249.3516771925797</v>
      </c>
      <c r="H838">
        <v>12300.4731662469</v>
      </c>
      <c r="J838" t="s">
        <v>110</v>
      </c>
      <c r="K838" t="s">
        <v>23</v>
      </c>
      <c r="L838" t="s">
        <v>2</v>
      </c>
      <c r="M838">
        <v>23</v>
      </c>
      <c r="N838">
        <v>0</v>
      </c>
      <c r="O838">
        <v>5690.2817888845602</v>
      </c>
      <c r="P838">
        <v>21891.138836931801</v>
      </c>
      <c r="Q838">
        <v>40521.327906879204</v>
      </c>
    </row>
    <row r="839" spans="1:17" hidden="1" x14ac:dyDescent="0.25">
      <c r="A839" t="s">
        <v>110</v>
      </c>
      <c r="B839" t="s">
        <v>24</v>
      </c>
      <c r="C839" t="s">
        <v>2</v>
      </c>
      <c r="D839">
        <v>23</v>
      </c>
      <c r="E839">
        <v>0</v>
      </c>
      <c r="F839">
        <v>3468.8074015003399</v>
      </c>
      <c r="G839">
        <v>10210.3839004491</v>
      </c>
      <c r="H839">
        <v>17242.376628928301</v>
      </c>
      <c r="J839" t="s">
        <v>110</v>
      </c>
      <c r="K839" t="s">
        <v>24</v>
      </c>
      <c r="L839" t="s">
        <v>2</v>
      </c>
      <c r="M839">
        <v>23</v>
      </c>
      <c r="N839">
        <v>0</v>
      </c>
      <c r="O839">
        <v>7062.0796899176703</v>
      </c>
      <c r="P839">
        <v>29074.754397911001</v>
      </c>
      <c r="Q839">
        <v>54682.570468343802</v>
      </c>
    </row>
    <row r="840" spans="1:17" hidden="1" x14ac:dyDescent="0.25">
      <c r="A840" t="s">
        <v>110</v>
      </c>
      <c r="B840" t="s">
        <v>27</v>
      </c>
      <c r="C840" t="s">
        <v>2</v>
      </c>
      <c r="D840">
        <v>24</v>
      </c>
      <c r="E840">
        <v>0</v>
      </c>
      <c r="F840">
        <v>1572.69692385337</v>
      </c>
      <c r="G840">
        <v>4306.4682461232496</v>
      </c>
      <c r="H840">
        <v>7242.2737807384101</v>
      </c>
      <c r="J840" t="s">
        <v>110</v>
      </c>
      <c r="K840" t="s">
        <v>27</v>
      </c>
      <c r="L840" t="s">
        <v>2</v>
      </c>
      <c r="M840">
        <v>24</v>
      </c>
      <c r="N840">
        <v>0</v>
      </c>
      <c r="O840">
        <v>4344.4386344196</v>
      </c>
      <c r="P840">
        <v>13733.4479511191</v>
      </c>
      <c r="Q840">
        <v>24651.505681057301</v>
      </c>
    </row>
    <row r="841" spans="1:17" hidden="1" x14ac:dyDescent="0.25">
      <c r="A841" t="s">
        <v>110</v>
      </c>
      <c r="B841" t="s">
        <v>25</v>
      </c>
      <c r="C841" t="s">
        <v>2</v>
      </c>
      <c r="D841">
        <v>24</v>
      </c>
      <c r="E841">
        <v>0</v>
      </c>
      <c r="F841">
        <v>2030.2525410461801</v>
      </c>
      <c r="G841">
        <v>5665.1920683261396</v>
      </c>
      <c r="H841">
        <v>9491.8249424521691</v>
      </c>
      <c r="J841" t="s">
        <v>110</v>
      </c>
      <c r="K841" t="s">
        <v>25</v>
      </c>
      <c r="L841" t="s">
        <v>2</v>
      </c>
      <c r="M841">
        <v>24</v>
      </c>
      <c r="N841">
        <v>0</v>
      </c>
      <c r="O841">
        <v>4976.0836134641004</v>
      </c>
      <c r="P841">
        <v>16903.848716393801</v>
      </c>
      <c r="Q841">
        <v>30927.5750617017</v>
      </c>
    </row>
    <row r="842" spans="1:17" hidden="1" x14ac:dyDescent="0.25">
      <c r="A842" t="s">
        <v>110</v>
      </c>
      <c r="B842" t="s">
        <v>26</v>
      </c>
      <c r="C842" t="s">
        <v>2</v>
      </c>
      <c r="D842">
        <v>24</v>
      </c>
      <c r="E842">
        <v>0</v>
      </c>
      <c r="F842">
        <v>1572.69692385337</v>
      </c>
      <c r="G842">
        <v>3875.0740467400801</v>
      </c>
      <c r="H842">
        <v>6172.3849532210697</v>
      </c>
      <c r="J842" t="s">
        <v>110</v>
      </c>
      <c r="K842" t="s">
        <v>26</v>
      </c>
      <c r="L842" t="s">
        <v>2</v>
      </c>
      <c r="M842">
        <v>24</v>
      </c>
      <c r="N842">
        <v>0</v>
      </c>
      <c r="O842">
        <v>4186.4647360239496</v>
      </c>
      <c r="P842">
        <v>10256.6462401671</v>
      </c>
      <c r="Q842">
        <v>18302.782511717902</v>
      </c>
    </row>
    <row r="843" spans="1:17" hidden="1" x14ac:dyDescent="0.25">
      <c r="A843" t="s">
        <v>110</v>
      </c>
      <c r="B843" t="s">
        <v>23</v>
      </c>
      <c r="C843" t="s">
        <v>2</v>
      </c>
      <c r="D843">
        <v>24</v>
      </c>
      <c r="E843">
        <v>0</v>
      </c>
      <c r="F843">
        <v>2487.80815823898</v>
      </c>
      <c r="G843">
        <v>7258.6450502179396</v>
      </c>
      <c r="H843">
        <v>12323.521403761501</v>
      </c>
      <c r="J843" t="s">
        <v>110</v>
      </c>
      <c r="K843" t="s">
        <v>23</v>
      </c>
      <c r="L843" t="s">
        <v>2</v>
      </c>
      <c r="M843">
        <v>24</v>
      </c>
      <c r="N843">
        <v>0</v>
      </c>
      <c r="O843">
        <v>5693.6849648386196</v>
      </c>
      <c r="P843">
        <v>21966.0383494456</v>
      </c>
      <c r="Q843">
        <v>40658.096210050302</v>
      </c>
    </row>
    <row r="844" spans="1:17" hidden="1" x14ac:dyDescent="0.25">
      <c r="A844" t="s">
        <v>110</v>
      </c>
      <c r="B844" t="s">
        <v>24</v>
      </c>
      <c r="C844" t="s">
        <v>2</v>
      </c>
      <c r="D844">
        <v>24</v>
      </c>
      <c r="E844">
        <v>0</v>
      </c>
      <c r="F844">
        <v>3468.8074015003399</v>
      </c>
      <c r="G844">
        <v>10181.8956042634</v>
      </c>
      <c r="H844">
        <v>17171.723593148901</v>
      </c>
      <c r="J844" t="s">
        <v>110</v>
      </c>
      <c r="K844" t="s">
        <v>24</v>
      </c>
      <c r="L844" t="s">
        <v>2</v>
      </c>
      <c r="M844">
        <v>24</v>
      </c>
      <c r="N844">
        <v>0</v>
      </c>
      <c r="O844">
        <v>7051.64745134437</v>
      </c>
      <c r="P844">
        <v>28845.154284923599</v>
      </c>
      <c r="Q844">
        <v>54263.315164708198</v>
      </c>
    </row>
    <row r="845" spans="1:17" hidden="1" x14ac:dyDescent="0.25">
      <c r="A845" t="s">
        <v>111</v>
      </c>
      <c r="B845" t="s">
        <v>27</v>
      </c>
      <c r="C845" t="s">
        <v>2</v>
      </c>
      <c r="D845">
        <v>1</v>
      </c>
      <c r="E845">
        <v>24567.728738817801</v>
      </c>
      <c r="F845">
        <v>20732.125335688801</v>
      </c>
      <c r="G845">
        <v>11204.546035630299</v>
      </c>
      <c r="H845">
        <v>4243.1380335827598</v>
      </c>
      <c r="J845" t="s">
        <v>111</v>
      </c>
      <c r="K845" t="s">
        <v>27</v>
      </c>
      <c r="L845" t="s">
        <v>2</v>
      </c>
      <c r="M845">
        <v>1</v>
      </c>
      <c r="N845">
        <v>24567.728965448699</v>
      </c>
      <c r="O845">
        <v>23005.900596535899</v>
      </c>
      <c r="P845">
        <v>16153.6194093699</v>
      </c>
      <c r="Q845">
        <v>7878.4212863308603</v>
      </c>
    </row>
    <row r="846" spans="1:17" hidden="1" x14ac:dyDescent="0.25">
      <c r="A846" t="s">
        <v>111</v>
      </c>
      <c r="B846" t="s">
        <v>25</v>
      </c>
      <c r="C846" t="s">
        <v>2</v>
      </c>
      <c r="D846">
        <v>1</v>
      </c>
      <c r="E846">
        <v>35758.134797145598</v>
      </c>
      <c r="F846">
        <v>30295.268191240299</v>
      </c>
      <c r="G846">
        <v>16472.302257645599</v>
      </c>
      <c r="H846">
        <v>6316.7766661305895</v>
      </c>
      <c r="J846" t="s">
        <v>111</v>
      </c>
      <c r="K846" t="s">
        <v>25</v>
      </c>
      <c r="L846" t="s">
        <v>2</v>
      </c>
      <c r="M846">
        <v>1</v>
      </c>
      <c r="N846">
        <v>35758.135137092002</v>
      </c>
      <c r="O846">
        <v>33092.730466865098</v>
      </c>
      <c r="P846">
        <v>23063.5146543542</v>
      </c>
      <c r="Q846">
        <v>10810.1572202813</v>
      </c>
    </row>
    <row r="847" spans="1:17" hidden="1" x14ac:dyDescent="0.25">
      <c r="A847" t="s">
        <v>111</v>
      </c>
      <c r="B847" t="s">
        <v>26</v>
      </c>
      <c r="C847" t="s">
        <v>2</v>
      </c>
      <c r="D847">
        <v>1</v>
      </c>
      <c r="E847">
        <v>8908.9207837102804</v>
      </c>
      <c r="F847">
        <v>8479.4942062615992</v>
      </c>
      <c r="G847">
        <v>6099.7885707109899</v>
      </c>
      <c r="H847">
        <v>3511.7159051999902</v>
      </c>
      <c r="J847" t="s">
        <v>111</v>
      </c>
      <c r="K847" t="s">
        <v>26</v>
      </c>
      <c r="L847" t="s">
        <v>2</v>
      </c>
      <c r="M847">
        <v>1</v>
      </c>
      <c r="N847">
        <v>8908.9210103412006</v>
      </c>
      <c r="O847">
        <v>9840.4983125790004</v>
      </c>
      <c r="P847">
        <v>9382.6194661401096</v>
      </c>
      <c r="Q847">
        <v>6395.4341197515996</v>
      </c>
    </row>
    <row r="848" spans="1:17" hidden="1" x14ac:dyDescent="0.25">
      <c r="A848" t="s">
        <v>111</v>
      </c>
      <c r="B848" t="s">
        <v>23</v>
      </c>
      <c r="C848" t="s">
        <v>2</v>
      </c>
      <c r="D848">
        <v>1</v>
      </c>
      <c r="E848">
        <v>54163.222376894599</v>
      </c>
      <c r="F848">
        <v>45503.721446644697</v>
      </c>
      <c r="G848">
        <v>24092.038238214402</v>
      </c>
      <c r="H848">
        <v>8727.4127080042508</v>
      </c>
      <c r="J848" t="s">
        <v>111</v>
      </c>
      <c r="K848" t="s">
        <v>23</v>
      </c>
      <c r="L848" t="s">
        <v>2</v>
      </c>
      <c r="M848">
        <v>1</v>
      </c>
      <c r="N848">
        <v>54163.222830156403</v>
      </c>
      <c r="O848">
        <v>49245.4233870799</v>
      </c>
      <c r="P848">
        <v>33093.098723163101</v>
      </c>
      <c r="Q848">
        <v>14425.168671621001</v>
      </c>
    </row>
    <row r="849" spans="1:17" hidden="1" x14ac:dyDescent="0.25">
      <c r="A849" t="s">
        <v>111</v>
      </c>
      <c r="B849" t="s">
        <v>24</v>
      </c>
      <c r="C849" t="s">
        <v>2</v>
      </c>
      <c r="D849">
        <v>1</v>
      </c>
      <c r="E849">
        <v>77487.759831289004</v>
      </c>
      <c r="F849">
        <v>65484.646314223697</v>
      </c>
      <c r="G849">
        <v>35168.440210226203</v>
      </c>
      <c r="H849">
        <v>13142.106023603699</v>
      </c>
      <c r="J849" t="s">
        <v>111</v>
      </c>
      <c r="K849" t="s">
        <v>24</v>
      </c>
      <c r="L849" t="s">
        <v>2</v>
      </c>
      <c r="M849">
        <v>1</v>
      </c>
      <c r="N849">
        <v>77487.760527499195</v>
      </c>
      <c r="O849">
        <v>70310.212561177599</v>
      </c>
      <c r="P849">
        <v>47619.198014779096</v>
      </c>
      <c r="Q849">
        <v>20647.5757931589</v>
      </c>
    </row>
    <row r="850" spans="1:17" hidden="1" x14ac:dyDescent="0.25">
      <c r="A850" t="s">
        <v>111</v>
      </c>
      <c r="B850" t="s">
        <v>27</v>
      </c>
      <c r="C850" t="s">
        <v>2</v>
      </c>
      <c r="D850">
        <v>2</v>
      </c>
      <c r="E850">
        <v>24418.113339359501</v>
      </c>
      <c r="F850">
        <v>20499.779826922098</v>
      </c>
      <c r="G850">
        <v>10924.386719800499</v>
      </c>
      <c r="H850">
        <v>4014.5873156928301</v>
      </c>
      <c r="J850" t="s">
        <v>111</v>
      </c>
      <c r="K850" t="s">
        <v>27</v>
      </c>
      <c r="L850" t="s">
        <v>2</v>
      </c>
      <c r="M850">
        <v>2</v>
      </c>
      <c r="N850">
        <v>24418.113549802401</v>
      </c>
      <c r="O850">
        <v>22783.207465626499</v>
      </c>
      <c r="P850">
        <v>15793.057344807799</v>
      </c>
      <c r="Q850">
        <v>7596.8325700612004</v>
      </c>
    </row>
    <row r="851" spans="1:17" hidden="1" x14ac:dyDescent="0.25">
      <c r="A851" t="s">
        <v>111</v>
      </c>
      <c r="B851" t="s">
        <v>25</v>
      </c>
      <c r="C851" t="s">
        <v>2</v>
      </c>
      <c r="D851">
        <v>2</v>
      </c>
      <c r="E851">
        <v>35204.834184876701</v>
      </c>
      <c r="F851">
        <v>29689.411383157501</v>
      </c>
      <c r="G851">
        <v>15944.849507171501</v>
      </c>
      <c r="H851">
        <v>5958.5887372770103</v>
      </c>
      <c r="J851" t="s">
        <v>111</v>
      </c>
      <c r="K851" t="s">
        <v>25</v>
      </c>
      <c r="L851" t="s">
        <v>2</v>
      </c>
      <c r="M851">
        <v>2</v>
      </c>
      <c r="N851">
        <v>35204.834500541197</v>
      </c>
      <c r="O851">
        <v>32482.1815512631</v>
      </c>
      <c r="P851">
        <v>22380.462161445299</v>
      </c>
      <c r="Q851">
        <v>10356.6273860038</v>
      </c>
    </row>
    <row r="852" spans="1:17" hidden="1" x14ac:dyDescent="0.25">
      <c r="A852" t="s">
        <v>111</v>
      </c>
      <c r="B852" t="s">
        <v>26</v>
      </c>
      <c r="C852" t="s">
        <v>2</v>
      </c>
      <c r="D852">
        <v>2</v>
      </c>
      <c r="E852">
        <v>8282.1879235574306</v>
      </c>
      <c r="F852">
        <v>7873.8160486714796</v>
      </c>
      <c r="G852">
        <v>5664.0893870887703</v>
      </c>
      <c r="H852">
        <v>3260.8790548285601</v>
      </c>
      <c r="J852" t="s">
        <v>111</v>
      </c>
      <c r="K852" t="s">
        <v>26</v>
      </c>
      <c r="L852" t="s">
        <v>2</v>
      </c>
      <c r="M852">
        <v>2</v>
      </c>
      <c r="N852">
        <v>8282.1881340004293</v>
      </c>
      <c r="O852">
        <v>9216.6607698630705</v>
      </c>
      <c r="P852">
        <v>8815.7478083740098</v>
      </c>
      <c r="Q852">
        <v>6068.6593923124201</v>
      </c>
    </row>
    <row r="853" spans="1:17" hidden="1" x14ac:dyDescent="0.25">
      <c r="A853" t="s">
        <v>111</v>
      </c>
      <c r="B853" t="s">
        <v>23</v>
      </c>
      <c r="C853" t="s">
        <v>2</v>
      </c>
      <c r="D853">
        <v>2</v>
      </c>
      <c r="E853">
        <v>53096.857338531598</v>
      </c>
      <c r="F853">
        <v>44438.766801788297</v>
      </c>
      <c r="G853">
        <v>23281.634526858001</v>
      </c>
      <c r="H853">
        <v>8234.4784706612008</v>
      </c>
      <c r="J853" t="s">
        <v>111</v>
      </c>
      <c r="K853" t="s">
        <v>23</v>
      </c>
      <c r="L853" t="s">
        <v>2</v>
      </c>
      <c r="M853">
        <v>2</v>
      </c>
      <c r="N853">
        <v>53096.857759417602</v>
      </c>
      <c r="O853">
        <v>48155.056300599201</v>
      </c>
      <c r="P853">
        <v>32040.259312349801</v>
      </c>
      <c r="Q853">
        <v>13789.338822920499</v>
      </c>
    </row>
    <row r="854" spans="1:17" hidden="1" x14ac:dyDescent="0.25">
      <c r="A854" t="s">
        <v>111</v>
      </c>
      <c r="B854" t="s">
        <v>24</v>
      </c>
      <c r="C854" t="s">
        <v>2</v>
      </c>
      <c r="D854">
        <v>2</v>
      </c>
      <c r="E854">
        <v>76413.763718687696</v>
      </c>
      <c r="F854">
        <v>64290.145583576297</v>
      </c>
      <c r="G854">
        <v>34107.504239101603</v>
      </c>
      <c r="H854">
        <v>12411.3006713375</v>
      </c>
      <c r="J854" t="s">
        <v>111</v>
      </c>
      <c r="K854" t="s">
        <v>24</v>
      </c>
      <c r="L854" t="s">
        <v>2</v>
      </c>
      <c r="M854">
        <v>2</v>
      </c>
      <c r="N854">
        <v>76413.764365168594</v>
      </c>
      <c r="O854">
        <v>69109.551109844295</v>
      </c>
      <c r="P854">
        <v>46245.889320975701</v>
      </c>
      <c r="Q854">
        <v>19724.349850395702</v>
      </c>
    </row>
    <row r="855" spans="1:17" hidden="1" x14ac:dyDescent="0.25">
      <c r="A855" t="s">
        <v>111</v>
      </c>
      <c r="B855" t="s">
        <v>27</v>
      </c>
      <c r="C855" t="s">
        <v>2</v>
      </c>
      <c r="D855">
        <v>3</v>
      </c>
      <c r="E855">
        <v>24279.724233093901</v>
      </c>
      <c r="F855">
        <v>20276.218615774898</v>
      </c>
      <c r="G855">
        <v>10647.8871655657</v>
      </c>
      <c r="H855">
        <v>3786.5609773906899</v>
      </c>
      <c r="J855" t="s">
        <v>111</v>
      </c>
      <c r="K855" t="s">
        <v>27</v>
      </c>
      <c r="L855" t="s">
        <v>2</v>
      </c>
      <c r="M855">
        <v>3</v>
      </c>
      <c r="N855">
        <v>24279.724427349</v>
      </c>
      <c r="O855">
        <v>22569.953026759598</v>
      </c>
      <c r="P855">
        <v>15437.3496236151</v>
      </c>
      <c r="Q855">
        <v>7316.3070540543604</v>
      </c>
    </row>
    <row r="856" spans="1:17" hidden="1" x14ac:dyDescent="0.25">
      <c r="A856" t="s">
        <v>111</v>
      </c>
      <c r="B856" t="s">
        <v>25</v>
      </c>
      <c r="C856" t="s">
        <v>2</v>
      </c>
      <c r="D856">
        <v>3</v>
      </c>
      <c r="E856">
        <v>34721.860604964102</v>
      </c>
      <c r="F856">
        <v>29138.583743857002</v>
      </c>
      <c r="G856">
        <v>15440.323306689999</v>
      </c>
      <c r="H856">
        <v>5603.68578055135</v>
      </c>
      <c r="J856" t="s">
        <v>111</v>
      </c>
      <c r="K856" t="s">
        <v>25</v>
      </c>
      <c r="L856" t="s">
        <v>2</v>
      </c>
      <c r="M856">
        <v>3</v>
      </c>
      <c r="N856">
        <v>34721.860896346698</v>
      </c>
      <c r="O856">
        <v>31930.761253564899</v>
      </c>
      <c r="P856">
        <v>21727.819667398198</v>
      </c>
      <c r="Q856">
        <v>9909.75796206825</v>
      </c>
    </row>
    <row r="857" spans="1:17" hidden="1" x14ac:dyDescent="0.25">
      <c r="A857" t="s">
        <v>111</v>
      </c>
      <c r="B857" t="s">
        <v>26</v>
      </c>
      <c r="C857" t="s">
        <v>2</v>
      </c>
      <c r="D857">
        <v>3</v>
      </c>
      <c r="E857">
        <v>7655.45506340458</v>
      </c>
      <c r="F857">
        <v>7268.1378910813701</v>
      </c>
      <c r="G857">
        <v>5228.3902034665598</v>
      </c>
      <c r="H857">
        <v>3010.0422044571301</v>
      </c>
      <c r="J857" t="s">
        <v>111</v>
      </c>
      <c r="K857" t="s">
        <v>26</v>
      </c>
      <c r="L857" t="s">
        <v>2</v>
      </c>
      <c r="M857">
        <v>3</v>
      </c>
      <c r="N857">
        <v>7655.4552576596498</v>
      </c>
      <c r="O857">
        <v>8592.8232271471406</v>
      </c>
      <c r="P857">
        <v>8248.8761506079009</v>
      </c>
      <c r="Q857">
        <v>5741.8846648732497</v>
      </c>
    </row>
    <row r="858" spans="1:17" hidden="1" x14ac:dyDescent="0.25">
      <c r="A858" t="s">
        <v>111</v>
      </c>
      <c r="B858" t="s">
        <v>23</v>
      </c>
      <c r="C858" t="s">
        <v>2</v>
      </c>
      <c r="D858">
        <v>3</v>
      </c>
      <c r="E858">
        <v>52141.8344237786</v>
      </c>
      <c r="F858">
        <v>43460.934623321002</v>
      </c>
      <c r="G858">
        <v>22507.5282487601</v>
      </c>
      <c r="H858">
        <v>7746.7450182861503</v>
      </c>
      <c r="J858" t="s">
        <v>111</v>
      </c>
      <c r="K858" t="s">
        <v>23</v>
      </c>
      <c r="L858" t="s">
        <v>2</v>
      </c>
      <c r="M858">
        <v>3</v>
      </c>
      <c r="N858">
        <v>52141.834812288696</v>
      </c>
      <c r="O858">
        <v>47158.301949690598</v>
      </c>
      <c r="P858">
        <v>31035.565169988899</v>
      </c>
      <c r="Q858">
        <v>13164.0537705344</v>
      </c>
    </row>
    <row r="859" spans="1:17" hidden="1" x14ac:dyDescent="0.25">
      <c r="A859" t="s">
        <v>111</v>
      </c>
      <c r="B859" t="s">
        <v>24</v>
      </c>
      <c r="C859" t="s">
        <v>2</v>
      </c>
      <c r="D859">
        <v>3</v>
      </c>
      <c r="E859">
        <v>74999.236712571103</v>
      </c>
      <c r="F859">
        <v>62829.187825141104</v>
      </c>
      <c r="G859">
        <v>32935.555499591901</v>
      </c>
      <c r="H859">
        <v>11664.589138241299</v>
      </c>
      <c r="J859" t="s">
        <v>111</v>
      </c>
      <c r="K859" t="s">
        <v>24</v>
      </c>
      <c r="L859" t="s">
        <v>2</v>
      </c>
      <c r="M859">
        <v>3</v>
      </c>
      <c r="N859">
        <v>74999.237309322707</v>
      </c>
      <c r="O859">
        <v>67622.582666555099</v>
      </c>
      <c r="P859">
        <v>44725.332211630703</v>
      </c>
      <c r="Q859">
        <v>18768.873499660502</v>
      </c>
    </row>
    <row r="860" spans="1:17" hidden="1" x14ac:dyDescent="0.25">
      <c r="A860" t="s">
        <v>111</v>
      </c>
      <c r="B860" t="s">
        <v>27</v>
      </c>
      <c r="C860" t="s">
        <v>2</v>
      </c>
      <c r="D860">
        <v>4</v>
      </c>
      <c r="E860">
        <v>24180.627153003199</v>
      </c>
      <c r="F860">
        <v>20083.402446295499</v>
      </c>
      <c r="G860">
        <v>10384.196776913899</v>
      </c>
      <c r="H860">
        <v>3560.36996764586</v>
      </c>
      <c r="J860" t="s">
        <v>111</v>
      </c>
      <c r="K860" t="s">
        <v>27</v>
      </c>
      <c r="L860" t="s">
        <v>2</v>
      </c>
      <c r="M860">
        <v>4</v>
      </c>
      <c r="N860">
        <v>24180.627331070398</v>
      </c>
      <c r="O860">
        <v>22389.734010041499</v>
      </c>
      <c r="P860">
        <v>15098.6321042157</v>
      </c>
      <c r="Q860">
        <v>7039.5027389673596</v>
      </c>
    </row>
    <row r="861" spans="1:17" hidden="1" x14ac:dyDescent="0.25">
      <c r="A861" t="s">
        <v>111</v>
      </c>
      <c r="B861" t="s">
        <v>25</v>
      </c>
      <c r="C861" t="s">
        <v>2</v>
      </c>
      <c r="D861">
        <v>4</v>
      </c>
      <c r="E861">
        <v>34218.529199895798</v>
      </c>
      <c r="F861">
        <v>28571.82660833</v>
      </c>
      <c r="G861">
        <v>14929.1604733159</v>
      </c>
      <c r="H861">
        <v>5247.8319108412898</v>
      </c>
      <c r="J861" t="s">
        <v>111</v>
      </c>
      <c r="K861" t="s">
        <v>25</v>
      </c>
      <c r="L861" t="s">
        <v>2</v>
      </c>
      <c r="M861">
        <v>4</v>
      </c>
      <c r="N861">
        <v>34218.529466996501</v>
      </c>
      <c r="O861">
        <v>31362.224776999901</v>
      </c>
      <c r="P861">
        <v>21066.374278943698</v>
      </c>
      <c r="Q861">
        <v>9460.9605246126594</v>
      </c>
    </row>
    <row r="862" spans="1:17" hidden="1" x14ac:dyDescent="0.25">
      <c r="A862" t="s">
        <v>111</v>
      </c>
      <c r="B862" t="s">
        <v>26</v>
      </c>
      <c r="C862" t="s">
        <v>2</v>
      </c>
      <c r="D862">
        <v>4</v>
      </c>
      <c r="E862">
        <v>7028.7222032517202</v>
      </c>
      <c r="F862">
        <v>6662.4597334912496</v>
      </c>
      <c r="G862">
        <v>4792.6910198443502</v>
      </c>
      <c r="H862">
        <v>2759.2053540857</v>
      </c>
      <c r="J862" t="s">
        <v>111</v>
      </c>
      <c r="K862" t="s">
        <v>26</v>
      </c>
      <c r="L862" t="s">
        <v>2</v>
      </c>
      <c r="M862">
        <v>4</v>
      </c>
      <c r="N862">
        <v>7028.7223813188803</v>
      </c>
      <c r="O862">
        <v>7968.9856844312098</v>
      </c>
      <c r="P862">
        <v>7682.0044928418001</v>
      </c>
      <c r="Q862">
        <v>5415.1099374340702</v>
      </c>
    </row>
    <row r="863" spans="1:17" hidden="1" x14ac:dyDescent="0.25">
      <c r="A863" t="s">
        <v>111</v>
      </c>
      <c r="B863" t="s">
        <v>23</v>
      </c>
      <c r="C863" t="s">
        <v>2</v>
      </c>
      <c r="D863">
        <v>4</v>
      </c>
      <c r="E863">
        <v>51092.304620600597</v>
      </c>
      <c r="F863">
        <v>42409.153134894499</v>
      </c>
      <c r="G863">
        <v>21702.612809099101</v>
      </c>
      <c r="H863">
        <v>7254.5971539279599</v>
      </c>
      <c r="J863" t="s">
        <v>111</v>
      </c>
      <c r="K863" t="s">
        <v>23</v>
      </c>
      <c r="L863" t="s">
        <v>2</v>
      </c>
      <c r="M863">
        <v>4</v>
      </c>
      <c r="N863">
        <v>51092.3049767349</v>
      </c>
      <c r="O863">
        <v>46082.089366182903</v>
      </c>
      <c r="P863">
        <v>29990.005456123701</v>
      </c>
      <c r="Q863">
        <v>12529.8183240258</v>
      </c>
    </row>
    <row r="864" spans="1:17" hidden="1" x14ac:dyDescent="0.25">
      <c r="A864" t="s">
        <v>111</v>
      </c>
      <c r="B864" t="s">
        <v>24</v>
      </c>
      <c r="C864" t="s">
        <v>2</v>
      </c>
      <c r="D864">
        <v>4</v>
      </c>
      <c r="E864">
        <v>73754.975153212101</v>
      </c>
      <c r="F864">
        <v>61501.458580599799</v>
      </c>
      <c r="G864">
        <v>31819.113144274801</v>
      </c>
      <c r="H864">
        <v>10925.8306955602</v>
      </c>
      <c r="J864" t="s">
        <v>111</v>
      </c>
      <c r="K864" t="s">
        <v>24</v>
      </c>
      <c r="L864" t="s">
        <v>2</v>
      </c>
      <c r="M864">
        <v>4</v>
      </c>
      <c r="N864">
        <v>73754.975700234398</v>
      </c>
      <c r="O864">
        <v>66278.767719243799</v>
      </c>
      <c r="P864">
        <v>43278.399310056499</v>
      </c>
      <c r="Q864">
        <v>17829.522352911299</v>
      </c>
    </row>
    <row r="865" spans="1:17" hidden="1" x14ac:dyDescent="0.25">
      <c r="A865" t="s">
        <v>111</v>
      </c>
      <c r="B865" t="s">
        <v>27</v>
      </c>
      <c r="C865" t="s">
        <v>2</v>
      </c>
      <c r="D865">
        <v>5</v>
      </c>
      <c r="E865">
        <v>24427.605603245102</v>
      </c>
      <c r="F865">
        <v>20276.656993921799</v>
      </c>
      <c r="G865">
        <v>10464.7115320064</v>
      </c>
      <c r="H865">
        <v>3571.9063185774498</v>
      </c>
      <c r="J865" t="s">
        <v>111</v>
      </c>
      <c r="K865" t="s">
        <v>27</v>
      </c>
      <c r="L865" t="s">
        <v>2</v>
      </c>
      <c r="M865">
        <v>5</v>
      </c>
      <c r="N865">
        <v>24427.605781312301</v>
      </c>
      <c r="O865">
        <v>22597.385234976598</v>
      </c>
      <c r="P865">
        <v>15205.427658344701</v>
      </c>
      <c r="Q865">
        <v>7062.8931447492296</v>
      </c>
    </row>
    <row r="866" spans="1:17" hidden="1" x14ac:dyDescent="0.25">
      <c r="A866" t="s">
        <v>111</v>
      </c>
      <c r="B866" t="s">
        <v>25</v>
      </c>
      <c r="C866" t="s">
        <v>2</v>
      </c>
      <c r="D866">
        <v>5</v>
      </c>
      <c r="E866">
        <v>34551.657247899901</v>
      </c>
      <c r="F866">
        <v>28832.4910920355</v>
      </c>
      <c r="G866">
        <v>15037.7599206492</v>
      </c>
      <c r="H866">
        <v>5263.3923051314396</v>
      </c>
      <c r="J866" t="s">
        <v>111</v>
      </c>
      <c r="K866" t="s">
        <v>25</v>
      </c>
      <c r="L866" t="s">
        <v>2</v>
      </c>
      <c r="M866">
        <v>5</v>
      </c>
      <c r="N866">
        <v>34551.657515000603</v>
      </c>
      <c r="O866">
        <v>31642.3077039134</v>
      </c>
      <c r="P866">
        <v>21210.4216419736</v>
      </c>
      <c r="Q866">
        <v>9492.50983675916</v>
      </c>
    </row>
    <row r="867" spans="1:17" hidden="1" x14ac:dyDescent="0.25">
      <c r="A867" t="s">
        <v>111</v>
      </c>
      <c r="B867" t="s">
        <v>26</v>
      </c>
      <c r="C867" t="s">
        <v>2</v>
      </c>
      <c r="D867">
        <v>5</v>
      </c>
      <c r="E867">
        <v>7028.7222032517202</v>
      </c>
      <c r="F867">
        <v>6662.4597334912496</v>
      </c>
      <c r="G867">
        <v>4792.6910198443502</v>
      </c>
      <c r="H867">
        <v>2759.2053540857</v>
      </c>
      <c r="J867" t="s">
        <v>111</v>
      </c>
      <c r="K867" t="s">
        <v>26</v>
      </c>
      <c r="L867" t="s">
        <v>2</v>
      </c>
      <c r="M867">
        <v>5</v>
      </c>
      <c r="N867">
        <v>7028.7223813188803</v>
      </c>
      <c r="O867">
        <v>7968.9856844312098</v>
      </c>
      <c r="P867">
        <v>7682.0044928418001</v>
      </c>
      <c r="Q867">
        <v>5415.1099374340702</v>
      </c>
    </row>
    <row r="868" spans="1:17" hidden="1" x14ac:dyDescent="0.25">
      <c r="A868" t="s">
        <v>111</v>
      </c>
      <c r="B868" t="s">
        <v>23</v>
      </c>
      <c r="C868" t="s">
        <v>2</v>
      </c>
      <c r="D868">
        <v>5</v>
      </c>
      <c r="E868">
        <v>51266.0136381915</v>
      </c>
      <c r="F868">
        <v>42545.076158058197</v>
      </c>
      <c r="G868">
        <v>21759.2417943203</v>
      </c>
      <c r="H868">
        <v>7262.7110933625499</v>
      </c>
      <c r="J868" t="s">
        <v>111</v>
      </c>
      <c r="K868" t="s">
        <v>23</v>
      </c>
      <c r="L868" t="s">
        <v>2</v>
      </c>
      <c r="M868">
        <v>5</v>
      </c>
      <c r="N868">
        <v>51266.013994325796</v>
      </c>
      <c r="O868">
        <v>46228.1381014055</v>
      </c>
      <c r="P868">
        <v>30065.118692815799</v>
      </c>
      <c r="Q868">
        <v>12546.2696557329</v>
      </c>
    </row>
    <row r="869" spans="1:17" hidden="1" x14ac:dyDescent="0.25">
      <c r="A869" t="s">
        <v>111</v>
      </c>
      <c r="B869" t="s">
        <v>24</v>
      </c>
      <c r="C869" t="s">
        <v>2</v>
      </c>
      <c r="D869">
        <v>5</v>
      </c>
      <c r="E869">
        <v>75627.895067546298</v>
      </c>
      <c r="F869">
        <v>62966.972233432498</v>
      </c>
      <c r="G869">
        <v>32429.683370393101</v>
      </c>
      <c r="H869">
        <v>11013.3146901248</v>
      </c>
      <c r="J869" t="s">
        <v>111</v>
      </c>
      <c r="K869" t="s">
        <v>24</v>
      </c>
      <c r="L869" t="s">
        <v>2</v>
      </c>
      <c r="M869">
        <v>5</v>
      </c>
      <c r="N869">
        <v>75627.895614568595</v>
      </c>
      <c r="O869">
        <v>67853.456175002095</v>
      </c>
      <c r="P869">
        <v>44088.265595535398</v>
      </c>
      <c r="Q869">
        <v>18006.899596757099</v>
      </c>
    </row>
    <row r="870" spans="1:17" hidden="1" x14ac:dyDescent="0.25">
      <c r="A870" t="s">
        <v>111</v>
      </c>
      <c r="B870" t="s">
        <v>27</v>
      </c>
      <c r="C870" t="s">
        <v>2</v>
      </c>
      <c r="D870">
        <v>6</v>
      </c>
      <c r="E870">
        <v>24491.221264671101</v>
      </c>
      <c r="F870">
        <v>20326.434680431601</v>
      </c>
      <c r="G870">
        <v>10485.4501810454</v>
      </c>
      <c r="H870">
        <v>3574.8778029083201</v>
      </c>
      <c r="J870" t="s">
        <v>111</v>
      </c>
      <c r="K870" t="s">
        <v>27</v>
      </c>
      <c r="L870" t="s">
        <v>2</v>
      </c>
      <c r="M870">
        <v>6</v>
      </c>
      <c r="N870">
        <v>24491.221442738199</v>
      </c>
      <c r="O870">
        <v>22650.8711565509</v>
      </c>
      <c r="P870">
        <v>15232.9356041053</v>
      </c>
      <c r="Q870">
        <v>7068.9179462385</v>
      </c>
    </row>
    <row r="871" spans="1:17" hidden="1" x14ac:dyDescent="0.25">
      <c r="A871" t="s">
        <v>111</v>
      </c>
      <c r="B871" t="s">
        <v>25</v>
      </c>
      <c r="C871" t="s">
        <v>2</v>
      </c>
      <c r="D871">
        <v>6</v>
      </c>
      <c r="E871">
        <v>34905.143121059802</v>
      </c>
      <c r="F871">
        <v>29109.0850719673</v>
      </c>
      <c r="G871">
        <v>15152.996000875</v>
      </c>
      <c r="H871">
        <v>5279.9036124059803</v>
      </c>
      <c r="J871" t="s">
        <v>111</v>
      </c>
      <c r="K871" t="s">
        <v>25</v>
      </c>
      <c r="L871" t="s">
        <v>2</v>
      </c>
      <c r="M871">
        <v>6</v>
      </c>
      <c r="N871">
        <v>34905.143388160497</v>
      </c>
      <c r="O871">
        <v>31939.506809693899</v>
      </c>
      <c r="P871">
        <v>21363.2718994108</v>
      </c>
      <c r="Q871">
        <v>9525.9871624257103</v>
      </c>
    </row>
    <row r="872" spans="1:17" hidden="1" x14ac:dyDescent="0.25">
      <c r="A872" t="s">
        <v>111</v>
      </c>
      <c r="B872" t="s">
        <v>26</v>
      </c>
      <c r="C872" t="s">
        <v>2</v>
      </c>
      <c r="D872">
        <v>6</v>
      </c>
      <c r="E872">
        <v>7028.7222032517202</v>
      </c>
      <c r="F872">
        <v>6662.4597334912496</v>
      </c>
      <c r="G872">
        <v>4792.6910198443502</v>
      </c>
      <c r="H872">
        <v>2759.2053540857</v>
      </c>
      <c r="J872" t="s">
        <v>111</v>
      </c>
      <c r="K872" t="s">
        <v>26</v>
      </c>
      <c r="L872" t="s">
        <v>2</v>
      </c>
      <c r="M872">
        <v>6</v>
      </c>
      <c r="N872">
        <v>7028.7223813188803</v>
      </c>
      <c r="O872">
        <v>7968.9856844312098</v>
      </c>
      <c r="P872">
        <v>7682.0044928418001</v>
      </c>
      <c r="Q872">
        <v>5415.1099374340702</v>
      </c>
    </row>
    <row r="873" spans="1:17" hidden="1" x14ac:dyDescent="0.25">
      <c r="A873" t="s">
        <v>111</v>
      </c>
      <c r="B873" t="s">
        <v>23</v>
      </c>
      <c r="C873" t="s">
        <v>2</v>
      </c>
      <c r="D873">
        <v>6</v>
      </c>
      <c r="E873">
        <v>51403.373852542099</v>
      </c>
      <c r="F873">
        <v>42652.5571389299</v>
      </c>
      <c r="G873">
        <v>21804.021102017301</v>
      </c>
      <c r="H873">
        <v>7269.1271820344</v>
      </c>
      <c r="J873" t="s">
        <v>111</v>
      </c>
      <c r="K873" t="s">
        <v>23</v>
      </c>
      <c r="L873" t="s">
        <v>2</v>
      </c>
      <c r="M873">
        <v>6</v>
      </c>
      <c r="N873">
        <v>51403.374208676403</v>
      </c>
      <c r="O873">
        <v>46343.625977935997</v>
      </c>
      <c r="P873">
        <v>30124.514402006102</v>
      </c>
      <c r="Q873">
        <v>12559.278528162</v>
      </c>
    </row>
    <row r="874" spans="1:17" hidden="1" x14ac:dyDescent="0.25">
      <c r="A874" t="s">
        <v>111</v>
      </c>
      <c r="B874" t="s">
        <v>24</v>
      </c>
      <c r="C874" t="s">
        <v>2</v>
      </c>
      <c r="D874">
        <v>6</v>
      </c>
      <c r="E874">
        <v>78522.407662426398</v>
      </c>
      <c r="F874">
        <v>65231.856969628403</v>
      </c>
      <c r="G874">
        <v>33373.291901666897</v>
      </c>
      <c r="H874">
        <v>11148.5172271791</v>
      </c>
      <c r="J874" t="s">
        <v>111</v>
      </c>
      <c r="K874" t="s">
        <v>24</v>
      </c>
      <c r="L874" t="s">
        <v>2</v>
      </c>
      <c r="M874">
        <v>6</v>
      </c>
      <c r="N874">
        <v>78522.408209448695</v>
      </c>
      <c r="O874">
        <v>70287.065606628501</v>
      </c>
      <c r="P874">
        <v>45339.8771276392</v>
      </c>
      <c r="Q874">
        <v>18281.028064518901</v>
      </c>
    </row>
    <row r="875" spans="1:17" hidden="1" x14ac:dyDescent="0.25">
      <c r="A875" t="s">
        <v>111</v>
      </c>
      <c r="B875" t="s">
        <v>27</v>
      </c>
      <c r="C875" t="s">
        <v>2</v>
      </c>
      <c r="D875">
        <v>7</v>
      </c>
      <c r="E875">
        <v>24586.644756810001</v>
      </c>
      <c r="F875">
        <v>20401.101210196299</v>
      </c>
      <c r="G875">
        <v>10516.558154603899</v>
      </c>
      <c r="H875">
        <v>3579.3350294046199</v>
      </c>
      <c r="J875" t="s">
        <v>111</v>
      </c>
      <c r="K875" t="s">
        <v>27</v>
      </c>
      <c r="L875" t="s">
        <v>2</v>
      </c>
      <c r="M875">
        <v>7</v>
      </c>
      <c r="N875">
        <v>24586.644934877098</v>
      </c>
      <c r="O875">
        <v>22731.100038912198</v>
      </c>
      <c r="P875">
        <v>15274.197522746101</v>
      </c>
      <c r="Q875">
        <v>7077.9551484723997</v>
      </c>
    </row>
    <row r="876" spans="1:17" hidden="1" x14ac:dyDescent="0.25">
      <c r="A876" t="s">
        <v>111</v>
      </c>
      <c r="B876" t="s">
        <v>25</v>
      </c>
      <c r="C876" t="s">
        <v>2</v>
      </c>
      <c r="D876">
        <v>7</v>
      </c>
      <c r="E876">
        <v>34531.299422744101</v>
      </c>
      <c r="F876">
        <v>28816.561595808998</v>
      </c>
      <c r="G876">
        <v>15031.1232877566</v>
      </c>
      <c r="H876">
        <v>5262.4413921470396</v>
      </c>
      <c r="J876" t="s">
        <v>111</v>
      </c>
      <c r="K876" t="s">
        <v>25</v>
      </c>
      <c r="L876" t="s">
        <v>2</v>
      </c>
      <c r="M876">
        <v>7</v>
      </c>
      <c r="N876">
        <v>34531.299689844796</v>
      </c>
      <c r="O876">
        <v>31625.191525046499</v>
      </c>
      <c r="P876">
        <v>21201.618747566201</v>
      </c>
      <c r="Q876">
        <v>9490.5818232390902</v>
      </c>
    </row>
    <row r="877" spans="1:17" hidden="1" x14ac:dyDescent="0.25">
      <c r="A877" t="s">
        <v>111</v>
      </c>
      <c r="B877" t="s">
        <v>26</v>
      </c>
      <c r="C877" t="s">
        <v>2</v>
      </c>
      <c r="D877">
        <v>7</v>
      </c>
      <c r="E877">
        <v>7028.7222032517202</v>
      </c>
      <c r="F877">
        <v>6662.4597334912496</v>
      </c>
      <c r="G877">
        <v>4792.6910198443502</v>
      </c>
      <c r="H877">
        <v>2759.2053540857</v>
      </c>
      <c r="J877" t="s">
        <v>111</v>
      </c>
      <c r="K877" t="s">
        <v>26</v>
      </c>
      <c r="L877" t="s">
        <v>2</v>
      </c>
      <c r="M877">
        <v>7</v>
      </c>
      <c r="N877">
        <v>7028.7223813188803</v>
      </c>
      <c r="O877">
        <v>7968.9856844312098</v>
      </c>
      <c r="P877">
        <v>7682.0044928418001</v>
      </c>
      <c r="Q877">
        <v>5415.1099374340702</v>
      </c>
    </row>
    <row r="878" spans="1:17" hidden="1" x14ac:dyDescent="0.25">
      <c r="A878" t="s">
        <v>111</v>
      </c>
      <c r="B878" t="s">
        <v>23</v>
      </c>
      <c r="C878" t="s">
        <v>2</v>
      </c>
      <c r="D878">
        <v>7</v>
      </c>
      <c r="E878">
        <v>51464.210270597097</v>
      </c>
      <c r="F878">
        <v>42700.160136029001</v>
      </c>
      <c r="G878">
        <v>21823.853720189501</v>
      </c>
      <c r="H878">
        <v>7271.9688480478399</v>
      </c>
      <c r="J878" t="s">
        <v>111</v>
      </c>
      <c r="K878" t="s">
        <v>23</v>
      </c>
      <c r="L878" t="s">
        <v>2</v>
      </c>
      <c r="M878">
        <v>7</v>
      </c>
      <c r="N878">
        <v>51464.210626731401</v>
      </c>
      <c r="O878">
        <v>46394.775204588899</v>
      </c>
      <c r="P878">
        <v>30150.820579614199</v>
      </c>
      <c r="Q878">
        <v>12565.0401179008</v>
      </c>
    </row>
    <row r="879" spans="1:17" hidden="1" x14ac:dyDescent="0.25">
      <c r="A879" t="s">
        <v>111</v>
      </c>
      <c r="B879" t="s">
        <v>24</v>
      </c>
      <c r="C879" t="s">
        <v>2</v>
      </c>
      <c r="D879">
        <v>7</v>
      </c>
      <c r="E879">
        <v>77841.345875395797</v>
      </c>
      <c r="F879">
        <v>64698.942914052903</v>
      </c>
      <c r="G879">
        <v>33151.266364896597</v>
      </c>
      <c r="H879">
        <v>11116.704865519299</v>
      </c>
      <c r="J879" t="s">
        <v>111</v>
      </c>
      <c r="K879" t="s">
        <v>24</v>
      </c>
      <c r="L879" t="s">
        <v>2</v>
      </c>
      <c r="M879">
        <v>7</v>
      </c>
      <c r="N879">
        <v>77841.346422418093</v>
      </c>
      <c r="O879">
        <v>69714.451622716399</v>
      </c>
      <c r="P879">
        <v>45045.380296555901</v>
      </c>
      <c r="Q879">
        <v>18216.527248574901</v>
      </c>
    </row>
    <row r="880" spans="1:17" hidden="1" x14ac:dyDescent="0.25">
      <c r="A880" t="s">
        <v>111</v>
      </c>
      <c r="B880" t="s">
        <v>27</v>
      </c>
      <c r="C880" t="s">
        <v>2</v>
      </c>
      <c r="D880">
        <v>8</v>
      </c>
      <c r="E880">
        <v>24291.0190360659</v>
      </c>
      <c r="F880">
        <v>20169.781372885998</v>
      </c>
      <c r="G880">
        <v>10420.184432599201</v>
      </c>
      <c r="H880">
        <v>3565.5263669258902</v>
      </c>
      <c r="J880" t="s">
        <v>111</v>
      </c>
      <c r="K880" t="s">
        <v>27</v>
      </c>
      <c r="L880" t="s">
        <v>2</v>
      </c>
      <c r="M880">
        <v>8</v>
      </c>
      <c r="N880">
        <v>24291.019214133099</v>
      </c>
      <c r="O880">
        <v>22482.5478151262</v>
      </c>
      <c r="P880">
        <v>15146.3664806825</v>
      </c>
      <c r="Q880">
        <v>7049.9575415516802</v>
      </c>
    </row>
    <row r="881" spans="1:17" hidden="1" x14ac:dyDescent="0.25">
      <c r="A881" t="s">
        <v>111</v>
      </c>
      <c r="B881" t="s">
        <v>25</v>
      </c>
      <c r="C881" t="s">
        <v>2</v>
      </c>
      <c r="D881">
        <v>8</v>
      </c>
      <c r="E881">
        <v>33211.7422103723</v>
      </c>
      <c r="F881">
        <v>27784.040613131499</v>
      </c>
      <c r="G881">
        <v>14600.948810264101</v>
      </c>
      <c r="H881">
        <v>5200.8049414310699</v>
      </c>
      <c r="J881" t="s">
        <v>111</v>
      </c>
      <c r="K881" t="s">
        <v>25</v>
      </c>
      <c r="L881" t="s">
        <v>2</v>
      </c>
      <c r="M881">
        <v>8</v>
      </c>
      <c r="N881">
        <v>33211.742477473003</v>
      </c>
      <c r="O881">
        <v>30515.751931216801</v>
      </c>
      <c r="P881">
        <v>20631.031137342401</v>
      </c>
      <c r="Q881">
        <v>9365.6114923477107</v>
      </c>
    </row>
    <row r="882" spans="1:17" hidden="1" x14ac:dyDescent="0.25">
      <c r="A882" t="s">
        <v>111</v>
      </c>
      <c r="B882" t="s">
        <v>26</v>
      </c>
      <c r="C882" t="s">
        <v>2</v>
      </c>
      <c r="D882">
        <v>8</v>
      </c>
      <c r="E882">
        <v>7028.7222032517202</v>
      </c>
      <c r="F882">
        <v>6662.4597334912496</v>
      </c>
      <c r="G882">
        <v>4792.6910198443502</v>
      </c>
      <c r="H882">
        <v>2759.2053540857</v>
      </c>
      <c r="J882" t="s">
        <v>111</v>
      </c>
      <c r="K882" t="s">
        <v>26</v>
      </c>
      <c r="L882" t="s">
        <v>2</v>
      </c>
      <c r="M882">
        <v>8</v>
      </c>
      <c r="N882">
        <v>7028.7223813188803</v>
      </c>
      <c r="O882">
        <v>7968.9856844312098</v>
      </c>
      <c r="P882">
        <v>7682.0044928418001</v>
      </c>
      <c r="Q882">
        <v>5415.1099374340702</v>
      </c>
    </row>
    <row r="883" spans="1:17" hidden="1" x14ac:dyDescent="0.25">
      <c r="A883" t="s">
        <v>111</v>
      </c>
      <c r="B883" t="s">
        <v>23</v>
      </c>
      <c r="C883" t="s">
        <v>2</v>
      </c>
      <c r="D883">
        <v>8</v>
      </c>
      <c r="E883">
        <v>51592.3876293922</v>
      </c>
      <c r="F883">
        <v>42800.455758848002</v>
      </c>
      <c r="G883">
        <v>21865.639425143399</v>
      </c>
      <c r="H883">
        <v>7277.9560060006697</v>
      </c>
      <c r="J883" t="s">
        <v>111</v>
      </c>
      <c r="K883" t="s">
        <v>23</v>
      </c>
      <c r="L883" t="s">
        <v>2</v>
      </c>
      <c r="M883">
        <v>8</v>
      </c>
      <c r="N883">
        <v>51592.387985526497</v>
      </c>
      <c r="O883">
        <v>46502.542443134102</v>
      </c>
      <c r="P883">
        <v>30206.245545014699</v>
      </c>
      <c r="Q883">
        <v>12577.1793164071</v>
      </c>
    </row>
    <row r="884" spans="1:17" hidden="1" x14ac:dyDescent="0.25">
      <c r="A884" t="s">
        <v>111</v>
      </c>
      <c r="B884" t="s">
        <v>24</v>
      </c>
      <c r="C884" t="s">
        <v>2</v>
      </c>
      <c r="D884">
        <v>8</v>
      </c>
      <c r="E884">
        <v>78352.142215668704</v>
      </c>
      <c r="F884">
        <v>65098.628455734499</v>
      </c>
      <c r="G884">
        <v>33317.785517474302</v>
      </c>
      <c r="H884">
        <v>11140.5641367642</v>
      </c>
      <c r="J884" t="s">
        <v>111</v>
      </c>
      <c r="K884" t="s">
        <v>24</v>
      </c>
      <c r="L884" t="s">
        <v>2</v>
      </c>
      <c r="M884">
        <v>8</v>
      </c>
      <c r="N884">
        <v>78352.142762691001</v>
      </c>
      <c r="O884">
        <v>70143.912110650403</v>
      </c>
      <c r="P884">
        <v>45266.252919868399</v>
      </c>
      <c r="Q884">
        <v>18264.9028605329</v>
      </c>
    </row>
    <row r="885" spans="1:17" hidden="1" x14ac:dyDescent="0.25">
      <c r="A885" t="s">
        <v>111</v>
      </c>
      <c r="B885" t="s">
        <v>27</v>
      </c>
      <c r="C885" t="s">
        <v>2</v>
      </c>
      <c r="D885">
        <v>9</v>
      </c>
      <c r="E885">
        <v>22268.415212494201</v>
      </c>
      <c r="F885">
        <v>18587.143751795</v>
      </c>
      <c r="G885">
        <v>9760.8173852126893</v>
      </c>
      <c r="H885">
        <v>3471.0506445239498</v>
      </c>
      <c r="J885" t="s">
        <v>111</v>
      </c>
      <c r="K885" t="s">
        <v>27</v>
      </c>
      <c r="L885" t="s">
        <v>2</v>
      </c>
      <c r="M885">
        <v>9</v>
      </c>
      <c r="N885">
        <v>22268.4153905614</v>
      </c>
      <c r="O885">
        <v>20782.010132134499</v>
      </c>
      <c r="P885">
        <v>14271.7756169435</v>
      </c>
      <c r="Q885">
        <v>6858.4042942016704</v>
      </c>
    </row>
    <row r="886" spans="1:17" hidden="1" x14ac:dyDescent="0.25">
      <c r="A886" t="s">
        <v>111</v>
      </c>
      <c r="B886" t="s">
        <v>25</v>
      </c>
      <c r="C886" t="s">
        <v>2</v>
      </c>
      <c r="D886">
        <v>9</v>
      </c>
      <c r="E886">
        <v>31523.893433818099</v>
      </c>
      <c r="F886">
        <v>26463.340562357302</v>
      </c>
      <c r="G886">
        <v>14050.7116104421</v>
      </c>
      <c r="H886">
        <v>5121.9656103609896</v>
      </c>
      <c r="J886" t="s">
        <v>111</v>
      </c>
      <c r="K886" t="s">
        <v>25</v>
      </c>
      <c r="L886" t="s">
        <v>2</v>
      </c>
      <c r="M886">
        <v>9</v>
      </c>
      <c r="N886">
        <v>31523.893700918899</v>
      </c>
      <c r="O886">
        <v>29096.665101521601</v>
      </c>
      <c r="P886">
        <v>19901.191164657899</v>
      </c>
      <c r="Q886">
        <v>9205.7616441388109</v>
      </c>
    </row>
    <row r="887" spans="1:17" hidden="1" x14ac:dyDescent="0.25">
      <c r="A887" t="s">
        <v>111</v>
      </c>
      <c r="B887" t="s">
        <v>26</v>
      </c>
      <c r="C887" t="s">
        <v>2</v>
      </c>
      <c r="D887">
        <v>9</v>
      </c>
      <c r="E887">
        <v>7028.7222032517202</v>
      </c>
      <c r="F887">
        <v>6662.4597334912496</v>
      </c>
      <c r="G887">
        <v>4792.6910198443502</v>
      </c>
      <c r="H887">
        <v>2759.2053540857</v>
      </c>
      <c r="J887" t="s">
        <v>111</v>
      </c>
      <c r="K887" t="s">
        <v>26</v>
      </c>
      <c r="L887" t="s">
        <v>2</v>
      </c>
      <c r="M887">
        <v>9</v>
      </c>
      <c r="N887">
        <v>7028.7223813188803</v>
      </c>
      <c r="O887">
        <v>7968.9856844312098</v>
      </c>
      <c r="P887">
        <v>7682.0044928418001</v>
      </c>
      <c r="Q887">
        <v>5415.1099374340702</v>
      </c>
    </row>
    <row r="888" spans="1:17" hidden="1" x14ac:dyDescent="0.25">
      <c r="A888" t="s">
        <v>111</v>
      </c>
      <c r="B888" t="s">
        <v>23</v>
      </c>
      <c r="C888" t="s">
        <v>2</v>
      </c>
      <c r="D888">
        <v>9</v>
      </c>
      <c r="E888">
        <v>51382.712427542298</v>
      </c>
      <c r="F888">
        <v>42636.3900833113</v>
      </c>
      <c r="G888">
        <v>21797.285495845601</v>
      </c>
      <c r="H888">
        <v>7268.1620879166303</v>
      </c>
      <c r="J888" t="s">
        <v>111</v>
      </c>
      <c r="K888" t="s">
        <v>23</v>
      </c>
      <c r="L888" t="s">
        <v>2</v>
      </c>
      <c r="M888">
        <v>9</v>
      </c>
      <c r="N888">
        <v>51382.712783676601</v>
      </c>
      <c r="O888">
        <v>46326.254542469098</v>
      </c>
      <c r="P888">
        <v>30115.580228478899</v>
      </c>
      <c r="Q888">
        <v>12557.321761835599</v>
      </c>
    </row>
    <row r="889" spans="1:17" hidden="1" x14ac:dyDescent="0.25">
      <c r="A889" t="s">
        <v>111</v>
      </c>
      <c r="B889" t="s">
        <v>24</v>
      </c>
      <c r="C889" t="s">
        <v>2</v>
      </c>
      <c r="D889">
        <v>9</v>
      </c>
      <c r="E889">
        <v>76649.4877480922</v>
      </c>
      <c r="F889">
        <v>63766.343316795697</v>
      </c>
      <c r="G889">
        <v>32762.721675548601</v>
      </c>
      <c r="H889">
        <v>11061.0332326145</v>
      </c>
      <c r="J889" t="s">
        <v>111</v>
      </c>
      <c r="K889" t="s">
        <v>24</v>
      </c>
      <c r="L889" t="s">
        <v>2</v>
      </c>
      <c r="M889">
        <v>9</v>
      </c>
      <c r="N889">
        <v>76649.488295114497</v>
      </c>
      <c r="O889">
        <v>68712.377150870205</v>
      </c>
      <c r="P889">
        <v>44530.010842160198</v>
      </c>
      <c r="Q889">
        <v>18103.650820673</v>
      </c>
    </row>
    <row r="890" spans="1:17" hidden="1" x14ac:dyDescent="0.25">
      <c r="A890" t="s">
        <v>111</v>
      </c>
      <c r="B890" t="s">
        <v>27</v>
      </c>
      <c r="C890" t="s">
        <v>2</v>
      </c>
      <c r="D890">
        <v>10</v>
      </c>
      <c r="E890">
        <v>20930.546763905</v>
      </c>
      <c r="F890">
        <v>17655.5698259942</v>
      </c>
      <c r="G890">
        <v>9556.0582896898195</v>
      </c>
      <c r="H890">
        <v>3630.1210670304099</v>
      </c>
      <c r="J890" t="s">
        <v>111</v>
      </c>
      <c r="K890" t="s">
        <v>27</v>
      </c>
      <c r="L890" t="s">
        <v>2</v>
      </c>
      <c r="M890">
        <v>10</v>
      </c>
      <c r="N890">
        <v>20930.546958160001</v>
      </c>
      <c r="O890">
        <v>19754.076567411699</v>
      </c>
      <c r="P890">
        <v>13989.1371850464</v>
      </c>
      <c r="Q890">
        <v>6999.1189756487101</v>
      </c>
    </row>
    <row r="891" spans="1:17" hidden="1" x14ac:dyDescent="0.25">
      <c r="A891" t="s">
        <v>111</v>
      </c>
      <c r="B891" t="s">
        <v>25</v>
      </c>
      <c r="C891" t="s">
        <v>2</v>
      </c>
      <c r="D891">
        <v>10</v>
      </c>
      <c r="E891">
        <v>30572.5656959353</v>
      </c>
      <c r="F891">
        <v>25891.862785704001</v>
      </c>
      <c r="G891">
        <v>14087.6568571274</v>
      </c>
      <c r="H891">
        <v>5409.8724250040796</v>
      </c>
      <c r="J891" t="s">
        <v>111</v>
      </c>
      <c r="K891" t="s">
        <v>25</v>
      </c>
      <c r="L891" t="s">
        <v>2</v>
      </c>
      <c r="M891">
        <v>10</v>
      </c>
      <c r="N891">
        <v>30572.565987317899</v>
      </c>
      <c r="O891">
        <v>28442.172797230902</v>
      </c>
      <c r="P891">
        <v>19933.6297345487</v>
      </c>
      <c r="Q891">
        <v>9516.7937518880408</v>
      </c>
    </row>
    <row r="892" spans="1:17" hidden="1" x14ac:dyDescent="0.25">
      <c r="A892" t="s">
        <v>111</v>
      </c>
      <c r="B892" t="s">
        <v>26</v>
      </c>
      <c r="C892" t="s">
        <v>2</v>
      </c>
      <c r="D892">
        <v>10</v>
      </c>
      <c r="E892">
        <v>7655.45506340458</v>
      </c>
      <c r="F892">
        <v>7268.1378910813701</v>
      </c>
      <c r="G892">
        <v>5228.3902034665598</v>
      </c>
      <c r="H892">
        <v>3010.0422044571301</v>
      </c>
      <c r="J892" t="s">
        <v>111</v>
      </c>
      <c r="K892" t="s">
        <v>26</v>
      </c>
      <c r="L892" t="s">
        <v>2</v>
      </c>
      <c r="M892">
        <v>10</v>
      </c>
      <c r="N892">
        <v>7655.4552576596498</v>
      </c>
      <c r="O892">
        <v>8592.8232271471406</v>
      </c>
      <c r="P892">
        <v>8248.8761506079009</v>
      </c>
      <c r="Q892">
        <v>5741.8846648732497</v>
      </c>
    </row>
    <row r="893" spans="1:17" hidden="1" x14ac:dyDescent="0.25">
      <c r="A893" t="s">
        <v>111</v>
      </c>
      <c r="B893" t="s">
        <v>23</v>
      </c>
      <c r="C893" t="s">
        <v>2</v>
      </c>
      <c r="D893">
        <v>10</v>
      </c>
      <c r="E893">
        <v>51736.258303412098</v>
      </c>
      <c r="F893">
        <v>43143.581309326597</v>
      </c>
      <c r="G893">
        <v>22375.310794278899</v>
      </c>
      <c r="H893">
        <v>7727.8005781965703</v>
      </c>
      <c r="J893" t="s">
        <v>111</v>
      </c>
      <c r="K893" t="s">
        <v>23</v>
      </c>
      <c r="L893" t="s">
        <v>2</v>
      </c>
      <c r="M893">
        <v>10</v>
      </c>
      <c r="N893">
        <v>51736.258691922201</v>
      </c>
      <c r="O893">
        <v>46817.307105338397</v>
      </c>
      <c r="P893">
        <v>30860.190652602199</v>
      </c>
      <c r="Q893">
        <v>13125.643172275701</v>
      </c>
    </row>
    <row r="894" spans="1:17" hidden="1" x14ac:dyDescent="0.25">
      <c r="A894" t="s">
        <v>111</v>
      </c>
      <c r="B894" t="s">
        <v>24</v>
      </c>
      <c r="C894" t="s">
        <v>2</v>
      </c>
      <c r="D894">
        <v>10</v>
      </c>
      <c r="E894">
        <v>77893.749307451202</v>
      </c>
      <c r="F894">
        <v>65094.072561337103</v>
      </c>
      <c r="G894">
        <v>33879.164030865701</v>
      </c>
      <c r="H894">
        <v>11799.791675295701</v>
      </c>
      <c r="J894" t="s">
        <v>111</v>
      </c>
      <c r="K894" t="s">
        <v>24</v>
      </c>
      <c r="L894" t="s">
        <v>2</v>
      </c>
      <c r="M894">
        <v>10</v>
      </c>
      <c r="N894">
        <v>77893.749904202807</v>
      </c>
      <c r="O894">
        <v>70056.192098181506</v>
      </c>
      <c r="P894">
        <v>45976.943743734497</v>
      </c>
      <c r="Q894">
        <v>19043.001967422199</v>
      </c>
    </row>
    <row r="895" spans="1:17" hidden="1" x14ac:dyDescent="0.25">
      <c r="A895" t="s">
        <v>111</v>
      </c>
      <c r="B895" t="s">
        <v>27</v>
      </c>
      <c r="C895" t="s">
        <v>2</v>
      </c>
      <c r="D895">
        <v>11</v>
      </c>
      <c r="E895">
        <v>20105.3320024983</v>
      </c>
      <c r="F895">
        <v>17148.189799579999</v>
      </c>
      <c r="G895">
        <v>9564.7008059228501</v>
      </c>
      <c r="H895">
        <v>3857.4499553902601</v>
      </c>
      <c r="J895" t="s">
        <v>111</v>
      </c>
      <c r="K895" t="s">
        <v>27</v>
      </c>
      <c r="L895" t="s">
        <v>2</v>
      </c>
      <c r="M895">
        <v>11</v>
      </c>
      <c r="N895">
        <v>20105.3322161789</v>
      </c>
      <c r="O895">
        <v>19176.545386698599</v>
      </c>
      <c r="P895">
        <v>13987.3479309504</v>
      </c>
      <c r="Q895">
        <v>7241.8690116506104</v>
      </c>
    </row>
    <row r="896" spans="1:17" hidden="1" x14ac:dyDescent="0.25">
      <c r="A896" t="s">
        <v>111</v>
      </c>
      <c r="B896" t="s">
        <v>25</v>
      </c>
      <c r="C896" t="s">
        <v>2</v>
      </c>
      <c r="D896">
        <v>11</v>
      </c>
      <c r="E896">
        <v>30268.234237792702</v>
      </c>
      <c r="F896">
        <v>25861.226189432899</v>
      </c>
      <c r="G896">
        <v>14404.9377641142</v>
      </c>
      <c r="H896">
        <v>5794.4690602250103</v>
      </c>
      <c r="J896" t="s">
        <v>111</v>
      </c>
      <c r="K896" t="s">
        <v>25</v>
      </c>
      <c r="L896" t="s">
        <v>2</v>
      </c>
      <c r="M896">
        <v>11</v>
      </c>
      <c r="N896">
        <v>30268.234558313601</v>
      </c>
      <c r="O896">
        <v>28360.723788391399</v>
      </c>
      <c r="P896">
        <v>20334.5950574993</v>
      </c>
      <c r="Q896">
        <v>9969.3262190486203</v>
      </c>
    </row>
    <row r="897" spans="1:17" hidden="1" x14ac:dyDescent="0.25">
      <c r="A897" t="s">
        <v>111</v>
      </c>
      <c r="B897" t="s">
        <v>26</v>
      </c>
      <c r="C897" t="s">
        <v>2</v>
      </c>
      <c r="D897">
        <v>11</v>
      </c>
      <c r="E897">
        <v>8407.53449558801</v>
      </c>
      <c r="F897">
        <v>7994.9516801895197</v>
      </c>
      <c r="G897">
        <v>5751.2292238132304</v>
      </c>
      <c r="H897">
        <v>3311.04642490285</v>
      </c>
      <c r="J897" t="s">
        <v>111</v>
      </c>
      <c r="K897" t="s">
        <v>26</v>
      </c>
      <c r="L897" t="s">
        <v>2</v>
      </c>
      <c r="M897">
        <v>11</v>
      </c>
      <c r="N897">
        <v>8407.5347092686006</v>
      </c>
      <c r="O897">
        <v>9341.4282784062707</v>
      </c>
      <c r="P897">
        <v>8929.1221399272399</v>
      </c>
      <c r="Q897">
        <v>6134.0143378002604</v>
      </c>
    </row>
    <row r="898" spans="1:17" hidden="1" x14ac:dyDescent="0.25">
      <c r="A898" t="s">
        <v>111</v>
      </c>
      <c r="B898" t="s">
        <v>23</v>
      </c>
      <c r="C898" t="s">
        <v>2</v>
      </c>
      <c r="D898">
        <v>11</v>
      </c>
      <c r="E898">
        <v>51971.270006216801</v>
      </c>
      <c r="F898">
        <v>43604.132526675501</v>
      </c>
      <c r="G898">
        <v>23007.247989204199</v>
      </c>
      <c r="H898">
        <v>8270.5272192982702</v>
      </c>
      <c r="J898" t="s">
        <v>111</v>
      </c>
      <c r="K898" t="s">
        <v>23</v>
      </c>
      <c r="L898" t="s">
        <v>2</v>
      </c>
      <c r="M898">
        <v>11</v>
      </c>
      <c r="N898">
        <v>51971.270433578</v>
      </c>
      <c r="O898">
        <v>47247.460699634001</v>
      </c>
      <c r="P898">
        <v>31671.892749947001</v>
      </c>
      <c r="Q898">
        <v>13789.7063347106</v>
      </c>
    </row>
    <row r="899" spans="1:17" hidden="1" x14ac:dyDescent="0.25">
      <c r="A899" t="s">
        <v>111</v>
      </c>
      <c r="B899" t="s">
        <v>24</v>
      </c>
      <c r="C899" t="s">
        <v>2</v>
      </c>
      <c r="D899">
        <v>11</v>
      </c>
      <c r="E899">
        <v>77139.359281480894</v>
      </c>
      <c r="F899">
        <v>64928.731271387398</v>
      </c>
      <c r="G899">
        <v>34486.2105859043</v>
      </c>
      <c r="H899">
        <v>12581.3210130356</v>
      </c>
      <c r="J899" t="s">
        <v>111</v>
      </c>
      <c r="K899" t="s">
        <v>24</v>
      </c>
      <c r="L899" t="s">
        <v>2</v>
      </c>
      <c r="M899">
        <v>11</v>
      </c>
      <c r="N899">
        <v>77139.359937907706</v>
      </c>
      <c r="O899">
        <v>69779.143888045</v>
      </c>
      <c r="P899">
        <v>46741.423683048801</v>
      </c>
      <c r="Q899">
        <v>19957.370650906301</v>
      </c>
    </row>
    <row r="900" spans="1:17" hidden="1" x14ac:dyDescent="0.25">
      <c r="A900" t="s">
        <v>111</v>
      </c>
      <c r="B900" t="s">
        <v>27</v>
      </c>
      <c r="C900" t="s">
        <v>2</v>
      </c>
      <c r="D900">
        <v>12</v>
      </c>
      <c r="E900">
        <v>19527.123095245101</v>
      </c>
      <c r="F900">
        <v>16787.975704588702</v>
      </c>
      <c r="G900">
        <v>9561.3130794237404</v>
      </c>
      <c r="H900">
        <v>4007.69159866065</v>
      </c>
      <c r="J900" t="s">
        <v>111</v>
      </c>
      <c r="K900" t="s">
        <v>27</v>
      </c>
      <c r="L900" t="s">
        <v>2</v>
      </c>
      <c r="M900">
        <v>12</v>
      </c>
      <c r="N900">
        <v>19527.123321875999</v>
      </c>
      <c r="O900">
        <v>18767.927869450199</v>
      </c>
      <c r="P900">
        <v>13974.0192364626</v>
      </c>
      <c r="Q900">
        <v>7401.0443683281601</v>
      </c>
    </row>
    <row r="901" spans="1:17" hidden="1" x14ac:dyDescent="0.25">
      <c r="A901" t="s">
        <v>111</v>
      </c>
      <c r="B901" t="s">
        <v>25</v>
      </c>
      <c r="C901" t="s">
        <v>2</v>
      </c>
      <c r="D901">
        <v>12</v>
      </c>
      <c r="E901">
        <v>30111.151705631699</v>
      </c>
      <c r="F901">
        <v>25876.6431584284</v>
      </c>
      <c r="G901">
        <v>14631.390792780399</v>
      </c>
      <c r="H901">
        <v>6053.0063712538704</v>
      </c>
      <c r="J901" t="s">
        <v>111</v>
      </c>
      <c r="K901" t="s">
        <v>25</v>
      </c>
      <c r="L901" t="s">
        <v>2</v>
      </c>
      <c r="M901">
        <v>12</v>
      </c>
      <c r="N901">
        <v>30111.152045578099</v>
      </c>
      <c r="O901">
        <v>28344.935851615799</v>
      </c>
      <c r="P901">
        <v>20621.711785216299</v>
      </c>
      <c r="Q901">
        <v>10275.352560909199</v>
      </c>
    </row>
    <row r="902" spans="1:17" hidden="1" x14ac:dyDescent="0.25">
      <c r="A902" t="s">
        <v>111</v>
      </c>
      <c r="B902" t="s">
        <v>26</v>
      </c>
      <c r="C902" t="s">
        <v>2</v>
      </c>
      <c r="D902">
        <v>12</v>
      </c>
      <c r="E902">
        <v>8908.9207837102804</v>
      </c>
      <c r="F902">
        <v>8479.4942062615992</v>
      </c>
      <c r="G902">
        <v>6099.7885707109899</v>
      </c>
      <c r="H902">
        <v>3511.7159051999902</v>
      </c>
      <c r="J902" t="s">
        <v>111</v>
      </c>
      <c r="K902" t="s">
        <v>26</v>
      </c>
      <c r="L902" t="s">
        <v>2</v>
      </c>
      <c r="M902">
        <v>12</v>
      </c>
      <c r="N902">
        <v>8908.9210103412006</v>
      </c>
      <c r="O902">
        <v>9840.4983125790004</v>
      </c>
      <c r="P902">
        <v>9382.6194661401096</v>
      </c>
      <c r="Q902">
        <v>6395.4341197515996</v>
      </c>
    </row>
    <row r="903" spans="1:17" hidden="1" x14ac:dyDescent="0.25">
      <c r="A903" t="s">
        <v>111</v>
      </c>
      <c r="B903" t="s">
        <v>23</v>
      </c>
      <c r="C903" t="s">
        <v>2</v>
      </c>
      <c r="D903">
        <v>12</v>
      </c>
      <c r="E903">
        <v>51789.071596824397</v>
      </c>
      <c r="F903">
        <v>43646.007000101999</v>
      </c>
      <c r="G903">
        <v>23318.067195709002</v>
      </c>
      <c r="H903">
        <v>8616.5162450270509</v>
      </c>
      <c r="J903" t="s">
        <v>111</v>
      </c>
      <c r="K903" t="s">
        <v>23</v>
      </c>
      <c r="L903" t="s">
        <v>2</v>
      </c>
      <c r="M903">
        <v>12</v>
      </c>
      <c r="N903">
        <v>51789.072050086303</v>
      </c>
      <c r="O903">
        <v>47249.316774622297</v>
      </c>
      <c r="P903">
        <v>32066.496005819499</v>
      </c>
      <c r="Q903">
        <v>14200.321726153499</v>
      </c>
    </row>
    <row r="904" spans="1:17" hidden="1" x14ac:dyDescent="0.25">
      <c r="A904" t="s">
        <v>111</v>
      </c>
      <c r="B904" t="s">
        <v>24</v>
      </c>
      <c r="C904" t="s">
        <v>2</v>
      </c>
      <c r="D904">
        <v>12</v>
      </c>
      <c r="E904">
        <v>75274.309023439593</v>
      </c>
      <c r="F904">
        <v>63752.6756336033</v>
      </c>
      <c r="G904">
        <v>34446.857215722703</v>
      </c>
      <c r="H904">
        <v>13038.7158482091</v>
      </c>
      <c r="J904" t="s">
        <v>111</v>
      </c>
      <c r="K904" t="s">
        <v>24</v>
      </c>
      <c r="L904" t="s">
        <v>2</v>
      </c>
      <c r="M904">
        <v>12</v>
      </c>
      <c r="N904">
        <v>75274.309719649798</v>
      </c>
      <c r="O904">
        <v>68449.217113463295</v>
      </c>
      <c r="P904">
        <v>46662.083313758601</v>
      </c>
      <c r="Q904">
        <v>20437.948141341101</v>
      </c>
    </row>
    <row r="905" spans="1:17" hidden="1" x14ac:dyDescent="0.25">
      <c r="A905" t="s">
        <v>111</v>
      </c>
      <c r="B905" t="s">
        <v>27</v>
      </c>
      <c r="C905" t="s">
        <v>2</v>
      </c>
      <c r="D905">
        <v>13</v>
      </c>
      <c r="E905">
        <v>19257.623548838499</v>
      </c>
      <c r="F905">
        <v>16692.374102231901</v>
      </c>
      <c r="G905">
        <v>9704.8412957026194</v>
      </c>
      <c r="H905">
        <v>4216.6654786060499</v>
      </c>
      <c r="J905" t="s">
        <v>111</v>
      </c>
      <c r="K905" t="s">
        <v>27</v>
      </c>
      <c r="L905" t="s">
        <v>2</v>
      </c>
      <c r="M905">
        <v>13</v>
      </c>
      <c r="N905">
        <v>19257.623791657301</v>
      </c>
      <c r="O905">
        <v>18638.243164105999</v>
      </c>
      <c r="P905">
        <v>14153.3524818967</v>
      </c>
      <c r="Q905">
        <v>7642.9402747861604</v>
      </c>
    </row>
    <row r="906" spans="1:17" hidden="1" x14ac:dyDescent="0.25">
      <c r="A906" t="s">
        <v>111</v>
      </c>
      <c r="B906" t="s">
        <v>25</v>
      </c>
      <c r="C906" t="s">
        <v>2</v>
      </c>
      <c r="D906">
        <v>13</v>
      </c>
      <c r="E906">
        <v>30291.0712974294</v>
      </c>
      <c r="F906">
        <v>26190.338524358001</v>
      </c>
      <c r="G906">
        <v>15037.1216627018</v>
      </c>
      <c r="H906">
        <v>6393.7536915072496</v>
      </c>
      <c r="J906" t="s">
        <v>111</v>
      </c>
      <c r="K906" t="s">
        <v>25</v>
      </c>
      <c r="L906" t="s">
        <v>2</v>
      </c>
      <c r="M906">
        <v>13</v>
      </c>
      <c r="N906">
        <v>30291.071661657599</v>
      </c>
      <c r="O906">
        <v>28641.5584866356</v>
      </c>
      <c r="P906">
        <v>21143.311192062702</v>
      </c>
      <c r="Q906">
        <v>10693.520874489201</v>
      </c>
    </row>
    <row r="907" spans="1:17" hidden="1" x14ac:dyDescent="0.25">
      <c r="A907" t="s">
        <v>111</v>
      </c>
      <c r="B907" t="s">
        <v>26</v>
      </c>
      <c r="C907" t="s">
        <v>2</v>
      </c>
      <c r="D907">
        <v>13</v>
      </c>
      <c r="E907">
        <v>9535.6536438631392</v>
      </c>
      <c r="F907">
        <v>9085.1723638517105</v>
      </c>
      <c r="G907">
        <v>6535.4877543332004</v>
      </c>
      <c r="H907">
        <v>3762.5527555714102</v>
      </c>
      <c r="J907" t="s">
        <v>111</v>
      </c>
      <c r="K907" t="s">
        <v>26</v>
      </c>
      <c r="L907" t="s">
        <v>2</v>
      </c>
      <c r="M907">
        <v>13</v>
      </c>
      <c r="N907">
        <v>9535.6538866819792</v>
      </c>
      <c r="O907">
        <v>10464.335855294899</v>
      </c>
      <c r="P907">
        <v>9949.4911239062094</v>
      </c>
      <c r="Q907">
        <v>6722.20884719077</v>
      </c>
    </row>
    <row r="908" spans="1:17" hidden="1" x14ac:dyDescent="0.25">
      <c r="A908" t="s">
        <v>111</v>
      </c>
      <c r="B908" t="s">
        <v>23</v>
      </c>
      <c r="C908" t="s">
        <v>2</v>
      </c>
      <c r="D908">
        <v>13</v>
      </c>
      <c r="E908">
        <v>52160.600564823602</v>
      </c>
      <c r="F908">
        <v>44167.269552303798</v>
      </c>
      <c r="G908">
        <v>23901.954966180601</v>
      </c>
      <c r="H908">
        <v>9076.9947246317206</v>
      </c>
      <c r="J908" t="s">
        <v>111</v>
      </c>
      <c r="K908" t="s">
        <v>23</v>
      </c>
      <c r="L908" t="s">
        <v>2</v>
      </c>
      <c r="M908">
        <v>13</v>
      </c>
      <c r="N908">
        <v>52160.6010504613</v>
      </c>
      <c r="O908">
        <v>47755.488920212898</v>
      </c>
      <c r="P908">
        <v>32818.8824698647</v>
      </c>
      <c r="Q908">
        <v>14770.3462480258</v>
      </c>
    </row>
    <row r="909" spans="1:17" hidden="1" x14ac:dyDescent="0.25">
      <c r="A909" t="s">
        <v>111</v>
      </c>
      <c r="B909" t="s">
        <v>24</v>
      </c>
      <c r="C909" t="s">
        <v>2</v>
      </c>
      <c r="D909">
        <v>13</v>
      </c>
      <c r="E909">
        <v>75156.447008737305</v>
      </c>
      <c r="F909">
        <v>64014.576766993603</v>
      </c>
      <c r="G909">
        <v>35119.248497499299</v>
      </c>
      <c r="H909">
        <v>13713.8495675706</v>
      </c>
      <c r="J909" t="s">
        <v>111</v>
      </c>
      <c r="K909" t="s">
        <v>24</v>
      </c>
      <c r="L909" t="s">
        <v>2</v>
      </c>
      <c r="M909">
        <v>13</v>
      </c>
      <c r="N909">
        <v>75156.447754676803</v>
      </c>
      <c r="O909">
        <v>68647.804092950304</v>
      </c>
      <c r="P909">
        <v>47520.022553166302</v>
      </c>
      <c r="Q909">
        <v>21248.297656202401</v>
      </c>
    </row>
    <row r="910" spans="1:17" hidden="1" x14ac:dyDescent="0.25">
      <c r="A910" t="s">
        <v>111</v>
      </c>
      <c r="B910" t="s">
        <v>27</v>
      </c>
      <c r="C910" t="s">
        <v>2</v>
      </c>
      <c r="D910">
        <v>14</v>
      </c>
      <c r="E910">
        <v>19482.080902915601</v>
      </c>
      <c r="F910">
        <v>16983.281595127599</v>
      </c>
      <c r="G910">
        <v>10009.399022166601</v>
      </c>
      <c r="H910">
        <v>4448.7120604146503</v>
      </c>
      <c r="J910" t="s">
        <v>111</v>
      </c>
      <c r="K910" t="s">
        <v>27</v>
      </c>
      <c r="L910" t="s">
        <v>2</v>
      </c>
      <c r="M910">
        <v>14</v>
      </c>
      <c r="N910">
        <v>19482.081161922299</v>
      </c>
      <c r="O910">
        <v>18923.860908632101</v>
      </c>
      <c r="P910">
        <v>14546.2768355889</v>
      </c>
      <c r="Q910">
        <v>7931.6169928078998</v>
      </c>
    </row>
    <row r="911" spans="1:17" hidden="1" x14ac:dyDescent="0.25">
      <c r="A911" t="s">
        <v>111</v>
      </c>
      <c r="B911" t="s">
        <v>25</v>
      </c>
      <c r="C911" t="s">
        <v>2</v>
      </c>
      <c r="D911">
        <v>14</v>
      </c>
      <c r="E911">
        <v>30694.4642880965</v>
      </c>
      <c r="F911">
        <v>26678.896314773301</v>
      </c>
      <c r="G911">
        <v>15515.7046618759</v>
      </c>
      <c r="H911">
        <v>6744.9394429302602</v>
      </c>
      <c r="J911" t="s">
        <v>111</v>
      </c>
      <c r="K911" t="s">
        <v>25</v>
      </c>
      <c r="L911" t="s">
        <v>2</v>
      </c>
      <c r="M911">
        <v>14</v>
      </c>
      <c r="N911">
        <v>30694.4646766066</v>
      </c>
      <c r="O911">
        <v>29126.070085126601</v>
      </c>
      <c r="P911">
        <v>21761.5423716082</v>
      </c>
      <c r="Q911">
        <v>11132.853518300801</v>
      </c>
    </row>
    <row r="912" spans="1:17" hidden="1" x14ac:dyDescent="0.25">
      <c r="A912" t="s">
        <v>111</v>
      </c>
      <c r="B912" t="s">
        <v>26</v>
      </c>
      <c r="C912" t="s">
        <v>2</v>
      </c>
      <c r="D912">
        <v>14</v>
      </c>
      <c r="E912">
        <v>10162.386504016</v>
      </c>
      <c r="F912">
        <v>9690.8505214418292</v>
      </c>
      <c r="G912">
        <v>6971.18693795541</v>
      </c>
      <c r="H912">
        <v>4013.3896059428398</v>
      </c>
      <c r="J912" t="s">
        <v>111</v>
      </c>
      <c r="K912" t="s">
        <v>26</v>
      </c>
      <c r="L912" t="s">
        <v>2</v>
      </c>
      <c r="M912">
        <v>14</v>
      </c>
      <c r="N912">
        <v>10162.3867630228</v>
      </c>
      <c r="O912">
        <v>11088.1733980109</v>
      </c>
      <c r="P912">
        <v>10516.3627816723</v>
      </c>
      <c r="Q912">
        <v>7048.9835746299505</v>
      </c>
    </row>
    <row r="913" spans="1:17" hidden="1" x14ac:dyDescent="0.25">
      <c r="A913" t="s">
        <v>111</v>
      </c>
      <c r="B913" t="s">
        <v>23</v>
      </c>
      <c r="C913" t="s">
        <v>2</v>
      </c>
      <c r="D913">
        <v>14</v>
      </c>
      <c r="E913">
        <v>52852.572929810602</v>
      </c>
      <c r="F913">
        <v>44939.271161553101</v>
      </c>
      <c r="G913">
        <v>24590.306999037199</v>
      </c>
      <c r="H913">
        <v>9552.4410991184905</v>
      </c>
      <c r="J913" t="s">
        <v>111</v>
      </c>
      <c r="K913" t="s">
        <v>23</v>
      </c>
      <c r="L913" t="s">
        <v>2</v>
      </c>
      <c r="M913">
        <v>14</v>
      </c>
      <c r="N913">
        <v>52852.573447824099</v>
      </c>
      <c r="O913">
        <v>48531.079162166701</v>
      </c>
      <c r="P913">
        <v>33709.831347411098</v>
      </c>
      <c r="Q913">
        <v>15370.7187661638</v>
      </c>
    </row>
    <row r="914" spans="1:17" hidden="1" x14ac:dyDescent="0.25">
      <c r="A914" t="s">
        <v>111</v>
      </c>
      <c r="B914" t="s">
        <v>24</v>
      </c>
      <c r="C914" t="s">
        <v>2</v>
      </c>
      <c r="D914">
        <v>14</v>
      </c>
      <c r="E914">
        <v>74527.788653762094</v>
      </c>
      <c r="F914">
        <v>63876.792358702303</v>
      </c>
      <c r="G914">
        <v>35625.120626698103</v>
      </c>
      <c r="H914">
        <v>14365.124015687201</v>
      </c>
      <c r="J914" t="s">
        <v>111</v>
      </c>
      <c r="K914" t="s">
        <v>24</v>
      </c>
      <c r="L914" t="s">
        <v>2</v>
      </c>
      <c r="M914">
        <v>14</v>
      </c>
      <c r="N914">
        <v>74527.7894494309</v>
      </c>
      <c r="O914">
        <v>68416.930584503294</v>
      </c>
      <c r="P914">
        <v>48157.089169261599</v>
      </c>
      <c r="Q914">
        <v>22010.2715591058</v>
      </c>
    </row>
    <row r="915" spans="1:17" hidden="1" x14ac:dyDescent="0.25">
      <c r="A915" t="s">
        <v>111</v>
      </c>
      <c r="B915" t="s">
        <v>27</v>
      </c>
      <c r="C915" t="s">
        <v>2</v>
      </c>
      <c r="D915">
        <v>15</v>
      </c>
      <c r="E915">
        <v>19250.057141641599</v>
      </c>
      <c r="F915">
        <v>16824.783752428899</v>
      </c>
      <c r="G915">
        <v>9980.0364481131892</v>
      </c>
      <c r="H915">
        <v>4482.1866802773202</v>
      </c>
      <c r="J915" t="s">
        <v>111</v>
      </c>
      <c r="K915" t="s">
        <v>27</v>
      </c>
      <c r="L915" t="s">
        <v>2</v>
      </c>
      <c r="M915">
        <v>15</v>
      </c>
      <c r="N915">
        <v>19250.057403886</v>
      </c>
      <c r="O915">
        <v>18748.163387155499</v>
      </c>
      <c r="P915">
        <v>14505.1212365462</v>
      </c>
      <c r="Q915">
        <v>7963.1267299295596</v>
      </c>
    </row>
    <row r="916" spans="1:17" hidden="1" x14ac:dyDescent="0.25">
      <c r="A916" t="s">
        <v>111</v>
      </c>
      <c r="B916" t="s">
        <v>25</v>
      </c>
      <c r="C916" t="s">
        <v>2</v>
      </c>
      <c r="D916">
        <v>15</v>
      </c>
      <c r="E916">
        <v>30597.474593961</v>
      </c>
      <c r="F916">
        <v>26637.5868148802</v>
      </c>
      <c r="G916">
        <v>15553.501556466301</v>
      </c>
      <c r="H916">
        <v>6806.87771626012</v>
      </c>
      <c r="J916" t="s">
        <v>111</v>
      </c>
      <c r="K916" t="s">
        <v>25</v>
      </c>
      <c r="L916" t="s">
        <v>2</v>
      </c>
      <c r="M916">
        <v>15</v>
      </c>
      <c r="N916">
        <v>30597.474987327601</v>
      </c>
      <c r="O916">
        <v>29073.594843804301</v>
      </c>
      <c r="P916">
        <v>21808.363347234699</v>
      </c>
      <c r="Q916">
        <v>11203.893747251699</v>
      </c>
    </row>
    <row r="917" spans="1:17" hidden="1" x14ac:dyDescent="0.25">
      <c r="A917" t="s">
        <v>111</v>
      </c>
      <c r="B917" t="s">
        <v>26</v>
      </c>
      <c r="C917" t="s">
        <v>2</v>
      </c>
      <c r="D917">
        <v>15</v>
      </c>
      <c r="E917">
        <v>10287.733076046599</v>
      </c>
      <c r="F917">
        <v>9811.9861529598602</v>
      </c>
      <c r="G917">
        <v>7058.3267746798701</v>
      </c>
      <c r="H917">
        <v>4063.5569760171302</v>
      </c>
      <c r="J917" t="s">
        <v>111</v>
      </c>
      <c r="K917" t="s">
        <v>26</v>
      </c>
      <c r="L917" t="s">
        <v>2</v>
      </c>
      <c r="M917">
        <v>15</v>
      </c>
      <c r="N917">
        <v>10287.7333382909</v>
      </c>
      <c r="O917">
        <v>11212.9409065541</v>
      </c>
      <c r="P917">
        <v>10629.737113225499</v>
      </c>
      <c r="Q917">
        <v>7114.3385201177898</v>
      </c>
    </row>
    <row r="918" spans="1:17" hidden="1" x14ac:dyDescent="0.25">
      <c r="A918" t="s">
        <v>111</v>
      </c>
      <c r="B918" t="s">
        <v>23</v>
      </c>
      <c r="C918" t="s">
        <v>2</v>
      </c>
      <c r="D918">
        <v>15</v>
      </c>
      <c r="E918">
        <v>52810.084279314397</v>
      </c>
      <c r="F918">
        <v>44952.134899260702</v>
      </c>
      <c r="G918">
        <v>24669.009668244398</v>
      </c>
      <c r="H918">
        <v>9639.0813324570408</v>
      </c>
      <c r="J918" t="s">
        <v>111</v>
      </c>
      <c r="K918" t="s">
        <v>23</v>
      </c>
      <c r="L918" t="s">
        <v>2</v>
      </c>
      <c r="M918">
        <v>15</v>
      </c>
      <c r="N918">
        <v>52810.084803803104</v>
      </c>
      <c r="O918">
        <v>48534.116726909</v>
      </c>
      <c r="P918">
        <v>33809.805742642602</v>
      </c>
      <c r="Q918">
        <v>15473.6625053322</v>
      </c>
    </row>
    <row r="919" spans="1:17" hidden="1" x14ac:dyDescent="0.25">
      <c r="A919" t="s">
        <v>111</v>
      </c>
      <c r="B919" t="s">
        <v>24</v>
      </c>
      <c r="C919" t="s">
        <v>2</v>
      </c>
      <c r="D919">
        <v>15</v>
      </c>
      <c r="E919">
        <v>73891.260642494104</v>
      </c>
      <c r="F919">
        <v>63449.549935362302</v>
      </c>
      <c r="G919">
        <v>35559.775899960201</v>
      </c>
      <c r="H919">
        <v>14471.5196340656</v>
      </c>
      <c r="J919" t="s">
        <v>111</v>
      </c>
      <c r="K919" t="s">
        <v>24</v>
      </c>
      <c r="L919" t="s">
        <v>2</v>
      </c>
      <c r="M919">
        <v>15</v>
      </c>
      <c r="N919">
        <v>73891.261448108795</v>
      </c>
      <c r="O919">
        <v>67941.295394879897</v>
      </c>
      <c r="P919">
        <v>48063.629869168297</v>
      </c>
      <c r="Q919">
        <v>22114.290727728501</v>
      </c>
    </row>
    <row r="920" spans="1:17" hidden="1" x14ac:dyDescent="0.25">
      <c r="A920" t="s">
        <v>111</v>
      </c>
      <c r="B920" t="s">
        <v>27</v>
      </c>
      <c r="C920" t="s">
        <v>2</v>
      </c>
      <c r="D920">
        <v>16</v>
      </c>
      <c r="E920">
        <v>18933.9046912007</v>
      </c>
      <c r="F920">
        <v>16485.182137076499</v>
      </c>
      <c r="G920">
        <v>9691.8631675348006</v>
      </c>
      <c r="H920">
        <v>4290.1694631788696</v>
      </c>
      <c r="J920" t="s">
        <v>111</v>
      </c>
      <c r="K920" t="s">
        <v>27</v>
      </c>
      <c r="L920" t="s">
        <v>2</v>
      </c>
      <c r="M920">
        <v>16</v>
      </c>
      <c r="N920">
        <v>18933.9049404947</v>
      </c>
      <c r="O920">
        <v>18404.831771684101</v>
      </c>
      <c r="P920">
        <v>14131.7205759302</v>
      </c>
      <c r="Q920">
        <v>7719.2497523146103</v>
      </c>
    </row>
    <row r="921" spans="1:17" hidden="1" x14ac:dyDescent="0.25">
      <c r="A921" t="s">
        <v>111</v>
      </c>
      <c r="B921" t="s">
        <v>25</v>
      </c>
      <c r="C921" t="s">
        <v>2</v>
      </c>
      <c r="D921">
        <v>16</v>
      </c>
      <c r="E921">
        <v>29726.9496335984</v>
      </c>
      <c r="F921">
        <v>25818.0923204545</v>
      </c>
      <c r="G921">
        <v>14992.049399289999</v>
      </c>
      <c r="H921">
        <v>6500.3409111779001</v>
      </c>
      <c r="J921" t="s">
        <v>111</v>
      </c>
      <c r="K921" t="s">
        <v>25</v>
      </c>
      <c r="L921" t="s">
        <v>2</v>
      </c>
      <c r="M921">
        <v>16</v>
      </c>
      <c r="N921">
        <v>29726.950007539399</v>
      </c>
      <c r="O921">
        <v>28225.4047518648</v>
      </c>
      <c r="P921">
        <v>21076.900517726899</v>
      </c>
      <c r="Q921">
        <v>10800.546541117001</v>
      </c>
    </row>
    <row r="922" spans="1:17" hidden="1" x14ac:dyDescent="0.25">
      <c r="A922" t="s">
        <v>111</v>
      </c>
      <c r="B922" t="s">
        <v>26</v>
      </c>
      <c r="C922" t="s">
        <v>2</v>
      </c>
      <c r="D922">
        <v>16</v>
      </c>
      <c r="E922">
        <v>9786.3467879242908</v>
      </c>
      <c r="F922">
        <v>9327.4436268877707</v>
      </c>
      <c r="G922">
        <v>6709.7674277820897</v>
      </c>
      <c r="H922">
        <v>3862.8874957199901</v>
      </c>
      <c r="J922" t="s">
        <v>111</v>
      </c>
      <c r="K922" t="s">
        <v>26</v>
      </c>
      <c r="L922" t="s">
        <v>2</v>
      </c>
      <c r="M922">
        <v>16</v>
      </c>
      <c r="N922">
        <v>9786.3470372183001</v>
      </c>
      <c r="O922">
        <v>10713.8708723813</v>
      </c>
      <c r="P922">
        <v>10176.239787012701</v>
      </c>
      <c r="Q922">
        <v>6852.9187381664497</v>
      </c>
    </row>
    <row r="923" spans="1:17" hidden="1" x14ac:dyDescent="0.25">
      <c r="A923" t="s">
        <v>111</v>
      </c>
      <c r="B923" t="s">
        <v>23</v>
      </c>
      <c r="C923" t="s">
        <v>2</v>
      </c>
      <c r="D923">
        <v>16</v>
      </c>
      <c r="E923">
        <v>51736.909810477802</v>
      </c>
      <c r="F923">
        <v>43927.962102045698</v>
      </c>
      <c r="G923">
        <v>23948.940020086</v>
      </c>
      <c r="H923">
        <v>9234.4539030170108</v>
      </c>
      <c r="J923" t="s">
        <v>111</v>
      </c>
      <c r="K923" t="s">
        <v>23</v>
      </c>
      <c r="L923" t="s">
        <v>2</v>
      </c>
      <c r="M923">
        <v>16</v>
      </c>
      <c r="N923">
        <v>51736.910309065803</v>
      </c>
      <c r="O923">
        <v>47476.785100675901</v>
      </c>
      <c r="P923">
        <v>32872.368721161001</v>
      </c>
      <c r="Q923">
        <v>14944.1554413544</v>
      </c>
    </row>
    <row r="924" spans="1:17" hidden="1" x14ac:dyDescent="0.25">
      <c r="A924" t="s">
        <v>111</v>
      </c>
      <c r="B924" t="s">
        <v>24</v>
      </c>
      <c r="C924" t="s">
        <v>2</v>
      </c>
      <c r="D924">
        <v>16</v>
      </c>
      <c r="E924">
        <v>70988.878391321196</v>
      </c>
      <c r="F924">
        <v>60895.207184117797</v>
      </c>
      <c r="G924">
        <v>34044.950512749601</v>
      </c>
      <c r="H924">
        <v>13791.438267273101</v>
      </c>
      <c r="J924" t="s">
        <v>111</v>
      </c>
      <c r="K924" t="s">
        <v>24</v>
      </c>
      <c r="L924" t="s">
        <v>2</v>
      </c>
      <c r="M924">
        <v>16</v>
      </c>
      <c r="N924">
        <v>70988.879157152405</v>
      </c>
      <c r="O924">
        <v>65262.924282077001</v>
      </c>
      <c r="P924">
        <v>46081.492420875802</v>
      </c>
      <c r="Q924">
        <v>21182.207525686099</v>
      </c>
    </row>
    <row r="925" spans="1:17" hidden="1" x14ac:dyDescent="0.25">
      <c r="A925" t="s">
        <v>111</v>
      </c>
      <c r="B925" t="s">
        <v>27</v>
      </c>
      <c r="C925" t="s">
        <v>2</v>
      </c>
      <c r="D925">
        <v>17</v>
      </c>
      <c r="E925">
        <v>18945.1857922169</v>
      </c>
      <c r="F925">
        <v>16401.789202289201</v>
      </c>
      <c r="G925">
        <v>9510.4329334806007</v>
      </c>
      <c r="H925">
        <v>4113.4466507245797</v>
      </c>
      <c r="J925" t="s">
        <v>111</v>
      </c>
      <c r="K925" t="s">
        <v>27</v>
      </c>
      <c r="L925" t="s">
        <v>2</v>
      </c>
      <c r="M925">
        <v>17</v>
      </c>
      <c r="N925">
        <v>18945.1860285605</v>
      </c>
      <c r="O925">
        <v>18336.7953407858</v>
      </c>
      <c r="P925">
        <v>13899.904930258001</v>
      </c>
      <c r="Q925">
        <v>7506.3827823650199</v>
      </c>
    </row>
    <row r="926" spans="1:17" hidden="1" x14ac:dyDescent="0.25">
      <c r="A926" t="s">
        <v>111</v>
      </c>
      <c r="B926" t="s">
        <v>25</v>
      </c>
      <c r="C926" t="s">
        <v>2</v>
      </c>
      <c r="D926">
        <v>17</v>
      </c>
      <c r="E926">
        <v>29084.062172705198</v>
      </c>
      <c r="F926">
        <v>25176.718556561002</v>
      </c>
      <c r="G926">
        <v>14504.8068644582</v>
      </c>
      <c r="H926">
        <v>6204.4370421939802</v>
      </c>
      <c r="J926" t="s">
        <v>111</v>
      </c>
      <c r="K926" t="s">
        <v>25</v>
      </c>
      <c r="L926" t="s">
        <v>2</v>
      </c>
      <c r="M926">
        <v>17</v>
      </c>
      <c r="N926">
        <v>29084.0625272207</v>
      </c>
      <c r="O926">
        <v>27568.604659982899</v>
      </c>
      <c r="P926">
        <v>20443.870052956299</v>
      </c>
      <c r="Q926">
        <v>10418.7580316158</v>
      </c>
    </row>
    <row r="927" spans="1:17" hidden="1" x14ac:dyDescent="0.25">
      <c r="A927" t="s">
        <v>111</v>
      </c>
      <c r="B927" t="s">
        <v>26</v>
      </c>
      <c r="C927" t="s">
        <v>2</v>
      </c>
      <c r="D927">
        <v>17</v>
      </c>
      <c r="E927">
        <v>9284.9604998019895</v>
      </c>
      <c r="F927">
        <v>8842.9011008156594</v>
      </c>
      <c r="G927">
        <v>6361.2080808843102</v>
      </c>
      <c r="H927">
        <v>3662.2180154228399</v>
      </c>
      <c r="J927" t="s">
        <v>111</v>
      </c>
      <c r="K927" t="s">
        <v>26</v>
      </c>
      <c r="L927" t="s">
        <v>2</v>
      </c>
      <c r="M927">
        <v>17</v>
      </c>
      <c r="N927">
        <v>9284.9607361456601</v>
      </c>
      <c r="O927">
        <v>10214.800838208601</v>
      </c>
      <c r="P927">
        <v>9722.74246079976</v>
      </c>
      <c r="Q927">
        <v>6591.4989562151004</v>
      </c>
    </row>
    <row r="928" spans="1:17" hidden="1" x14ac:dyDescent="0.25">
      <c r="A928" t="s">
        <v>111</v>
      </c>
      <c r="B928" t="s">
        <v>23</v>
      </c>
      <c r="C928" t="s">
        <v>2</v>
      </c>
      <c r="D928">
        <v>17</v>
      </c>
      <c r="E928">
        <v>51087.581518373401</v>
      </c>
      <c r="F928">
        <v>43235.438487450898</v>
      </c>
      <c r="G928">
        <v>23367.0438485329</v>
      </c>
      <c r="H928">
        <v>8849.6243070762503</v>
      </c>
      <c r="J928" t="s">
        <v>111</v>
      </c>
      <c r="K928" t="s">
        <v>23</v>
      </c>
      <c r="L928" t="s">
        <v>2</v>
      </c>
      <c r="M928">
        <v>17</v>
      </c>
      <c r="N928">
        <v>51087.581991060797</v>
      </c>
      <c r="O928">
        <v>46775.8091714533</v>
      </c>
      <c r="P928">
        <v>32118.206342731399</v>
      </c>
      <c r="Q928">
        <v>14454.7892643777</v>
      </c>
    </row>
    <row r="929" spans="1:17" hidden="1" x14ac:dyDescent="0.25">
      <c r="A929" t="s">
        <v>111</v>
      </c>
      <c r="B929" t="s">
        <v>24</v>
      </c>
      <c r="C929" t="s">
        <v>2</v>
      </c>
      <c r="D929">
        <v>17</v>
      </c>
      <c r="E929">
        <v>68427.027033663704</v>
      </c>
      <c r="F929">
        <v>58607.3214606611</v>
      </c>
      <c r="G929">
        <v>32641.137893924199</v>
      </c>
      <c r="H929">
        <v>13127.263081310401</v>
      </c>
      <c r="J929" t="s">
        <v>111</v>
      </c>
      <c r="K929" t="s">
        <v>24</v>
      </c>
      <c r="L929" t="s">
        <v>2</v>
      </c>
      <c r="M929">
        <v>17</v>
      </c>
      <c r="N929">
        <v>68427.027759711505</v>
      </c>
      <c r="O929">
        <v>62870.860161230201</v>
      </c>
      <c r="P929">
        <v>44246.603388124997</v>
      </c>
      <c r="Q929">
        <v>20282.374731615699</v>
      </c>
    </row>
    <row r="930" spans="1:17" hidden="1" x14ac:dyDescent="0.25">
      <c r="A930" t="s">
        <v>111</v>
      </c>
      <c r="B930" t="s">
        <v>27</v>
      </c>
      <c r="C930" t="s">
        <v>2</v>
      </c>
      <c r="D930">
        <v>18</v>
      </c>
      <c r="E930">
        <v>19321.307720043598</v>
      </c>
      <c r="F930">
        <v>16626.930248233399</v>
      </c>
      <c r="G930">
        <v>9494.2174501799691</v>
      </c>
      <c r="H930">
        <v>3998.0779728843199</v>
      </c>
      <c r="J930" t="s">
        <v>111</v>
      </c>
      <c r="K930" t="s">
        <v>27</v>
      </c>
      <c r="L930" t="s">
        <v>2</v>
      </c>
      <c r="M930">
        <v>18</v>
      </c>
      <c r="N930">
        <v>19321.3079466745</v>
      </c>
      <c r="O930">
        <v>18594.885182004298</v>
      </c>
      <c r="P930">
        <v>13885.022941355101</v>
      </c>
      <c r="Q930">
        <v>7381.5523635099398</v>
      </c>
    </row>
    <row r="931" spans="1:17" hidden="1" x14ac:dyDescent="0.25">
      <c r="A931" t="s">
        <v>111</v>
      </c>
      <c r="B931" t="s">
        <v>25</v>
      </c>
      <c r="C931" t="s">
        <v>2</v>
      </c>
      <c r="D931">
        <v>18</v>
      </c>
      <c r="E931">
        <v>29199.213674220398</v>
      </c>
      <c r="F931">
        <v>25163.074134284801</v>
      </c>
      <c r="G931">
        <v>14334.0998057055</v>
      </c>
      <c r="H931">
        <v>6010.40979188459</v>
      </c>
      <c r="J931" t="s">
        <v>111</v>
      </c>
      <c r="K931" t="s">
        <v>25</v>
      </c>
      <c r="L931" t="s">
        <v>2</v>
      </c>
      <c r="M931">
        <v>18</v>
      </c>
      <c r="N931">
        <v>29199.214014166799</v>
      </c>
      <c r="O931">
        <v>27578.20883919</v>
      </c>
      <c r="P931">
        <v>20227.382128922101</v>
      </c>
      <c r="Q931">
        <v>10188.986318908101</v>
      </c>
    </row>
    <row r="932" spans="1:17" hidden="1" x14ac:dyDescent="0.25">
      <c r="A932" t="s">
        <v>111</v>
      </c>
      <c r="B932" t="s">
        <v>26</v>
      </c>
      <c r="C932" t="s">
        <v>2</v>
      </c>
      <c r="D932">
        <v>18</v>
      </c>
      <c r="E932">
        <v>8908.9207837102804</v>
      </c>
      <c r="F932">
        <v>8479.4942062615992</v>
      </c>
      <c r="G932">
        <v>6099.7885707109899</v>
      </c>
      <c r="H932">
        <v>3511.7159051999902</v>
      </c>
      <c r="J932" t="s">
        <v>111</v>
      </c>
      <c r="K932" t="s">
        <v>26</v>
      </c>
      <c r="L932" t="s">
        <v>2</v>
      </c>
      <c r="M932">
        <v>18</v>
      </c>
      <c r="N932">
        <v>8908.9210103412006</v>
      </c>
      <c r="O932">
        <v>9840.4983125790004</v>
      </c>
      <c r="P932">
        <v>9382.6194661401096</v>
      </c>
      <c r="Q932">
        <v>6395.4341197515996</v>
      </c>
    </row>
    <row r="933" spans="1:17" hidden="1" x14ac:dyDescent="0.25">
      <c r="A933" t="s">
        <v>111</v>
      </c>
      <c r="B933" t="s">
        <v>23</v>
      </c>
      <c r="C933" t="s">
        <v>2</v>
      </c>
      <c r="D933">
        <v>18</v>
      </c>
      <c r="E933">
        <v>51025.364109794602</v>
      </c>
      <c r="F933">
        <v>43048.424722052201</v>
      </c>
      <c r="G933">
        <v>23069.099234251898</v>
      </c>
      <c r="H933">
        <v>8580.8435068961098</v>
      </c>
      <c r="J933" t="s">
        <v>111</v>
      </c>
      <c r="K933" t="s">
        <v>23</v>
      </c>
      <c r="L933" t="s">
        <v>2</v>
      </c>
      <c r="M933">
        <v>18</v>
      </c>
      <c r="N933">
        <v>51025.364563056399</v>
      </c>
      <c r="O933">
        <v>46607.217048842198</v>
      </c>
      <c r="P933">
        <v>31736.262480627302</v>
      </c>
      <c r="Q933">
        <v>14127.993844904</v>
      </c>
    </row>
    <row r="934" spans="1:17" hidden="1" x14ac:dyDescent="0.25">
      <c r="A934" t="s">
        <v>111</v>
      </c>
      <c r="B934" t="s">
        <v>24</v>
      </c>
      <c r="C934" t="s">
        <v>2</v>
      </c>
      <c r="D934">
        <v>18</v>
      </c>
      <c r="E934">
        <v>69996.080173952403</v>
      </c>
      <c r="F934">
        <v>59622.5917028931</v>
      </c>
      <c r="G934">
        <v>32726.159305752899</v>
      </c>
      <c r="H934">
        <v>12792.1700453453</v>
      </c>
      <c r="J934" t="s">
        <v>111</v>
      </c>
      <c r="K934" t="s">
        <v>24</v>
      </c>
      <c r="L934" t="s">
        <v>2</v>
      </c>
      <c r="M934">
        <v>18</v>
      </c>
      <c r="N934">
        <v>69996.080870162594</v>
      </c>
      <c r="O934">
        <v>64011.458738144502</v>
      </c>
      <c r="P934">
        <v>44379.732872863497</v>
      </c>
      <c r="Q934">
        <v>19938.0668177755</v>
      </c>
    </row>
    <row r="935" spans="1:17" hidden="1" x14ac:dyDescent="0.25">
      <c r="A935" t="s">
        <v>111</v>
      </c>
      <c r="B935" t="s">
        <v>27</v>
      </c>
      <c r="C935" t="s">
        <v>2</v>
      </c>
      <c r="D935">
        <v>19</v>
      </c>
      <c r="E935">
        <v>20818.105706550999</v>
      </c>
      <c r="F935">
        <v>17867.302855121899</v>
      </c>
      <c r="G935">
        <v>10121.0031595989</v>
      </c>
      <c r="H935">
        <v>4200.9306452891797</v>
      </c>
      <c r="J935" t="s">
        <v>111</v>
      </c>
      <c r="K935" t="s">
        <v>27</v>
      </c>
      <c r="L935" t="s">
        <v>2</v>
      </c>
      <c r="M935">
        <v>19</v>
      </c>
      <c r="N935">
        <v>20818.105942894701</v>
      </c>
      <c r="O935">
        <v>19911.4837965441</v>
      </c>
      <c r="P935">
        <v>14709.771215736901</v>
      </c>
      <c r="Q935">
        <v>7683.7600262108599</v>
      </c>
    </row>
    <row r="936" spans="1:17" hidden="1" x14ac:dyDescent="0.25">
      <c r="A936" t="s">
        <v>111</v>
      </c>
      <c r="B936" t="s">
        <v>25</v>
      </c>
      <c r="C936" t="s">
        <v>2</v>
      </c>
      <c r="D936">
        <v>19</v>
      </c>
      <c r="E936">
        <v>30805.2237540598</v>
      </c>
      <c r="F936">
        <v>26523.485055705602</v>
      </c>
      <c r="G936">
        <v>15065.9040090136</v>
      </c>
      <c r="H936">
        <v>6284.8324126930702</v>
      </c>
      <c r="J936" t="s">
        <v>111</v>
      </c>
      <c r="K936" t="s">
        <v>25</v>
      </c>
      <c r="L936" t="s">
        <v>2</v>
      </c>
      <c r="M936">
        <v>19</v>
      </c>
      <c r="N936">
        <v>30805.224108575301</v>
      </c>
      <c r="O936">
        <v>29015.6997823694</v>
      </c>
      <c r="P936">
        <v>21188.1147619439</v>
      </c>
      <c r="Q936">
        <v>10581.7628110394</v>
      </c>
    </row>
    <row r="937" spans="1:17" hidden="1" x14ac:dyDescent="0.25">
      <c r="A937" t="s">
        <v>111</v>
      </c>
      <c r="B937" t="s">
        <v>26</v>
      </c>
      <c r="C937" t="s">
        <v>2</v>
      </c>
      <c r="D937">
        <v>19</v>
      </c>
      <c r="E937">
        <v>9284.9604998019895</v>
      </c>
      <c r="F937">
        <v>8842.9011008156594</v>
      </c>
      <c r="G937">
        <v>6361.2080808843102</v>
      </c>
      <c r="H937">
        <v>3662.2180154228399</v>
      </c>
      <c r="J937" t="s">
        <v>111</v>
      </c>
      <c r="K937" t="s">
        <v>26</v>
      </c>
      <c r="L937" t="s">
        <v>2</v>
      </c>
      <c r="M937">
        <v>19</v>
      </c>
      <c r="N937">
        <v>9284.9607361456601</v>
      </c>
      <c r="O937">
        <v>10214.800838208601</v>
      </c>
      <c r="P937">
        <v>9722.74246079976</v>
      </c>
      <c r="Q937">
        <v>6591.4989562151004</v>
      </c>
    </row>
    <row r="938" spans="1:17" hidden="1" x14ac:dyDescent="0.25">
      <c r="A938" t="s">
        <v>111</v>
      </c>
      <c r="B938" t="s">
        <v>23</v>
      </c>
      <c r="C938" t="s">
        <v>2</v>
      </c>
      <c r="D938">
        <v>19</v>
      </c>
      <c r="E938">
        <v>52460.801042897503</v>
      </c>
      <c r="F938">
        <v>44309.948906249003</v>
      </c>
      <c r="G938">
        <v>23814.712192054601</v>
      </c>
      <c r="H938">
        <v>8913.7673216814292</v>
      </c>
      <c r="J938" t="s">
        <v>111</v>
      </c>
      <c r="K938" t="s">
        <v>23</v>
      </c>
      <c r="L938" t="s">
        <v>2</v>
      </c>
      <c r="M938">
        <v>19</v>
      </c>
      <c r="N938">
        <v>52460.801515584797</v>
      </c>
      <c r="O938">
        <v>47930.366243509801</v>
      </c>
      <c r="P938">
        <v>32711.997986977301</v>
      </c>
      <c r="Q938">
        <v>14584.841752255599</v>
      </c>
    </row>
    <row r="939" spans="1:17" hidden="1" x14ac:dyDescent="0.25">
      <c r="A939" t="s">
        <v>111</v>
      </c>
      <c r="B939" t="s">
        <v>24</v>
      </c>
      <c r="C939" t="s">
        <v>2</v>
      </c>
      <c r="D939">
        <v>19</v>
      </c>
      <c r="E939">
        <v>72172.866862331997</v>
      </c>
      <c r="F939">
        <v>61538.348766326402</v>
      </c>
      <c r="G939">
        <v>33862.278346160798</v>
      </c>
      <c r="H939">
        <v>13302.2310704397</v>
      </c>
      <c r="J939" t="s">
        <v>111</v>
      </c>
      <c r="K939" t="s">
        <v>24</v>
      </c>
      <c r="L939" t="s">
        <v>2</v>
      </c>
      <c r="M939">
        <v>19</v>
      </c>
      <c r="N939">
        <v>72172.867588379799</v>
      </c>
      <c r="O939">
        <v>66020.237072746706</v>
      </c>
      <c r="P939">
        <v>45866.335959082797</v>
      </c>
      <c r="Q939">
        <v>20637.129219307299</v>
      </c>
    </row>
    <row r="940" spans="1:17" hidden="1" x14ac:dyDescent="0.25">
      <c r="A940" t="s">
        <v>111</v>
      </c>
      <c r="B940" t="s">
        <v>27</v>
      </c>
      <c r="C940" t="s">
        <v>2</v>
      </c>
      <c r="D940">
        <v>20</v>
      </c>
      <c r="E940">
        <v>22294.3084535825</v>
      </c>
      <c r="F940">
        <v>19114.6152244765</v>
      </c>
      <c r="G940">
        <v>10787.351805005799</v>
      </c>
      <c r="H940">
        <v>4447.1337531269501</v>
      </c>
      <c r="J940" t="s">
        <v>111</v>
      </c>
      <c r="K940" t="s">
        <v>27</v>
      </c>
      <c r="L940" t="s">
        <v>2</v>
      </c>
      <c r="M940">
        <v>20</v>
      </c>
      <c r="N940">
        <v>22294.3087028765</v>
      </c>
      <c r="O940">
        <v>21230.146923074499</v>
      </c>
      <c r="P940">
        <v>15584.787357868399</v>
      </c>
      <c r="Q940">
        <v>8037.5010309830705</v>
      </c>
    </row>
    <row r="941" spans="1:17" hidden="1" x14ac:dyDescent="0.25">
      <c r="A941" t="s">
        <v>111</v>
      </c>
      <c r="B941" t="s">
        <v>25</v>
      </c>
      <c r="C941" t="s">
        <v>2</v>
      </c>
      <c r="D941">
        <v>20</v>
      </c>
      <c r="E941">
        <v>32897.218223770702</v>
      </c>
      <c r="F941">
        <v>28298.7493237177</v>
      </c>
      <c r="G941">
        <v>16025.5541397452</v>
      </c>
      <c r="H941">
        <v>6648.4239968391303</v>
      </c>
      <c r="J941" t="s">
        <v>111</v>
      </c>
      <c r="K941" t="s">
        <v>25</v>
      </c>
      <c r="L941" t="s">
        <v>2</v>
      </c>
      <c r="M941">
        <v>20</v>
      </c>
      <c r="N941">
        <v>32897.218597711697</v>
      </c>
      <c r="O941">
        <v>30890.860606325099</v>
      </c>
      <c r="P941">
        <v>22447.751255894302</v>
      </c>
      <c r="Q941">
        <v>11100.7908283778</v>
      </c>
    </row>
    <row r="942" spans="1:17" hidden="1" x14ac:dyDescent="0.25">
      <c r="A942" t="s">
        <v>111</v>
      </c>
      <c r="B942" t="s">
        <v>26</v>
      </c>
      <c r="C942" t="s">
        <v>2</v>
      </c>
      <c r="D942">
        <v>20</v>
      </c>
      <c r="E942">
        <v>9786.3467879242908</v>
      </c>
      <c r="F942">
        <v>9327.4436268877707</v>
      </c>
      <c r="G942">
        <v>6709.7674277820897</v>
      </c>
      <c r="H942">
        <v>3862.8874957199901</v>
      </c>
      <c r="J942" t="s">
        <v>111</v>
      </c>
      <c r="K942" t="s">
        <v>26</v>
      </c>
      <c r="L942" t="s">
        <v>2</v>
      </c>
      <c r="M942">
        <v>20</v>
      </c>
      <c r="N942">
        <v>9786.3470372183001</v>
      </c>
      <c r="O942">
        <v>10713.8708723813</v>
      </c>
      <c r="P942">
        <v>10176.239787012701</v>
      </c>
      <c r="Q942">
        <v>6852.9187381664497</v>
      </c>
    </row>
    <row r="943" spans="1:17" hidden="1" x14ac:dyDescent="0.25">
      <c r="A943" t="s">
        <v>111</v>
      </c>
      <c r="B943" t="s">
        <v>23</v>
      </c>
      <c r="C943" t="s">
        <v>2</v>
      </c>
      <c r="D943">
        <v>20</v>
      </c>
      <c r="E943">
        <v>53947.2040117301</v>
      </c>
      <c r="F943">
        <v>45657.462815835497</v>
      </c>
      <c r="G943">
        <v>24669.493963646601</v>
      </c>
      <c r="H943">
        <v>9337.6966334768804</v>
      </c>
      <c r="J943" t="s">
        <v>111</v>
      </c>
      <c r="K943" t="s">
        <v>23</v>
      </c>
      <c r="L943" t="s">
        <v>2</v>
      </c>
      <c r="M943">
        <v>20</v>
      </c>
      <c r="N943">
        <v>53947.204510318101</v>
      </c>
      <c r="O943">
        <v>49335.126579082702</v>
      </c>
      <c r="P943">
        <v>33828.118479003802</v>
      </c>
      <c r="Q943">
        <v>15153.484142761199</v>
      </c>
    </row>
    <row r="944" spans="1:17" hidden="1" x14ac:dyDescent="0.25">
      <c r="A944" t="s">
        <v>111</v>
      </c>
      <c r="B944" t="s">
        <v>24</v>
      </c>
      <c r="C944" t="s">
        <v>2</v>
      </c>
      <c r="D944">
        <v>20</v>
      </c>
      <c r="E944">
        <v>73713.125539443703</v>
      </c>
      <c r="F944">
        <v>63026.8634064199</v>
      </c>
      <c r="G944">
        <v>34933.052659830799</v>
      </c>
      <c r="H944">
        <v>13918.687713912501</v>
      </c>
      <c r="J944" t="s">
        <v>111</v>
      </c>
      <c r="K944" t="s">
        <v>24</v>
      </c>
      <c r="L944" t="s">
        <v>2</v>
      </c>
      <c r="M944">
        <v>20</v>
      </c>
      <c r="N944">
        <v>73713.126305274898</v>
      </c>
      <c r="O944">
        <v>67553.380217725397</v>
      </c>
      <c r="P944">
        <v>47259.479745208802</v>
      </c>
      <c r="Q944">
        <v>21440.2107894619</v>
      </c>
    </row>
    <row r="945" spans="1:17" hidden="1" x14ac:dyDescent="0.25">
      <c r="A945" t="s">
        <v>111</v>
      </c>
      <c r="B945" t="s">
        <v>27</v>
      </c>
      <c r="C945" t="s">
        <v>2</v>
      </c>
      <c r="D945">
        <v>21</v>
      </c>
      <c r="E945">
        <v>23523.546452327901</v>
      </c>
      <c r="F945">
        <v>20145.628738103202</v>
      </c>
      <c r="G945">
        <v>11326.913196407901</v>
      </c>
      <c r="H945">
        <v>4637.4887120225903</v>
      </c>
      <c r="J945" t="s">
        <v>111</v>
      </c>
      <c r="K945" t="s">
        <v>27</v>
      </c>
      <c r="L945" t="s">
        <v>2</v>
      </c>
      <c r="M945">
        <v>21</v>
      </c>
      <c r="N945">
        <v>23523.5467113347</v>
      </c>
      <c r="O945">
        <v>22321.790043934601</v>
      </c>
      <c r="P945">
        <v>16293.840448610301</v>
      </c>
      <c r="Q945">
        <v>8314.3690874203003</v>
      </c>
    </row>
    <row r="946" spans="1:17" hidden="1" x14ac:dyDescent="0.25">
      <c r="A946" t="s">
        <v>111</v>
      </c>
      <c r="B946" t="s">
        <v>25</v>
      </c>
      <c r="C946" t="s">
        <v>2</v>
      </c>
      <c r="D946">
        <v>21</v>
      </c>
      <c r="E946">
        <v>34508.7804377434</v>
      </c>
      <c r="F946">
        <v>29663.5046532003</v>
      </c>
      <c r="G946">
        <v>16759.168333842201</v>
      </c>
      <c r="H946">
        <v>6923.1059575524396</v>
      </c>
      <c r="J946" t="s">
        <v>111</v>
      </c>
      <c r="K946" t="s">
        <v>25</v>
      </c>
      <c r="L946" t="s">
        <v>2</v>
      </c>
      <c r="M946">
        <v>21</v>
      </c>
      <c r="N946">
        <v>34508.780826253598</v>
      </c>
      <c r="O946">
        <v>32333.019598286501</v>
      </c>
      <c r="P946">
        <v>23410.884678299899</v>
      </c>
      <c r="Q946">
        <v>11494.0931423782</v>
      </c>
    </row>
    <row r="947" spans="1:17" hidden="1" x14ac:dyDescent="0.25">
      <c r="A947" t="s">
        <v>111</v>
      </c>
      <c r="B947" t="s">
        <v>26</v>
      </c>
      <c r="C947" t="s">
        <v>2</v>
      </c>
      <c r="D947">
        <v>21</v>
      </c>
      <c r="E947">
        <v>10162.386504016</v>
      </c>
      <c r="F947">
        <v>9690.8505214418292</v>
      </c>
      <c r="G947">
        <v>6971.18693795541</v>
      </c>
      <c r="H947">
        <v>4013.3896059428398</v>
      </c>
      <c r="J947" t="s">
        <v>111</v>
      </c>
      <c r="K947" t="s">
        <v>26</v>
      </c>
      <c r="L947" t="s">
        <v>2</v>
      </c>
      <c r="M947">
        <v>21</v>
      </c>
      <c r="N947">
        <v>10162.3867630228</v>
      </c>
      <c r="O947">
        <v>11088.1733980109</v>
      </c>
      <c r="P947">
        <v>10516.3627816723</v>
      </c>
      <c r="Q947">
        <v>7048.9835746299505</v>
      </c>
    </row>
    <row r="948" spans="1:17" hidden="1" x14ac:dyDescent="0.25">
      <c r="A948" t="s">
        <v>111</v>
      </c>
      <c r="B948" t="s">
        <v>23</v>
      </c>
      <c r="C948" t="s">
        <v>2</v>
      </c>
      <c r="D948">
        <v>21</v>
      </c>
      <c r="E948">
        <v>55069.275999002602</v>
      </c>
      <c r="F948">
        <v>46673.786656483899</v>
      </c>
      <c r="G948">
        <v>25312.950227845398</v>
      </c>
      <c r="H948">
        <v>9655.9831874760002</v>
      </c>
      <c r="J948" t="s">
        <v>111</v>
      </c>
      <c r="K948" t="s">
        <v>23</v>
      </c>
      <c r="L948" t="s">
        <v>2</v>
      </c>
      <c r="M948">
        <v>21</v>
      </c>
      <c r="N948">
        <v>55069.2765170161</v>
      </c>
      <c r="O948">
        <v>50394.809002500799</v>
      </c>
      <c r="P948">
        <v>34668.3523535239</v>
      </c>
      <c r="Q948">
        <v>15580.654427496</v>
      </c>
    </row>
    <row r="949" spans="1:17" hidden="1" x14ac:dyDescent="0.25">
      <c r="A949" t="s">
        <v>111</v>
      </c>
      <c r="B949" t="s">
        <v>24</v>
      </c>
      <c r="C949" t="s">
        <v>2</v>
      </c>
      <c r="D949">
        <v>21</v>
      </c>
      <c r="E949">
        <v>75038.584994035002</v>
      </c>
      <c r="F949">
        <v>64276.477900383899</v>
      </c>
      <c r="G949">
        <v>35791.6397792758</v>
      </c>
      <c r="H949">
        <v>14388.9832869321</v>
      </c>
      <c r="J949" t="s">
        <v>111</v>
      </c>
      <c r="K949" t="s">
        <v>24</v>
      </c>
      <c r="L949" t="s">
        <v>2</v>
      </c>
      <c r="M949">
        <v>21</v>
      </c>
      <c r="N949">
        <v>75038.585789703793</v>
      </c>
      <c r="O949">
        <v>68846.3910724374</v>
      </c>
      <c r="P949">
        <v>48377.961792574097</v>
      </c>
      <c r="Q949">
        <v>22058.647171063702</v>
      </c>
    </row>
    <row r="950" spans="1:17" hidden="1" x14ac:dyDescent="0.25">
      <c r="A950" t="s">
        <v>111</v>
      </c>
      <c r="B950" t="s">
        <v>27</v>
      </c>
      <c r="C950" t="s">
        <v>2</v>
      </c>
      <c r="D950">
        <v>22</v>
      </c>
      <c r="E950">
        <v>24316.871171286701</v>
      </c>
      <c r="F950">
        <v>20766.385769872501</v>
      </c>
      <c r="G950">
        <v>11585.536349129299</v>
      </c>
      <c r="H950">
        <v>4674.54486956044</v>
      </c>
      <c r="J950" t="s">
        <v>111</v>
      </c>
      <c r="K950" t="s">
        <v>27</v>
      </c>
      <c r="L950" t="s">
        <v>2</v>
      </c>
      <c r="M950">
        <v>22</v>
      </c>
      <c r="N950">
        <v>24316.871430293399</v>
      </c>
      <c r="O950">
        <v>22988.790948271799</v>
      </c>
      <c r="P950">
        <v>16636.8807133886</v>
      </c>
      <c r="Q950">
        <v>8389.5019059923707</v>
      </c>
    </row>
    <row r="951" spans="1:17" hidden="1" x14ac:dyDescent="0.25">
      <c r="A951" t="s">
        <v>111</v>
      </c>
      <c r="B951" t="s">
        <v>25</v>
      </c>
      <c r="C951" t="s">
        <v>2</v>
      </c>
      <c r="D951">
        <v>22</v>
      </c>
      <c r="E951">
        <v>35260.169257130503</v>
      </c>
      <c r="F951">
        <v>30251.447877558101</v>
      </c>
      <c r="G951">
        <v>17004.120420605101</v>
      </c>
      <c r="H951">
        <v>6958.2032913402199</v>
      </c>
      <c r="J951" t="s">
        <v>111</v>
      </c>
      <c r="K951" t="s">
        <v>25</v>
      </c>
      <c r="L951" t="s">
        <v>2</v>
      </c>
      <c r="M951">
        <v>22</v>
      </c>
      <c r="N951">
        <v>35260.169645640599</v>
      </c>
      <c r="O951">
        <v>32964.762200102501</v>
      </c>
      <c r="P951">
        <v>23735.791508245002</v>
      </c>
      <c r="Q951">
        <v>11565.2543686642</v>
      </c>
    </row>
    <row r="952" spans="1:17" hidden="1" x14ac:dyDescent="0.25">
      <c r="A952" t="s">
        <v>111</v>
      </c>
      <c r="B952" t="s">
        <v>26</v>
      </c>
      <c r="C952" t="s">
        <v>2</v>
      </c>
      <c r="D952">
        <v>22</v>
      </c>
      <c r="E952">
        <v>10162.386504016</v>
      </c>
      <c r="F952">
        <v>9690.8505214418292</v>
      </c>
      <c r="G952">
        <v>6971.18693795541</v>
      </c>
      <c r="H952">
        <v>4013.3896059428398</v>
      </c>
      <c r="J952" t="s">
        <v>111</v>
      </c>
      <c r="K952" t="s">
        <v>26</v>
      </c>
      <c r="L952" t="s">
        <v>2</v>
      </c>
      <c r="M952">
        <v>22</v>
      </c>
      <c r="N952">
        <v>10162.3867630228</v>
      </c>
      <c r="O952">
        <v>11088.1733980109</v>
      </c>
      <c r="P952">
        <v>10516.3627816723</v>
      </c>
      <c r="Q952">
        <v>7048.9835746299505</v>
      </c>
    </row>
    <row r="953" spans="1:17" hidden="1" x14ac:dyDescent="0.25">
      <c r="A953" t="s">
        <v>111</v>
      </c>
      <c r="B953" t="s">
        <v>23</v>
      </c>
      <c r="C953" t="s">
        <v>2</v>
      </c>
      <c r="D953">
        <v>22</v>
      </c>
      <c r="E953">
        <v>55481.7392610358</v>
      </c>
      <c r="F953">
        <v>46996.528989017803</v>
      </c>
      <c r="G953">
        <v>25447.412884383899</v>
      </c>
      <c r="H953">
        <v>9675.2493256048401</v>
      </c>
      <c r="J953" t="s">
        <v>111</v>
      </c>
      <c r="K953" t="s">
        <v>23</v>
      </c>
      <c r="L953" t="s">
        <v>2</v>
      </c>
      <c r="M953">
        <v>22</v>
      </c>
      <c r="N953">
        <v>55481.739779049298</v>
      </c>
      <c r="O953">
        <v>50741.594325341997</v>
      </c>
      <c r="P953">
        <v>34846.704928753003</v>
      </c>
      <c r="Q953">
        <v>15619.717281196899</v>
      </c>
    </row>
    <row r="954" spans="1:17" hidden="1" x14ac:dyDescent="0.25">
      <c r="A954" t="s">
        <v>111</v>
      </c>
      <c r="B954" t="s">
        <v>24</v>
      </c>
      <c r="C954" t="s">
        <v>2</v>
      </c>
      <c r="D954">
        <v>22</v>
      </c>
      <c r="E954">
        <v>75889.912227823297</v>
      </c>
      <c r="F954">
        <v>64942.620469853297</v>
      </c>
      <c r="G954">
        <v>36069.171700238701</v>
      </c>
      <c r="H954">
        <v>14428.7487390069</v>
      </c>
      <c r="J954" t="s">
        <v>111</v>
      </c>
      <c r="K954" t="s">
        <v>24</v>
      </c>
      <c r="L954" t="s">
        <v>2</v>
      </c>
      <c r="M954">
        <v>22</v>
      </c>
      <c r="N954">
        <v>75889.913023492103</v>
      </c>
      <c r="O954">
        <v>69562.158552327499</v>
      </c>
      <c r="P954">
        <v>48746.082831428103</v>
      </c>
      <c r="Q954">
        <v>22139.273190993699</v>
      </c>
    </row>
    <row r="955" spans="1:17" hidden="1" x14ac:dyDescent="0.25">
      <c r="A955" t="s">
        <v>111</v>
      </c>
      <c r="B955" t="s">
        <v>27</v>
      </c>
      <c r="C955" t="s">
        <v>2</v>
      </c>
      <c r="D955">
        <v>23</v>
      </c>
      <c r="E955">
        <v>24992.319811720899</v>
      </c>
      <c r="F955">
        <v>21294.9076766383</v>
      </c>
      <c r="G955">
        <v>11805.7320051021</v>
      </c>
      <c r="H955">
        <v>4706.0950414263998</v>
      </c>
      <c r="J955" t="s">
        <v>111</v>
      </c>
      <c r="K955" t="s">
        <v>27</v>
      </c>
      <c r="L955" t="s">
        <v>2</v>
      </c>
      <c r="M955">
        <v>23</v>
      </c>
      <c r="N955">
        <v>24992.320070727601</v>
      </c>
      <c r="O955">
        <v>23556.685586162599</v>
      </c>
      <c r="P955">
        <v>16928.950372787102</v>
      </c>
      <c r="Q955">
        <v>8453.4711218049106</v>
      </c>
    </row>
    <row r="956" spans="1:17" hidden="1" x14ac:dyDescent="0.25">
      <c r="A956" t="s">
        <v>111</v>
      </c>
      <c r="B956" t="s">
        <v>25</v>
      </c>
      <c r="C956" t="s">
        <v>2</v>
      </c>
      <c r="D956">
        <v>23</v>
      </c>
      <c r="E956">
        <v>36080.0343974961</v>
      </c>
      <c r="F956">
        <v>30892.9721346775</v>
      </c>
      <c r="G956">
        <v>17271.395727097599</v>
      </c>
      <c r="H956">
        <v>6996.4991506209699</v>
      </c>
      <c r="J956" t="s">
        <v>111</v>
      </c>
      <c r="K956" t="s">
        <v>25</v>
      </c>
      <c r="L956" t="s">
        <v>2</v>
      </c>
      <c r="M956">
        <v>23</v>
      </c>
      <c r="N956">
        <v>36080.034786006298</v>
      </c>
      <c r="O956">
        <v>33654.077403561903</v>
      </c>
      <c r="P956">
        <v>24090.308073923999</v>
      </c>
      <c r="Q956">
        <v>11642.9007313358</v>
      </c>
    </row>
    <row r="957" spans="1:17" hidden="1" x14ac:dyDescent="0.25">
      <c r="A957" t="s">
        <v>111</v>
      </c>
      <c r="B957" t="s">
        <v>26</v>
      </c>
      <c r="C957" t="s">
        <v>2</v>
      </c>
      <c r="D957">
        <v>23</v>
      </c>
      <c r="E957">
        <v>10162.386504016</v>
      </c>
      <c r="F957">
        <v>9690.8505214418292</v>
      </c>
      <c r="G957">
        <v>6971.18693795541</v>
      </c>
      <c r="H957">
        <v>4013.3896059428398</v>
      </c>
      <c r="J957" t="s">
        <v>111</v>
      </c>
      <c r="K957" t="s">
        <v>26</v>
      </c>
      <c r="L957" t="s">
        <v>2</v>
      </c>
      <c r="M957">
        <v>23</v>
      </c>
      <c r="N957">
        <v>10162.3867630228</v>
      </c>
      <c r="O957">
        <v>11088.1733980109</v>
      </c>
      <c r="P957">
        <v>10516.3627816723</v>
      </c>
      <c r="Q957">
        <v>7048.9835746299505</v>
      </c>
    </row>
    <row r="958" spans="1:17" hidden="1" x14ac:dyDescent="0.25">
      <c r="A958" t="s">
        <v>111</v>
      </c>
      <c r="B958" t="s">
        <v>23</v>
      </c>
      <c r="C958" t="s">
        <v>2</v>
      </c>
      <c r="D958">
        <v>23</v>
      </c>
      <c r="E958">
        <v>55870.480146217298</v>
      </c>
      <c r="F958">
        <v>47300.709146582303</v>
      </c>
      <c r="G958">
        <v>25574.1420671696</v>
      </c>
      <c r="H958">
        <v>9693.4073927095596</v>
      </c>
      <c r="J958" t="s">
        <v>111</v>
      </c>
      <c r="K958" t="s">
        <v>23</v>
      </c>
      <c r="L958" t="s">
        <v>2</v>
      </c>
      <c r="M958">
        <v>23</v>
      </c>
      <c r="N958">
        <v>55870.480664230803</v>
      </c>
      <c r="O958">
        <v>51068.434666720997</v>
      </c>
      <c r="P958">
        <v>35014.799749191501</v>
      </c>
      <c r="Q958">
        <v>15656.5334772637</v>
      </c>
    </row>
    <row r="959" spans="1:17" hidden="1" x14ac:dyDescent="0.25">
      <c r="A959" t="s">
        <v>111</v>
      </c>
      <c r="B959" t="s">
        <v>24</v>
      </c>
      <c r="C959" t="s">
        <v>2</v>
      </c>
      <c r="D959">
        <v>23</v>
      </c>
      <c r="E959">
        <v>81338.406524068196</v>
      </c>
      <c r="F959">
        <v>69205.9329144574</v>
      </c>
      <c r="G959">
        <v>37845.375994401104</v>
      </c>
      <c r="H959">
        <v>14683.2476322857</v>
      </c>
      <c r="J959" t="s">
        <v>111</v>
      </c>
      <c r="K959" t="s">
        <v>24</v>
      </c>
      <c r="L959" t="s">
        <v>2</v>
      </c>
      <c r="M959">
        <v>23</v>
      </c>
      <c r="N959">
        <v>81338.4073197369</v>
      </c>
      <c r="O959">
        <v>74143.070423624202</v>
      </c>
      <c r="P959">
        <v>51102.057480094103</v>
      </c>
      <c r="Q959">
        <v>22655.2797185452</v>
      </c>
    </row>
    <row r="960" spans="1:17" hidden="1" x14ac:dyDescent="0.25">
      <c r="A960" t="s">
        <v>111</v>
      </c>
      <c r="B960" t="s">
        <v>27</v>
      </c>
      <c r="C960" t="s">
        <v>2</v>
      </c>
      <c r="D960">
        <v>24</v>
      </c>
      <c r="E960">
        <v>25632.218523711199</v>
      </c>
      <c r="F960">
        <v>21795.6126409428</v>
      </c>
      <c r="G960">
        <v>12014.3384160236</v>
      </c>
      <c r="H960">
        <v>4735.9846779309901</v>
      </c>
      <c r="J960" t="s">
        <v>111</v>
      </c>
      <c r="K960" t="s">
        <v>27</v>
      </c>
      <c r="L960" t="s">
        <v>2</v>
      </c>
      <c r="M960">
        <v>24</v>
      </c>
      <c r="N960">
        <v>25632.2187827179</v>
      </c>
      <c r="O960">
        <v>24094.691032585499</v>
      </c>
      <c r="P960">
        <v>17205.647944848799</v>
      </c>
      <c r="Q960">
        <v>8514.0735367851994</v>
      </c>
    </row>
    <row r="961" spans="1:17" hidden="1" x14ac:dyDescent="0.25">
      <c r="A961" t="s">
        <v>111</v>
      </c>
      <c r="B961" t="s">
        <v>25</v>
      </c>
      <c r="C961" t="s">
        <v>2</v>
      </c>
      <c r="D961">
        <v>24</v>
      </c>
      <c r="E961">
        <v>36709.276265948298</v>
      </c>
      <c r="F961">
        <v>31385.3383816766</v>
      </c>
      <c r="G961">
        <v>17476.528016504901</v>
      </c>
      <c r="H961">
        <v>7025.8910065023601</v>
      </c>
      <c r="J961" t="s">
        <v>111</v>
      </c>
      <c r="K961" t="s">
        <v>25</v>
      </c>
      <c r="L961" t="s">
        <v>2</v>
      </c>
      <c r="M961">
        <v>24</v>
      </c>
      <c r="N961">
        <v>36709.276654458401</v>
      </c>
      <c r="O961">
        <v>34183.122932176302</v>
      </c>
      <c r="P961">
        <v>24362.3975374248</v>
      </c>
      <c r="Q961">
        <v>11702.493876501399</v>
      </c>
    </row>
    <row r="962" spans="1:17" hidden="1" x14ac:dyDescent="0.25">
      <c r="A962" t="s">
        <v>111</v>
      </c>
      <c r="B962" t="s">
        <v>26</v>
      </c>
      <c r="C962" t="s">
        <v>2</v>
      </c>
      <c r="D962">
        <v>24</v>
      </c>
      <c r="E962">
        <v>10162.386504016</v>
      </c>
      <c r="F962">
        <v>9690.8505214418292</v>
      </c>
      <c r="G962">
        <v>6971.18693795541</v>
      </c>
      <c r="H962">
        <v>4013.3896059428398</v>
      </c>
      <c r="J962" t="s">
        <v>111</v>
      </c>
      <c r="K962" t="s">
        <v>26</v>
      </c>
      <c r="L962" t="s">
        <v>2</v>
      </c>
      <c r="M962">
        <v>24</v>
      </c>
      <c r="N962">
        <v>10162.3867630228</v>
      </c>
      <c r="O962">
        <v>11088.1733980109</v>
      </c>
      <c r="P962">
        <v>10516.3627816723</v>
      </c>
      <c r="Q962">
        <v>7048.9835746299505</v>
      </c>
    </row>
    <row r="963" spans="1:17" hidden="1" x14ac:dyDescent="0.25">
      <c r="A963" t="s">
        <v>111</v>
      </c>
      <c r="B963" t="s">
        <v>23</v>
      </c>
      <c r="C963" t="s">
        <v>2</v>
      </c>
      <c r="D963">
        <v>24</v>
      </c>
      <c r="E963">
        <v>56203.741279084497</v>
      </c>
      <c r="F963">
        <v>47561.477765911601</v>
      </c>
      <c r="G963">
        <v>25682.784900049901</v>
      </c>
      <c r="H963">
        <v>9708.9740033869402</v>
      </c>
      <c r="J963" t="s">
        <v>111</v>
      </c>
      <c r="K963" t="s">
        <v>23</v>
      </c>
      <c r="L963" t="s">
        <v>2</v>
      </c>
      <c r="M963">
        <v>24</v>
      </c>
      <c r="N963">
        <v>56203.741797098002</v>
      </c>
      <c r="O963">
        <v>51348.629486938698</v>
      </c>
      <c r="P963">
        <v>35158.904659232801</v>
      </c>
      <c r="Q963">
        <v>15688.095393380099</v>
      </c>
    </row>
    <row r="964" spans="1:17" hidden="1" x14ac:dyDescent="0.25">
      <c r="A964" t="s">
        <v>111</v>
      </c>
      <c r="B964" t="s">
        <v>24</v>
      </c>
      <c r="C964" t="s">
        <v>2</v>
      </c>
      <c r="D964">
        <v>24</v>
      </c>
      <c r="E964">
        <v>80316.813843522206</v>
      </c>
      <c r="F964">
        <v>68406.561831094106</v>
      </c>
      <c r="G964">
        <v>37512.3376892456</v>
      </c>
      <c r="H964">
        <v>14635.5290897959</v>
      </c>
      <c r="J964" t="s">
        <v>111</v>
      </c>
      <c r="K964" t="s">
        <v>24</v>
      </c>
      <c r="L964" t="s">
        <v>2</v>
      </c>
      <c r="M964">
        <v>24</v>
      </c>
      <c r="N964">
        <v>80316.814639190998</v>
      </c>
      <c r="O964">
        <v>73284.149447756106</v>
      </c>
      <c r="P964">
        <v>50660.312233469202</v>
      </c>
      <c r="Q964">
        <v>22558.5284946293</v>
      </c>
    </row>
  </sheetData>
  <autoFilter ref="J4:Q964" xr:uid="{F34AFD93-B849-4085-9D8C-F515DD18EAA5}">
    <filterColumn colId="0">
      <filters>
        <filter val="Electricity"/>
      </filters>
    </filterColumn>
    <filterColumn colId="1">
      <filters>
        <filter val="Fall"/>
      </filters>
    </filterColumn>
    <filterColumn colId="2">
      <filters>
        <filter val="ON"/>
      </filters>
    </filterColumn>
  </autoFilter>
  <mergeCells count="1">
    <mergeCell ref="A1:Q1"/>
  </mergeCells>
  <pageMargins left="0.7" right="0.7" top="0.75" bottom="0.75" header="0.3" footer="0.3"/>
  <pageSetup orientation="portrait" r:id="rId1"/>
  <headerFooter>
    <oddHeader>&amp;RFiled: 2023-05-26
EB-2022-0200
Exhibit JT9.16
Attachment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CD1A-7A63-4966-AC5C-CBF8EB87B15B}">
  <dimension ref="A1:Q51"/>
  <sheetViews>
    <sheetView view="pageLayout" zoomScaleNormal="55" workbookViewId="0">
      <selection activeCell="L16" sqref="L16"/>
    </sheetView>
  </sheetViews>
  <sheetFormatPr defaultRowHeight="15" x14ac:dyDescent="0.25"/>
  <cols>
    <col min="1" max="1" width="61.140625" customWidth="1"/>
    <col min="2" max="2" width="31.42578125" customWidth="1"/>
    <col min="3" max="3" width="29.140625" bestFit="1" customWidth="1"/>
    <col min="4" max="4" width="15.5703125" customWidth="1"/>
    <col min="5" max="5" width="182.7109375" style="70" customWidth="1"/>
  </cols>
  <sheetData>
    <row r="1" spans="1:5" x14ac:dyDescent="0.25">
      <c r="A1" s="2" t="s">
        <v>140</v>
      </c>
      <c r="B1" s="2" t="s">
        <v>141</v>
      </c>
      <c r="C1" s="2" t="s">
        <v>142</v>
      </c>
      <c r="D1" s="2" t="s">
        <v>143</v>
      </c>
      <c r="E1" s="68" t="s">
        <v>31</v>
      </c>
    </row>
    <row r="2" spans="1:5" x14ac:dyDescent="0.25">
      <c r="A2" s="58" t="s">
        <v>225</v>
      </c>
      <c r="B2" s="59">
        <v>1.9799999999999998E-2</v>
      </c>
      <c r="C2" s="35">
        <f>B2/'Unit Conversion'!$A$5*'Unit Conversion'!$A$6/'Unit Conversion'!$A$4</f>
        <v>2.1367499999999995E-4</v>
      </c>
      <c r="D2" s="29" t="s">
        <v>144</v>
      </c>
      <c r="E2" s="69" t="s">
        <v>226</v>
      </c>
    </row>
    <row r="3" spans="1:5" x14ac:dyDescent="0.25">
      <c r="A3" s="58" t="s">
        <v>222</v>
      </c>
      <c r="B3" s="59">
        <v>4.9977614580000006E-3</v>
      </c>
      <c r="C3" s="35">
        <f>B3/'Unit Conversion'!$A$5*'Unit Conversion'!$A$6/'Unit Conversion'!$A$4</f>
        <v>5.3934175734250003E-5</v>
      </c>
      <c r="D3" s="29" t="s">
        <v>144</v>
      </c>
      <c r="E3" s="69" t="s">
        <v>227</v>
      </c>
    </row>
    <row r="4" spans="1:5" x14ac:dyDescent="0.25">
      <c r="A4" t="s">
        <v>237</v>
      </c>
      <c r="B4" s="60">
        <f>0.18054241104528</f>
        <v>0.18054241104527999</v>
      </c>
      <c r="C4" s="35">
        <f>B4/'Unit Conversion'!$A$5*'Unit Conversion'!$A$6/'Unit Conversion'!$A$4</f>
        <v>1.9483535191969796E-3</v>
      </c>
      <c r="D4" s="29" t="s">
        <v>144</v>
      </c>
      <c r="E4" s="69" t="s">
        <v>223</v>
      </c>
    </row>
    <row r="5" spans="1:5" x14ac:dyDescent="0.25">
      <c r="A5" t="s">
        <v>236</v>
      </c>
      <c r="B5" s="30">
        <v>0.48390756808072</v>
      </c>
      <c r="C5" s="35">
        <f>B5/'Unit Conversion'!$A$5*'Unit Conversion'!$A$6/'Unit Conversion'!$A$4</f>
        <v>5.2221691722044361E-3</v>
      </c>
      <c r="D5" s="29" t="s">
        <v>144</v>
      </c>
      <c r="E5" s="69" t="s">
        <v>224</v>
      </c>
    </row>
    <row r="6" spans="1:5" x14ac:dyDescent="0.25">
      <c r="A6" t="s">
        <v>93</v>
      </c>
      <c r="B6" s="34">
        <v>1.0970000000000001E-3</v>
      </c>
      <c r="C6" s="35">
        <f>B6/'Unit Conversion'!$A$5*'Unit Conversion'!$A$6/'Unit Conversion'!$A$4</f>
        <v>1.1838458333333335E-5</v>
      </c>
      <c r="D6" s="29" t="s">
        <v>144</v>
      </c>
      <c r="E6" s="69" t="s">
        <v>101</v>
      </c>
    </row>
    <row r="7" spans="1:5" x14ac:dyDescent="0.25">
      <c r="A7" t="s">
        <v>94</v>
      </c>
      <c r="B7" s="33">
        <v>1.9984999999999999E-2</v>
      </c>
      <c r="C7" s="35">
        <f>B7/'Unit Conversion'!$A$5*'Unit Conversion'!$A$6/'Unit Conversion'!$A$4</f>
        <v>2.156714583333333E-4</v>
      </c>
      <c r="D7" s="29" t="s">
        <v>144</v>
      </c>
      <c r="E7" s="69" t="s">
        <v>145</v>
      </c>
    </row>
    <row r="8" spans="1:5" x14ac:dyDescent="0.25">
      <c r="A8" s="1" t="s">
        <v>95</v>
      </c>
      <c r="B8" s="33">
        <v>0.09</v>
      </c>
      <c r="C8" s="32">
        <v>24.133333333333336</v>
      </c>
      <c r="D8" s="31" t="s">
        <v>146</v>
      </c>
      <c r="E8" s="69" t="s">
        <v>239</v>
      </c>
    </row>
    <row r="9" spans="1:5" x14ac:dyDescent="0.25">
      <c r="A9" t="s">
        <v>96</v>
      </c>
      <c r="B9" s="33">
        <v>-0.97699999999999998</v>
      </c>
      <c r="C9" s="35">
        <f>B9/'Unit Conversion'!$A$5*'Unit Conversion'!$A$6/'Unit Conversion'!$A$4</f>
        <v>-1.0543458333333332E-2</v>
      </c>
      <c r="D9" s="29" t="s">
        <v>144</v>
      </c>
      <c r="E9" s="69" t="s">
        <v>147</v>
      </c>
    </row>
    <row r="11" spans="1:5" x14ac:dyDescent="0.25">
      <c r="B11" s="56"/>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AAB0-073F-46DB-8C1E-4F8EB7EEF42C}">
  <dimension ref="A1:Q1083"/>
  <sheetViews>
    <sheetView view="pageLayout" zoomScaleNormal="100" workbookViewId="0">
      <selection activeCell="L16" sqref="L16"/>
    </sheetView>
  </sheetViews>
  <sheetFormatPr defaultRowHeight="15" x14ac:dyDescent="0.25"/>
  <cols>
    <col min="1" max="1" width="16.5703125" bestFit="1" customWidth="1"/>
    <col min="2" max="2" width="9.85546875" bestFit="1" customWidth="1"/>
    <col min="3" max="3" width="11.42578125" bestFit="1" customWidth="1"/>
    <col min="4" max="4" width="8.85546875" bestFit="1" customWidth="1"/>
    <col min="5" max="5" width="10.5703125" customWidth="1"/>
  </cols>
  <sheetData>
    <row r="1" spans="1:5" x14ac:dyDescent="0.25">
      <c r="A1" s="7" t="s">
        <v>228</v>
      </c>
    </row>
    <row r="3" spans="1:5" x14ac:dyDescent="0.25">
      <c r="A3" s="2" t="s">
        <v>70</v>
      </c>
      <c r="B3" s="2" t="s">
        <v>0</v>
      </c>
      <c r="C3" s="2" t="s">
        <v>21</v>
      </c>
      <c r="D3" s="2" t="s">
        <v>148</v>
      </c>
      <c r="E3" s="2" t="s">
        <v>149</v>
      </c>
    </row>
    <row r="4" spans="1:5" x14ac:dyDescent="0.25">
      <c r="A4" t="s">
        <v>150</v>
      </c>
      <c r="B4" t="s">
        <v>2</v>
      </c>
      <c r="C4" t="s">
        <v>23</v>
      </c>
      <c r="D4" s="16">
        <v>1</v>
      </c>
      <c r="E4">
        <v>0.57728709017707724</v>
      </c>
    </row>
    <row r="5" spans="1:5" x14ac:dyDescent="0.25">
      <c r="A5" t="s">
        <v>150</v>
      </c>
      <c r="B5" t="s">
        <v>2</v>
      </c>
      <c r="C5" t="s">
        <v>23</v>
      </c>
      <c r="D5" s="16">
        <v>2</v>
      </c>
      <c r="E5">
        <v>0.57657807491840751</v>
      </c>
    </row>
    <row r="6" spans="1:5" x14ac:dyDescent="0.25">
      <c r="A6" t="s">
        <v>150</v>
      </c>
      <c r="B6" t="s">
        <v>2</v>
      </c>
      <c r="C6" t="s">
        <v>23</v>
      </c>
      <c r="D6" s="16">
        <v>3</v>
      </c>
      <c r="E6">
        <v>0.55252019097840643</v>
      </c>
    </row>
    <row r="7" spans="1:5" x14ac:dyDescent="0.25">
      <c r="A7" t="s">
        <v>150</v>
      </c>
      <c r="B7" t="s">
        <v>2</v>
      </c>
      <c r="C7" t="s">
        <v>23</v>
      </c>
      <c r="D7" s="16">
        <v>4</v>
      </c>
      <c r="E7">
        <v>0.5441615676096655</v>
      </c>
    </row>
    <row r="8" spans="1:5" x14ac:dyDescent="0.25">
      <c r="A8" t="s">
        <v>150</v>
      </c>
      <c r="B8" t="s">
        <v>2</v>
      </c>
      <c r="C8" t="s">
        <v>23</v>
      </c>
      <c r="D8" s="16">
        <v>5</v>
      </c>
      <c r="E8">
        <v>0.53956179759032041</v>
      </c>
    </row>
    <row r="9" spans="1:5" x14ac:dyDescent="0.25">
      <c r="A9" t="s">
        <v>150</v>
      </c>
      <c r="B9" t="s">
        <v>2</v>
      </c>
      <c r="C9" t="s">
        <v>23</v>
      </c>
      <c r="D9" s="16">
        <v>6</v>
      </c>
      <c r="E9">
        <v>0.54433085357102196</v>
      </c>
    </row>
    <row r="10" spans="1:5" x14ac:dyDescent="0.25">
      <c r="A10" t="s">
        <v>150</v>
      </c>
      <c r="B10" t="s">
        <v>2</v>
      </c>
      <c r="C10" t="s">
        <v>23</v>
      </c>
      <c r="D10" s="16">
        <v>7</v>
      </c>
      <c r="E10">
        <v>0.56483987205454378</v>
      </c>
    </row>
    <row r="11" spans="1:5" x14ac:dyDescent="0.25">
      <c r="A11" t="s">
        <v>150</v>
      </c>
      <c r="B11" t="s">
        <v>2</v>
      </c>
      <c r="C11" t="s">
        <v>23</v>
      </c>
      <c r="D11" s="16">
        <v>8</v>
      </c>
      <c r="E11">
        <v>0.57766975667741083</v>
      </c>
    </row>
    <row r="12" spans="1:5" x14ac:dyDescent="0.25">
      <c r="A12" t="s">
        <v>150</v>
      </c>
      <c r="B12" t="s">
        <v>2</v>
      </c>
      <c r="C12" t="s">
        <v>23</v>
      </c>
      <c r="D12" s="16">
        <v>9</v>
      </c>
      <c r="E12">
        <v>0.58618454930523667</v>
      </c>
    </row>
    <row r="13" spans="1:5" x14ac:dyDescent="0.25">
      <c r="A13" t="s">
        <v>150</v>
      </c>
      <c r="B13" t="s">
        <v>2</v>
      </c>
      <c r="C13" t="s">
        <v>23</v>
      </c>
      <c r="D13" s="16">
        <v>10</v>
      </c>
      <c r="E13">
        <v>0.59590656927718255</v>
      </c>
    </row>
    <row r="14" spans="1:5" x14ac:dyDescent="0.25">
      <c r="A14" t="s">
        <v>150</v>
      </c>
      <c r="B14" t="s">
        <v>2</v>
      </c>
      <c r="C14" t="s">
        <v>23</v>
      </c>
      <c r="D14" s="16">
        <v>11</v>
      </c>
      <c r="E14">
        <v>0.60515270998326498</v>
      </c>
    </row>
    <row r="15" spans="1:5" x14ac:dyDescent="0.25">
      <c r="A15" t="s">
        <v>150</v>
      </c>
      <c r="B15" t="s">
        <v>2</v>
      </c>
      <c r="C15" t="s">
        <v>23</v>
      </c>
      <c r="D15" s="16">
        <v>12</v>
      </c>
      <c r="E15">
        <v>0.61856612982063752</v>
      </c>
    </row>
    <row r="16" spans="1:5" x14ac:dyDescent="0.25">
      <c r="A16" t="s">
        <v>150</v>
      </c>
      <c r="B16" t="s">
        <v>2</v>
      </c>
      <c r="C16" t="s">
        <v>23</v>
      </c>
      <c r="D16" s="16">
        <v>13</v>
      </c>
      <c r="E16">
        <v>0.63219054055161583</v>
      </c>
    </row>
    <row r="17" spans="1:5" x14ac:dyDescent="0.25">
      <c r="A17" t="s">
        <v>150</v>
      </c>
      <c r="B17" t="s">
        <v>2</v>
      </c>
      <c r="C17" t="s">
        <v>23</v>
      </c>
      <c r="D17" s="16">
        <v>14</v>
      </c>
      <c r="E17">
        <v>0.64541249363997955</v>
      </c>
    </row>
    <row r="18" spans="1:5" x14ac:dyDescent="0.25">
      <c r="A18" t="s">
        <v>150</v>
      </c>
      <c r="B18" t="s">
        <v>2</v>
      </c>
      <c r="C18" t="s">
        <v>23</v>
      </c>
      <c r="D18" s="16">
        <v>15</v>
      </c>
      <c r="E18">
        <v>0.65512515091138779</v>
      </c>
    </row>
    <row r="19" spans="1:5" x14ac:dyDescent="0.25">
      <c r="A19" t="s">
        <v>150</v>
      </c>
      <c r="B19" t="s">
        <v>2</v>
      </c>
      <c r="C19" t="s">
        <v>23</v>
      </c>
      <c r="D19" s="16">
        <v>16</v>
      </c>
      <c r="E19">
        <v>0.66290795299905247</v>
      </c>
    </row>
    <row r="20" spans="1:5" x14ac:dyDescent="0.25">
      <c r="A20" t="s">
        <v>150</v>
      </c>
      <c r="B20" t="s">
        <v>2</v>
      </c>
      <c r="C20" t="s">
        <v>23</v>
      </c>
      <c r="D20" s="16">
        <v>17</v>
      </c>
      <c r="E20">
        <v>0.67687643807775821</v>
      </c>
    </row>
    <row r="21" spans="1:5" x14ac:dyDescent="0.25">
      <c r="A21" t="s">
        <v>150</v>
      </c>
      <c r="B21" t="s">
        <v>2</v>
      </c>
      <c r="C21" t="s">
        <v>23</v>
      </c>
      <c r="D21" s="16">
        <v>18</v>
      </c>
      <c r="E21">
        <v>0.6686736930823769</v>
      </c>
    </row>
    <row r="22" spans="1:5" x14ac:dyDescent="0.25">
      <c r="A22" t="s">
        <v>150</v>
      </c>
      <c r="B22" t="s">
        <v>2</v>
      </c>
      <c r="C22" t="s">
        <v>23</v>
      </c>
      <c r="D22" s="16">
        <v>19</v>
      </c>
      <c r="E22">
        <v>0.65436417677739955</v>
      </c>
    </row>
    <row r="23" spans="1:5" x14ac:dyDescent="0.25">
      <c r="A23" t="s">
        <v>150</v>
      </c>
      <c r="B23" t="s">
        <v>2</v>
      </c>
      <c r="C23" t="s">
        <v>23</v>
      </c>
      <c r="D23" s="16">
        <v>20</v>
      </c>
      <c r="E23">
        <v>0.63583323955998872</v>
      </c>
    </row>
    <row r="24" spans="1:5" x14ac:dyDescent="0.25">
      <c r="A24" t="s">
        <v>150</v>
      </c>
      <c r="B24" t="s">
        <v>2</v>
      </c>
      <c r="C24" t="s">
        <v>23</v>
      </c>
      <c r="D24" s="16">
        <v>21</v>
      </c>
      <c r="E24">
        <v>0.6167969850950199</v>
      </c>
    </row>
    <row r="25" spans="1:5" x14ac:dyDescent="0.25">
      <c r="A25" t="s">
        <v>150</v>
      </c>
      <c r="B25" t="s">
        <v>2</v>
      </c>
      <c r="C25" t="s">
        <v>23</v>
      </c>
      <c r="D25" s="16">
        <v>22</v>
      </c>
      <c r="E25">
        <v>0.59954394290843094</v>
      </c>
    </row>
    <row r="26" spans="1:5" x14ac:dyDescent="0.25">
      <c r="A26" t="s">
        <v>150</v>
      </c>
      <c r="B26" t="s">
        <v>2</v>
      </c>
      <c r="C26" t="s">
        <v>23</v>
      </c>
      <c r="D26" s="16">
        <v>23</v>
      </c>
      <c r="E26">
        <v>0.58326920128566795</v>
      </c>
    </row>
    <row r="27" spans="1:5" x14ac:dyDescent="0.25">
      <c r="A27" t="s">
        <v>150</v>
      </c>
      <c r="B27" t="s">
        <v>2</v>
      </c>
      <c r="C27" t="s">
        <v>23</v>
      </c>
      <c r="D27" s="16">
        <v>24</v>
      </c>
      <c r="E27">
        <v>0.56867451128473467</v>
      </c>
    </row>
    <row r="28" spans="1:5" x14ac:dyDescent="0.25">
      <c r="A28" t="s">
        <v>150</v>
      </c>
      <c r="B28" t="s">
        <v>2</v>
      </c>
      <c r="C28" t="s">
        <v>24</v>
      </c>
      <c r="D28" s="16">
        <v>1</v>
      </c>
      <c r="E28">
        <v>0</v>
      </c>
    </row>
    <row r="29" spans="1:5" x14ac:dyDescent="0.25">
      <c r="A29" t="s">
        <v>150</v>
      </c>
      <c r="B29" t="s">
        <v>2</v>
      </c>
      <c r="C29" t="s">
        <v>24</v>
      </c>
      <c r="D29" s="16">
        <v>2</v>
      </c>
      <c r="E29">
        <v>0</v>
      </c>
    </row>
    <row r="30" spans="1:5" x14ac:dyDescent="0.25">
      <c r="A30" t="s">
        <v>150</v>
      </c>
      <c r="B30" t="s">
        <v>2</v>
      </c>
      <c r="C30" t="s">
        <v>24</v>
      </c>
      <c r="D30" s="16">
        <v>3</v>
      </c>
      <c r="E30">
        <v>0</v>
      </c>
    </row>
    <row r="31" spans="1:5" x14ac:dyDescent="0.25">
      <c r="A31" t="s">
        <v>150</v>
      </c>
      <c r="B31" t="s">
        <v>2</v>
      </c>
      <c r="C31" t="s">
        <v>24</v>
      </c>
      <c r="D31" s="16">
        <v>4</v>
      </c>
      <c r="E31">
        <v>0</v>
      </c>
    </row>
    <row r="32" spans="1:5" x14ac:dyDescent="0.25">
      <c r="A32" t="s">
        <v>150</v>
      </c>
      <c r="B32" t="s">
        <v>2</v>
      </c>
      <c r="C32" t="s">
        <v>24</v>
      </c>
      <c r="D32" s="16">
        <v>5</v>
      </c>
      <c r="E32">
        <v>0</v>
      </c>
    </row>
    <row r="33" spans="1:17" x14ac:dyDescent="0.25">
      <c r="A33" t="s">
        <v>150</v>
      </c>
      <c r="B33" t="s">
        <v>2</v>
      </c>
      <c r="C33" t="s">
        <v>24</v>
      </c>
      <c r="D33" s="16">
        <v>6</v>
      </c>
      <c r="E33">
        <v>0</v>
      </c>
    </row>
    <row r="34" spans="1:17" x14ac:dyDescent="0.25">
      <c r="A34" t="s">
        <v>150</v>
      </c>
      <c r="B34" t="s">
        <v>2</v>
      </c>
      <c r="C34" t="s">
        <v>24</v>
      </c>
      <c r="D34" s="16">
        <v>7</v>
      </c>
      <c r="E34">
        <v>0</v>
      </c>
    </row>
    <row r="35" spans="1:17" x14ac:dyDescent="0.25">
      <c r="A35" t="s">
        <v>150</v>
      </c>
      <c r="B35" t="s">
        <v>2</v>
      </c>
      <c r="C35" t="s">
        <v>24</v>
      </c>
      <c r="D35" s="16">
        <v>8</v>
      </c>
      <c r="E35">
        <v>0</v>
      </c>
    </row>
    <row r="36" spans="1:17" x14ac:dyDescent="0.25">
      <c r="A36" t="s">
        <v>150</v>
      </c>
      <c r="B36" t="s">
        <v>2</v>
      </c>
      <c r="C36" t="s">
        <v>24</v>
      </c>
      <c r="D36" s="16">
        <v>9</v>
      </c>
      <c r="E36">
        <v>0</v>
      </c>
    </row>
    <row r="37" spans="1:17" x14ac:dyDescent="0.25">
      <c r="A37" t="s">
        <v>150</v>
      </c>
      <c r="B37" t="s">
        <v>2</v>
      </c>
      <c r="C37" t="s">
        <v>24</v>
      </c>
      <c r="D37" s="16">
        <v>10</v>
      </c>
      <c r="E37">
        <v>0</v>
      </c>
    </row>
    <row r="38" spans="1:17" x14ac:dyDescent="0.25">
      <c r="A38" t="s">
        <v>150</v>
      </c>
      <c r="B38" t="s">
        <v>2</v>
      </c>
      <c r="C38" t="s">
        <v>24</v>
      </c>
      <c r="D38" s="16">
        <v>11</v>
      </c>
      <c r="E38">
        <v>0</v>
      </c>
    </row>
    <row r="39" spans="1:17" x14ac:dyDescent="0.25">
      <c r="A39" t="s">
        <v>150</v>
      </c>
      <c r="B39" t="s">
        <v>2</v>
      </c>
      <c r="C39" t="s">
        <v>24</v>
      </c>
      <c r="D39" s="16">
        <v>12</v>
      </c>
      <c r="E39">
        <v>0</v>
      </c>
    </row>
    <row r="40" spans="1:17" x14ac:dyDescent="0.25">
      <c r="A40" t="s">
        <v>150</v>
      </c>
      <c r="B40" t="s">
        <v>2</v>
      </c>
      <c r="C40" t="s">
        <v>24</v>
      </c>
      <c r="D40" s="16">
        <v>13</v>
      </c>
      <c r="E40">
        <v>0</v>
      </c>
    </row>
    <row r="41" spans="1:17" x14ac:dyDescent="0.25">
      <c r="A41" t="s">
        <v>150</v>
      </c>
      <c r="B41" t="s">
        <v>2</v>
      </c>
      <c r="C41" t="s">
        <v>24</v>
      </c>
      <c r="D41" s="16">
        <v>14</v>
      </c>
      <c r="E41">
        <v>0</v>
      </c>
    </row>
    <row r="42" spans="1:17" x14ac:dyDescent="0.25">
      <c r="A42" t="s">
        <v>150</v>
      </c>
      <c r="B42" t="s">
        <v>2</v>
      </c>
      <c r="C42" t="s">
        <v>24</v>
      </c>
      <c r="D42" s="16">
        <v>15</v>
      </c>
      <c r="E42">
        <v>0</v>
      </c>
    </row>
    <row r="43" spans="1:17" x14ac:dyDescent="0.25">
      <c r="A43" t="s">
        <v>150</v>
      </c>
      <c r="B43" t="s">
        <v>2</v>
      </c>
      <c r="C43" t="s">
        <v>24</v>
      </c>
      <c r="D43" s="16">
        <v>16</v>
      </c>
      <c r="E43">
        <v>0</v>
      </c>
    </row>
    <row r="44" spans="1:17" x14ac:dyDescent="0.25">
      <c r="A44" t="s">
        <v>150</v>
      </c>
      <c r="B44" t="s">
        <v>2</v>
      </c>
      <c r="C44" t="s">
        <v>24</v>
      </c>
      <c r="D44" s="16">
        <v>17</v>
      </c>
      <c r="E44">
        <v>0</v>
      </c>
    </row>
    <row r="45" spans="1:17" x14ac:dyDescent="0.25">
      <c r="A45" t="s">
        <v>150</v>
      </c>
      <c r="B45" t="s">
        <v>2</v>
      </c>
      <c r="C45" t="s">
        <v>24</v>
      </c>
      <c r="D45" s="16">
        <v>18</v>
      </c>
      <c r="E45">
        <v>0</v>
      </c>
    </row>
    <row r="46" spans="1:17" x14ac:dyDescent="0.25">
      <c r="A46" t="s">
        <v>150</v>
      </c>
      <c r="B46" t="s">
        <v>2</v>
      </c>
      <c r="C46" t="s">
        <v>24</v>
      </c>
      <c r="D46" s="16">
        <v>19</v>
      </c>
      <c r="E46">
        <v>0</v>
      </c>
    </row>
    <row r="47" spans="1:17" x14ac:dyDescent="0.25">
      <c r="A47" t="s">
        <v>150</v>
      </c>
      <c r="B47" t="s">
        <v>2</v>
      </c>
      <c r="C47" t="s">
        <v>24</v>
      </c>
      <c r="D47" s="16">
        <v>20</v>
      </c>
      <c r="E47">
        <v>0</v>
      </c>
    </row>
    <row r="48" spans="1:17" x14ac:dyDescent="0.25">
      <c r="A48" t="s">
        <v>150</v>
      </c>
      <c r="B48" t="s">
        <v>2</v>
      </c>
      <c r="C48" t="s">
        <v>24</v>
      </c>
      <c r="D48" s="16">
        <v>21</v>
      </c>
      <c r="E48">
        <v>0</v>
      </c>
      <c r="Q48" t="s">
        <v>240</v>
      </c>
    </row>
    <row r="49" spans="1:17" x14ac:dyDescent="0.25">
      <c r="A49" t="s">
        <v>150</v>
      </c>
      <c r="B49" t="s">
        <v>2</v>
      </c>
      <c r="C49" t="s">
        <v>24</v>
      </c>
      <c r="D49" s="16">
        <v>22</v>
      </c>
      <c r="E49">
        <v>0</v>
      </c>
      <c r="Q49" t="s">
        <v>241</v>
      </c>
    </row>
    <row r="50" spans="1:17" x14ac:dyDescent="0.25">
      <c r="A50" t="s">
        <v>150</v>
      </c>
      <c r="B50" t="s">
        <v>2</v>
      </c>
      <c r="C50" t="s">
        <v>24</v>
      </c>
      <c r="D50" s="16">
        <v>23</v>
      </c>
      <c r="E50">
        <v>0</v>
      </c>
      <c r="Q50" t="s">
        <v>242</v>
      </c>
    </row>
    <row r="51" spans="1:17" x14ac:dyDescent="0.25">
      <c r="A51" t="s">
        <v>150</v>
      </c>
      <c r="B51" t="s">
        <v>2</v>
      </c>
      <c r="C51" t="s">
        <v>24</v>
      </c>
      <c r="D51" s="16">
        <v>24</v>
      </c>
      <c r="E51">
        <v>0</v>
      </c>
      <c r="Q51" t="s">
        <v>243</v>
      </c>
    </row>
    <row r="52" spans="1:17" x14ac:dyDescent="0.25">
      <c r="A52" t="s">
        <v>150</v>
      </c>
      <c r="B52" t="s">
        <v>2</v>
      </c>
      <c r="C52" t="s">
        <v>25</v>
      </c>
      <c r="D52" s="16">
        <v>1</v>
      </c>
      <c r="E52">
        <v>0.61881906501597594</v>
      </c>
    </row>
    <row r="53" spans="1:17" x14ac:dyDescent="0.25">
      <c r="A53" t="s">
        <v>150</v>
      </c>
      <c r="B53" t="s">
        <v>2</v>
      </c>
      <c r="C53" t="s">
        <v>25</v>
      </c>
      <c r="D53" s="16">
        <v>2</v>
      </c>
      <c r="E53">
        <v>0.58442602235128827</v>
      </c>
    </row>
    <row r="54" spans="1:17" x14ac:dyDescent="0.25">
      <c r="A54" t="s">
        <v>150</v>
      </c>
      <c r="B54" t="s">
        <v>2</v>
      </c>
      <c r="C54" t="s">
        <v>25</v>
      </c>
      <c r="D54" s="16">
        <v>3</v>
      </c>
      <c r="E54">
        <v>0.55399375930100181</v>
      </c>
    </row>
    <row r="55" spans="1:17" x14ac:dyDescent="0.25">
      <c r="A55" t="s">
        <v>150</v>
      </c>
      <c r="B55" t="s">
        <v>2</v>
      </c>
      <c r="C55" t="s">
        <v>25</v>
      </c>
      <c r="D55" s="16">
        <v>4</v>
      </c>
      <c r="E55">
        <v>0.52537412890785784</v>
      </c>
    </row>
    <row r="56" spans="1:17" x14ac:dyDescent="0.25">
      <c r="A56" t="s">
        <v>150</v>
      </c>
      <c r="B56" t="s">
        <v>2</v>
      </c>
      <c r="C56" t="s">
        <v>25</v>
      </c>
      <c r="D56" s="16">
        <v>5</v>
      </c>
      <c r="E56">
        <v>0.50643300556618798</v>
      </c>
    </row>
    <row r="57" spans="1:17" x14ac:dyDescent="0.25">
      <c r="A57" t="s">
        <v>150</v>
      </c>
      <c r="B57" t="s">
        <v>2</v>
      </c>
      <c r="C57" t="s">
        <v>25</v>
      </c>
      <c r="D57" s="16">
        <v>6</v>
      </c>
      <c r="E57">
        <v>0.48221801522092966</v>
      </c>
    </row>
    <row r="58" spans="1:17" x14ac:dyDescent="0.25">
      <c r="A58" t="s">
        <v>150</v>
      </c>
      <c r="B58" t="s">
        <v>2</v>
      </c>
      <c r="C58" t="s">
        <v>25</v>
      </c>
      <c r="D58" s="16">
        <v>7</v>
      </c>
      <c r="E58">
        <v>0.4524098979160735</v>
      </c>
    </row>
    <row r="59" spans="1:17" x14ac:dyDescent="0.25">
      <c r="A59" t="s">
        <v>150</v>
      </c>
      <c r="B59" t="s">
        <v>2</v>
      </c>
      <c r="C59" t="s">
        <v>25</v>
      </c>
      <c r="D59" s="16">
        <v>8</v>
      </c>
      <c r="E59">
        <v>0.43135445435001862</v>
      </c>
    </row>
    <row r="60" spans="1:17" x14ac:dyDescent="0.25">
      <c r="A60" t="s">
        <v>150</v>
      </c>
      <c r="B60" t="s">
        <v>2</v>
      </c>
      <c r="C60" t="s">
        <v>25</v>
      </c>
      <c r="D60" s="16">
        <v>9</v>
      </c>
      <c r="E60">
        <v>0.42947489120673177</v>
      </c>
    </row>
    <row r="61" spans="1:17" x14ac:dyDescent="0.25">
      <c r="A61" t="s">
        <v>150</v>
      </c>
      <c r="B61" t="s">
        <v>2</v>
      </c>
      <c r="C61" t="s">
        <v>25</v>
      </c>
      <c r="D61" s="16">
        <v>10</v>
      </c>
      <c r="E61">
        <v>0.44458669027269082</v>
      </c>
    </row>
    <row r="62" spans="1:17" x14ac:dyDescent="0.25">
      <c r="A62" t="s">
        <v>150</v>
      </c>
      <c r="B62" t="s">
        <v>2</v>
      </c>
      <c r="C62" t="s">
        <v>25</v>
      </c>
      <c r="D62" s="16">
        <v>11</v>
      </c>
      <c r="E62">
        <v>0.45753464192380766</v>
      </c>
    </row>
    <row r="63" spans="1:17" x14ac:dyDescent="0.25">
      <c r="A63" t="s">
        <v>150</v>
      </c>
      <c r="B63" t="s">
        <v>2</v>
      </c>
      <c r="C63" t="s">
        <v>25</v>
      </c>
      <c r="D63" s="16">
        <v>12</v>
      </c>
      <c r="E63">
        <v>0.45365334284566011</v>
      </c>
    </row>
    <row r="64" spans="1:17" x14ac:dyDescent="0.25">
      <c r="A64" t="s">
        <v>150</v>
      </c>
      <c r="B64" t="s">
        <v>2</v>
      </c>
      <c r="C64" t="s">
        <v>25</v>
      </c>
      <c r="D64" s="16">
        <v>13</v>
      </c>
      <c r="E64">
        <v>0.45417017071865645</v>
      </c>
    </row>
    <row r="65" spans="1:5" x14ac:dyDescent="0.25">
      <c r="A65" t="s">
        <v>150</v>
      </c>
      <c r="B65" t="s">
        <v>2</v>
      </c>
      <c r="C65" t="s">
        <v>25</v>
      </c>
      <c r="D65" s="16">
        <v>14</v>
      </c>
      <c r="E65">
        <v>0.4647695777017844</v>
      </c>
    </row>
    <row r="66" spans="1:5" x14ac:dyDescent="0.25">
      <c r="A66" t="s">
        <v>150</v>
      </c>
      <c r="B66" t="s">
        <v>2</v>
      </c>
      <c r="C66" t="s">
        <v>25</v>
      </c>
      <c r="D66" s="16">
        <v>15</v>
      </c>
      <c r="E66">
        <v>0.47660371286098857</v>
      </c>
    </row>
    <row r="67" spans="1:5" x14ac:dyDescent="0.25">
      <c r="A67" t="s">
        <v>150</v>
      </c>
      <c r="B67" t="s">
        <v>2</v>
      </c>
      <c r="C67" t="s">
        <v>25</v>
      </c>
      <c r="D67" s="16">
        <v>16</v>
      </c>
      <c r="E67">
        <v>0.48851194999536501</v>
      </c>
    </row>
    <row r="68" spans="1:5" x14ac:dyDescent="0.25">
      <c r="A68" t="s">
        <v>150</v>
      </c>
      <c r="B68" t="s">
        <v>2</v>
      </c>
      <c r="C68" t="s">
        <v>25</v>
      </c>
      <c r="D68" s="16">
        <v>17</v>
      </c>
      <c r="E68">
        <v>0.50772057781381918</v>
      </c>
    </row>
    <row r="69" spans="1:5" x14ac:dyDescent="0.25">
      <c r="A69" t="s">
        <v>150</v>
      </c>
      <c r="B69" t="s">
        <v>2</v>
      </c>
      <c r="C69" t="s">
        <v>25</v>
      </c>
      <c r="D69" s="16">
        <v>18</v>
      </c>
      <c r="E69">
        <v>0.55129817147725402</v>
      </c>
    </row>
    <row r="70" spans="1:5" x14ac:dyDescent="0.25">
      <c r="A70" t="s">
        <v>150</v>
      </c>
      <c r="B70" t="s">
        <v>2</v>
      </c>
      <c r="C70" t="s">
        <v>25</v>
      </c>
      <c r="D70" s="16">
        <v>19</v>
      </c>
      <c r="E70">
        <v>0.60452905165941972</v>
      </c>
    </row>
    <row r="71" spans="1:5" x14ac:dyDescent="0.25">
      <c r="A71" t="s">
        <v>150</v>
      </c>
      <c r="B71" t="s">
        <v>2</v>
      </c>
      <c r="C71" t="s">
        <v>25</v>
      </c>
      <c r="D71" s="16">
        <v>20</v>
      </c>
      <c r="E71">
        <v>0.6065718663712748</v>
      </c>
    </row>
    <row r="72" spans="1:5" x14ac:dyDescent="0.25">
      <c r="A72" t="s">
        <v>150</v>
      </c>
      <c r="B72" t="s">
        <v>2</v>
      </c>
      <c r="C72" t="s">
        <v>25</v>
      </c>
      <c r="D72" s="16">
        <v>21</v>
      </c>
      <c r="E72">
        <v>0.57846822777168072</v>
      </c>
    </row>
    <row r="73" spans="1:5" x14ac:dyDescent="0.25">
      <c r="A73" t="s">
        <v>150</v>
      </c>
      <c r="B73" t="s">
        <v>2</v>
      </c>
      <c r="C73" t="s">
        <v>25</v>
      </c>
      <c r="D73" s="16">
        <v>22</v>
      </c>
      <c r="E73">
        <v>0.54710336379625402</v>
      </c>
    </row>
    <row r="74" spans="1:5" x14ac:dyDescent="0.25">
      <c r="A74" t="s">
        <v>150</v>
      </c>
      <c r="B74" t="s">
        <v>2</v>
      </c>
      <c r="C74" t="s">
        <v>25</v>
      </c>
      <c r="D74" s="16">
        <v>23</v>
      </c>
      <c r="E74">
        <v>0.52851310413724706</v>
      </c>
    </row>
    <row r="75" spans="1:5" x14ac:dyDescent="0.25">
      <c r="A75" t="s">
        <v>150</v>
      </c>
      <c r="B75" t="s">
        <v>2</v>
      </c>
      <c r="C75" t="s">
        <v>25</v>
      </c>
      <c r="D75" s="16">
        <v>24</v>
      </c>
      <c r="E75">
        <v>0.50230953477408324</v>
      </c>
    </row>
    <row r="76" spans="1:5" x14ac:dyDescent="0.25">
      <c r="A76" t="s">
        <v>150</v>
      </c>
      <c r="B76" t="s">
        <v>2</v>
      </c>
      <c r="C76" t="s">
        <v>26</v>
      </c>
      <c r="D76" s="16">
        <v>1</v>
      </c>
      <c r="E76">
        <v>0.52591096466634046</v>
      </c>
    </row>
    <row r="77" spans="1:5" x14ac:dyDescent="0.25">
      <c r="A77" t="s">
        <v>150</v>
      </c>
      <c r="B77" t="s">
        <v>2</v>
      </c>
      <c r="C77" t="s">
        <v>26</v>
      </c>
      <c r="D77" s="16">
        <v>2</v>
      </c>
      <c r="E77">
        <v>0.5181059357619423</v>
      </c>
    </row>
    <row r="78" spans="1:5" x14ac:dyDescent="0.25">
      <c r="A78" t="s">
        <v>150</v>
      </c>
      <c r="B78" t="s">
        <v>2</v>
      </c>
      <c r="C78" t="s">
        <v>26</v>
      </c>
      <c r="D78" s="16">
        <v>3</v>
      </c>
      <c r="E78">
        <v>0.47587833645819211</v>
      </c>
    </row>
    <row r="79" spans="1:5" x14ac:dyDescent="0.25">
      <c r="A79" t="s">
        <v>150</v>
      </c>
      <c r="B79" t="s">
        <v>2</v>
      </c>
      <c r="C79" t="s">
        <v>26</v>
      </c>
      <c r="D79" s="16">
        <v>4</v>
      </c>
      <c r="E79">
        <v>0.40371902194723008</v>
      </c>
    </row>
    <row r="80" spans="1:5" x14ac:dyDescent="0.25">
      <c r="A80" t="s">
        <v>150</v>
      </c>
      <c r="B80" t="s">
        <v>2</v>
      </c>
      <c r="C80" t="s">
        <v>26</v>
      </c>
      <c r="D80" s="16">
        <v>5</v>
      </c>
      <c r="E80">
        <v>0.33023647725420341</v>
      </c>
    </row>
    <row r="81" spans="1:5" x14ac:dyDescent="0.25">
      <c r="A81" t="s">
        <v>150</v>
      </c>
      <c r="B81" t="s">
        <v>2</v>
      </c>
      <c r="C81" t="s">
        <v>26</v>
      </c>
      <c r="D81" s="16">
        <v>6</v>
      </c>
      <c r="E81">
        <v>0.27097710373988548</v>
      </c>
    </row>
    <row r="82" spans="1:5" x14ac:dyDescent="0.25">
      <c r="A82" t="s">
        <v>150</v>
      </c>
      <c r="B82" t="s">
        <v>2</v>
      </c>
      <c r="C82" t="s">
        <v>26</v>
      </c>
      <c r="D82" s="16">
        <v>7</v>
      </c>
      <c r="E82">
        <v>0.23792652794156754</v>
      </c>
    </row>
    <row r="83" spans="1:5" x14ac:dyDescent="0.25">
      <c r="A83" t="s">
        <v>150</v>
      </c>
      <c r="B83" t="s">
        <v>2</v>
      </c>
      <c r="C83" t="s">
        <v>26</v>
      </c>
      <c r="D83" s="16">
        <v>8</v>
      </c>
      <c r="E83">
        <v>0.22830799958810044</v>
      </c>
    </row>
    <row r="84" spans="1:5" x14ac:dyDescent="0.25">
      <c r="A84" t="s">
        <v>150</v>
      </c>
      <c r="B84" t="s">
        <v>2</v>
      </c>
      <c r="C84" t="s">
        <v>26</v>
      </c>
      <c r="D84" s="16">
        <v>9</v>
      </c>
      <c r="E84">
        <v>0.23204906579417015</v>
      </c>
    </row>
    <row r="85" spans="1:5" x14ac:dyDescent="0.25">
      <c r="A85" t="s">
        <v>150</v>
      </c>
      <c r="B85" t="s">
        <v>2</v>
      </c>
      <c r="C85" t="s">
        <v>26</v>
      </c>
      <c r="D85" s="16">
        <v>10</v>
      </c>
      <c r="E85">
        <v>0.23940278848328195</v>
      </c>
    </row>
    <row r="86" spans="1:5" x14ac:dyDescent="0.25">
      <c r="A86" t="s">
        <v>150</v>
      </c>
      <c r="B86" t="s">
        <v>2</v>
      </c>
      <c r="C86" t="s">
        <v>26</v>
      </c>
      <c r="D86" s="16">
        <v>11</v>
      </c>
      <c r="E86">
        <v>0.24387264832996056</v>
      </c>
    </row>
    <row r="87" spans="1:5" x14ac:dyDescent="0.25">
      <c r="A87" t="s">
        <v>150</v>
      </c>
      <c r="B87" t="s">
        <v>2</v>
      </c>
      <c r="C87" t="s">
        <v>26</v>
      </c>
      <c r="D87" s="16">
        <v>12</v>
      </c>
      <c r="E87">
        <v>0.24866535339846788</v>
      </c>
    </row>
    <row r="88" spans="1:5" x14ac:dyDescent="0.25">
      <c r="A88" t="s">
        <v>150</v>
      </c>
      <c r="B88" t="s">
        <v>2</v>
      </c>
      <c r="C88" t="s">
        <v>26</v>
      </c>
      <c r="D88" s="16">
        <v>13</v>
      </c>
      <c r="E88">
        <v>0.25664210574009855</v>
      </c>
    </row>
    <row r="89" spans="1:5" x14ac:dyDescent="0.25">
      <c r="A89" t="s">
        <v>150</v>
      </c>
      <c r="B89" t="s">
        <v>2</v>
      </c>
      <c r="C89" t="s">
        <v>26</v>
      </c>
      <c r="D89" s="16">
        <v>14</v>
      </c>
      <c r="E89">
        <v>0.26798565612056857</v>
      </c>
    </row>
    <row r="90" spans="1:5" x14ac:dyDescent="0.25">
      <c r="A90" t="s">
        <v>150</v>
      </c>
      <c r="B90" t="s">
        <v>2</v>
      </c>
      <c r="C90" t="s">
        <v>26</v>
      </c>
      <c r="D90" s="16">
        <v>15</v>
      </c>
      <c r="E90">
        <v>0.27816556201235865</v>
      </c>
    </row>
    <row r="91" spans="1:5" x14ac:dyDescent="0.25">
      <c r="A91" t="s">
        <v>150</v>
      </c>
      <c r="B91" t="s">
        <v>2</v>
      </c>
      <c r="C91" t="s">
        <v>26</v>
      </c>
      <c r="D91" s="16">
        <v>16</v>
      </c>
      <c r="E91">
        <v>0.29098701337000848</v>
      </c>
    </row>
    <row r="92" spans="1:5" x14ac:dyDescent="0.25">
      <c r="A92" t="s">
        <v>150</v>
      </c>
      <c r="B92" t="s">
        <v>2</v>
      </c>
      <c r="C92" t="s">
        <v>26</v>
      </c>
      <c r="D92" s="16">
        <v>17</v>
      </c>
      <c r="E92">
        <v>0.2972676759281781</v>
      </c>
    </row>
    <row r="93" spans="1:5" x14ac:dyDescent="0.25">
      <c r="A93" t="s">
        <v>150</v>
      </c>
      <c r="B93" t="s">
        <v>2</v>
      </c>
      <c r="C93" t="s">
        <v>26</v>
      </c>
      <c r="D93" s="16">
        <v>18</v>
      </c>
      <c r="E93">
        <v>0.29300829065465989</v>
      </c>
    </row>
    <row r="94" spans="1:5" x14ac:dyDescent="0.25">
      <c r="A94" t="s">
        <v>150</v>
      </c>
      <c r="B94" t="s">
        <v>2</v>
      </c>
      <c r="C94" t="s">
        <v>26</v>
      </c>
      <c r="D94" s="16">
        <v>19</v>
      </c>
      <c r="E94">
        <v>0.28810598816721267</v>
      </c>
    </row>
    <row r="95" spans="1:5" x14ac:dyDescent="0.25">
      <c r="A95" t="s">
        <v>150</v>
      </c>
      <c r="B95" t="s">
        <v>2</v>
      </c>
      <c r="C95" t="s">
        <v>26</v>
      </c>
      <c r="D95" s="16">
        <v>20</v>
      </c>
      <c r="E95">
        <v>0.28377936832404954</v>
      </c>
    </row>
    <row r="96" spans="1:5" x14ac:dyDescent="0.25">
      <c r="A96" t="s">
        <v>150</v>
      </c>
      <c r="B96" t="s">
        <v>2</v>
      </c>
      <c r="C96" t="s">
        <v>26</v>
      </c>
      <c r="D96" s="16">
        <v>21</v>
      </c>
      <c r="E96">
        <v>0.29354085577404371</v>
      </c>
    </row>
    <row r="97" spans="1:5" x14ac:dyDescent="0.25">
      <c r="A97" t="s">
        <v>150</v>
      </c>
      <c r="B97" t="s">
        <v>2</v>
      </c>
      <c r="C97" t="s">
        <v>26</v>
      </c>
      <c r="D97" s="16">
        <v>22</v>
      </c>
      <c r="E97">
        <v>0.3187840415494585</v>
      </c>
    </row>
    <row r="98" spans="1:5" x14ac:dyDescent="0.25">
      <c r="A98" t="s">
        <v>150</v>
      </c>
      <c r="B98" t="s">
        <v>2</v>
      </c>
      <c r="C98" t="s">
        <v>26</v>
      </c>
      <c r="D98" s="16">
        <v>23</v>
      </c>
      <c r="E98">
        <v>0.34632661135885412</v>
      </c>
    </row>
    <row r="99" spans="1:5" x14ac:dyDescent="0.25">
      <c r="A99" t="s">
        <v>150</v>
      </c>
      <c r="B99" t="s">
        <v>2</v>
      </c>
      <c r="C99" t="s">
        <v>26</v>
      </c>
      <c r="D99" s="16">
        <v>24</v>
      </c>
      <c r="E99">
        <v>0.36423828775149414</v>
      </c>
    </row>
    <row r="100" spans="1:5" x14ac:dyDescent="0.25">
      <c r="A100" t="s">
        <v>150</v>
      </c>
      <c r="B100" t="s">
        <v>2</v>
      </c>
      <c r="C100" t="s">
        <v>27</v>
      </c>
      <c r="D100" s="16">
        <v>1</v>
      </c>
      <c r="E100">
        <v>0.63665308195614456</v>
      </c>
    </row>
    <row r="101" spans="1:5" x14ac:dyDescent="0.25">
      <c r="A101" t="s">
        <v>150</v>
      </c>
      <c r="B101" t="s">
        <v>2</v>
      </c>
      <c r="C101" t="s">
        <v>27</v>
      </c>
      <c r="D101" s="16">
        <v>2</v>
      </c>
      <c r="E101">
        <v>0.6419732596558827</v>
      </c>
    </row>
    <row r="102" spans="1:5" x14ac:dyDescent="0.25">
      <c r="A102" t="s">
        <v>150</v>
      </c>
      <c r="B102" t="s">
        <v>2</v>
      </c>
      <c r="C102" t="s">
        <v>27</v>
      </c>
      <c r="D102" s="16">
        <v>3</v>
      </c>
      <c r="E102">
        <v>0.64047694141836842</v>
      </c>
    </row>
    <row r="103" spans="1:5" x14ac:dyDescent="0.25">
      <c r="A103" t="s">
        <v>150</v>
      </c>
      <c r="B103" t="s">
        <v>2</v>
      </c>
      <c r="C103" t="s">
        <v>27</v>
      </c>
      <c r="D103" s="16">
        <v>4</v>
      </c>
      <c r="E103">
        <v>0.62711546048992872</v>
      </c>
    </row>
    <row r="104" spans="1:5" x14ac:dyDescent="0.25">
      <c r="A104" t="s">
        <v>150</v>
      </c>
      <c r="B104" t="s">
        <v>2</v>
      </c>
      <c r="C104" t="s">
        <v>27</v>
      </c>
      <c r="D104" s="16">
        <v>5</v>
      </c>
      <c r="E104">
        <v>0.59451764240216332</v>
      </c>
    </row>
    <row r="105" spans="1:5" x14ac:dyDescent="0.25">
      <c r="A105" t="s">
        <v>150</v>
      </c>
      <c r="B105" t="s">
        <v>2</v>
      </c>
      <c r="C105" t="s">
        <v>27</v>
      </c>
      <c r="D105" s="16">
        <v>6</v>
      </c>
      <c r="E105">
        <v>0.54367782798236663</v>
      </c>
    </row>
    <row r="106" spans="1:5" x14ac:dyDescent="0.25">
      <c r="A106" t="s">
        <v>150</v>
      </c>
      <c r="B106" t="s">
        <v>2</v>
      </c>
      <c r="C106" t="s">
        <v>27</v>
      </c>
      <c r="D106" s="16">
        <v>7</v>
      </c>
      <c r="E106">
        <v>0.46307509832768401</v>
      </c>
    </row>
    <row r="107" spans="1:5" x14ac:dyDescent="0.25">
      <c r="A107" t="s">
        <v>150</v>
      </c>
      <c r="B107" t="s">
        <v>2</v>
      </c>
      <c r="C107" t="s">
        <v>27</v>
      </c>
      <c r="D107" s="16">
        <v>8</v>
      </c>
      <c r="E107">
        <v>0.37969682339938127</v>
      </c>
    </row>
    <row r="108" spans="1:5" x14ac:dyDescent="0.25">
      <c r="A108" t="s">
        <v>150</v>
      </c>
      <c r="B108" t="s">
        <v>2</v>
      </c>
      <c r="C108" t="s">
        <v>27</v>
      </c>
      <c r="D108" s="16">
        <v>9</v>
      </c>
      <c r="E108">
        <v>0.32448424870484799</v>
      </c>
    </row>
    <row r="109" spans="1:5" x14ac:dyDescent="0.25">
      <c r="A109" t="s">
        <v>150</v>
      </c>
      <c r="B109" t="s">
        <v>2</v>
      </c>
      <c r="C109" t="s">
        <v>27</v>
      </c>
      <c r="D109" s="16">
        <v>10</v>
      </c>
      <c r="E109">
        <v>0.28270116989525168</v>
      </c>
    </row>
    <row r="110" spans="1:5" x14ac:dyDescent="0.25">
      <c r="A110" t="s">
        <v>150</v>
      </c>
      <c r="B110" t="s">
        <v>2</v>
      </c>
      <c r="C110" t="s">
        <v>27</v>
      </c>
      <c r="D110" s="16">
        <v>11</v>
      </c>
      <c r="E110">
        <v>0.24728058254261406</v>
      </c>
    </row>
    <row r="111" spans="1:5" x14ac:dyDescent="0.25">
      <c r="A111" t="s">
        <v>150</v>
      </c>
      <c r="B111" t="s">
        <v>2</v>
      </c>
      <c r="C111" t="s">
        <v>27</v>
      </c>
      <c r="D111" s="16">
        <v>12</v>
      </c>
      <c r="E111">
        <v>0.22547675755637123</v>
      </c>
    </row>
    <row r="112" spans="1:5" x14ac:dyDescent="0.25">
      <c r="A112" t="s">
        <v>150</v>
      </c>
      <c r="B112" t="s">
        <v>2</v>
      </c>
      <c r="C112" t="s">
        <v>27</v>
      </c>
      <c r="D112" s="16">
        <v>13</v>
      </c>
      <c r="E112">
        <v>0.21809774317387964</v>
      </c>
    </row>
    <row r="113" spans="1:5" x14ac:dyDescent="0.25">
      <c r="A113" t="s">
        <v>150</v>
      </c>
      <c r="B113" t="s">
        <v>2</v>
      </c>
      <c r="C113" t="s">
        <v>27</v>
      </c>
      <c r="D113" s="16">
        <v>14</v>
      </c>
      <c r="E113">
        <v>0.2258299135069976</v>
      </c>
    </row>
    <row r="114" spans="1:5" x14ac:dyDescent="0.25">
      <c r="A114" t="s">
        <v>150</v>
      </c>
      <c r="B114" t="s">
        <v>2</v>
      </c>
      <c r="C114" t="s">
        <v>27</v>
      </c>
      <c r="D114" s="16">
        <v>15</v>
      </c>
      <c r="E114">
        <v>0.25173799371034572</v>
      </c>
    </row>
    <row r="115" spans="1:5" x14ac:dyDescent="0.25">
      <c r="A115" t="s">
        <v>150</v>
      </c>
      <c r="B115" t="s">
        <v>2</v>
      </c>
      <c r="C115" t="s">
        <v>27</v>
      </c>
      <c r="D115" s="16">
        <v>16</v>
      </c>
      <c r="E115">
        <v>0.29583760549857918</v>
      </c>
    </row>
    <row r="116" spans="1:5" x14ac:dyDescent="0.25">
      <c r="A116" t="s">
        <v>150</v>
      </c>
      <c r="B116" t="s">
        <v>2</v>
      </c>
      <c r="C116" t="s">
        <v>27</v>
      </c>
      <c r="D116" s="16">
        <v>17</v>
      </c>
      <c r="E116">
        <v>0.34704349568059262</v>
      </c>
    </row>
    <row r="117" spans="1:5" x14ac:dyDescent="0.25">
      <c r="A117" t="s">
        <v>150</v>
      </c>
      <c r="B117" t="s">
        <v>2</v>
      </c>
      <c r="C117" t="s">
        <v>27</v>
      </c>
      <c r="D117" s="16">
        <v>18</v>
      </c>
      <c r="E117">
        <v>0.40338112969514522</v>
      </c>
    </row>
    <row r="118" spans="1:5" x14ac:dyDescent="0.25">
      <c r="A118" t="s">
        <v>150</v>
      </c>
      <c r="B118" t="s">
        <v>2</v>
      </c>
      <c r="C118" t="s">
        <v>27</v>
      </c>
      <c r="D118" s="16">
        <v>19</v>
      </c>
      <c r="E118">
        <v>0.46476319875294259</v>
      </c>
    </row>
    <row r="119" spans="1:5" x14ac:dyDescent="0.25">
      <c r="A119" t="s">
        <v>150</v>
      </c>
      <c r="B119" t="s">
        <v>2</v>
      </c>
      <c r="C119" t="s">
        <v>27</v>
      </c>
      <c r="D119" s="16">
        <v>20</v>
      </c>
      <c r="E119">
        <v>0.52303310396623726</v>
      </c>
    </row>
    <row r="120" spans="1:5" x14ac:dyDescent="0.25">
      <c r="A120" t="s">
        <v>150</v>
      </c>
      <c r="B120" t="s">
        <v>2</v>
      </c>
      <c r="C120" t="s">
        <v>27</v>
      </c>
      <c r="D120" s="16">
        <v>21</v>
      </c>
      <c r="E120">
        <v>0.56143878323341645</v>
      </c>
    </row>
    <row r="121" spans="1:5" x14ac:dyDescent="0.25">
      <c r="A121" t="s">
        <v>150</v>
      </c>
      <c r="B121" t="s">
        <v>2</v>
      </c>
      <c r="C121" t="s">
        <v>27</v>
      </c>
      <c r="D121" s="16">
        <v>22</v>
      </c>
      <c r="E121">
        <v>0.57467548691515735</v>
      </c>
    </row>
    <row r="122" spans="1:5" x14ac:dyDescent="0.25">
      <c r="A122" t="s">
        <v>150</v>
      </c>
      <c r="B122" t="s">
        <v>2</v>
      </c>
      <c r="C122" t="s">
        <v>27</v>
      </c>
      <c r="D122" s="16">
        <v>23</v>
      </c>
      <c r="E122">
        <v>0.57979747507521939</v>
      </c>
    </row>
    <row r="123" spans="1:5" x14ac:dyDescent="0.25">
      <c r="A123" t="s">
        <v>150</v>
      </c>
      <c r="B123" t="s">
        <v>2</v>
      </c>
      <c r="C123" t="s">
        <v>27</v>
      </c>
      <c r="D123" s="16">
        <v>24</v>
      </c>
      <c r="E123">
        <v>0.57831801064108956</v>
      </c>
    </row>
    <row r="124" spans="1:5" x14ac:dyDescent="0.25">
      <c r="A124" t="s">
        <v>80</v>
      </c>
      <c r="B124" t="s">
        <v>2</v>
      </c>
      <c r="C124" t="s">
        <v>23</v>
      </c>
      <c r="D124" s="16">
        <v>1</v>
      </c>
      <c r="E124">
        <v>0</v>
      </c>
    </row>
    <row r="125" spans="1:5" x14ac:dyDescent="0.25">
      <c r="A125" t="s">
        <v>80</v>
      </c>
      <c r="B125" t="s">
        <v>2</v>
      </c>
      <c r="C125" t="s">
        <v>23</v>
      </c>
      <c r="D125" s="16">
        <v>2</v>
      </c>
      <c r="E125">
        <v>0</v>
      </c>
    </row>
    <row r="126" spans="1:5" x14ac:dyDescent="0.25">
      <c r="A126" t="s">
        <v>80</v>
      </c>
      <c r="B126" t="s">
        <v>2</v>
      </c>
      <c r="C126" t="s">
        <v>23</v>
      </c>
      <c r="D126" s="16">
        <v>3</v>
      </c>
      <c r="E126">
        <v>0</v>
      </c>
    </row>
    <row r="127" spans="1:5" x14ac:dyDescent="0.25">
      <c r="A127" t="s">
        <v>80</v>
      </c>
      <c r="B127" t="s">
        <v>2</v>
      </c>
      <c r="C127" t="s">
        <v>23</v>
      </c>
      <c r="D127" s="16">
        <v>4</v>
      </c>
      <c r="E127">
        <v>0</v>
      </c>
    </row>
    <row r="128" spans="1:5" x14ac:dyDescent="0.25">
      <c r="A128" t="s">
        <v>80</v>
      </c>
      <c r="B128" t="s">
        <v>2</v>
      </c>
      <c r="C128" t="s">
        <v>23</v>
      </c>
      <c r="D128" s="16">
        <v>5</v>
      </c>
      <c r="E128">
        <v>0</v>
      </c>
    </row>
    <row r="129" spans="1:5" x14ac:dyDescent="0.25">
      <c r="A129" t="s">
        <v>80</v>
      </c>
      <c r="B129" t="s">
        <v>2</v>
      </c>
      <c r="C129" t="s">
        <v>23</v>
      </c>
      <c r="D129" s="16">
        <v>6</v>
      </c>
      <c r="E129">
        <v>0</v>
      </c>
    </row>
    <row r="130" spans="1:5" x14ac:dyDescent="0.25">
      <c r="A130" t="s">
        <v>80</v>
      </c>
      <c r="B130" t="s">
        <v>2</v>
      </c>
      <c r="C130" t="s">
        <v>23</v>
      </c>
      <c r="D130" s="16">
        <v>7</v>
      </c>
      <c r="E130">
        <v>0</v>
      </c>
    </row>
    <row r="131" spans="1:5" x14ac:dyDescent="0.25">
      <c r="A131" t="s">
        <v>80</v>
      </c>
      <c r="B131" t="s">
        <v>2</v>
      </c>
      <c r="C131" t="s">
        <v>23</v>
      </c>
      <c r="D131" s="16">
        <v>8</v>
      </c>
      <c r="E131">
        <v>8.6138902802087945E-3</v>
      </c>
    </row>
    <row r="132" spans="1:5" x14ac:dyDescent="0.25">
      <c r="A132" t="s">
        <v>80</v>
      </c>
      <c r="B132" t="s">
        <v>2</v>
      </c>
      <c r="C132" t="s">
        <v>23</v>
      </c>
      <c r="D132" s="16">
        <v>9</v>
      </c>
      <c r="E132">
        <v>7.1899018846998855E-2</v>
      </c>
    </row>
    <row r="133" spans="1:5" x14ac:dyDescent="0.25">
      <c r="A133" t="s">
        <v>80</v>
      </c>
      <c r="B133" t="s">
        <v>2</v>
      </c>
      <c r="C133" t="s">
        <v>23</v>
      </c>
      <c r="D133" s="16">
        <v>10</v>
      </c>
      <c r="E133">
        <v>0.14895993528726351</v>
      </c>
    </row>
    <row r="134" spans="1:5" x14ac:dyDescent="0.25">
      <c r="A134" t="s">
        <v>80</v>
      </c>
      <c r="B134" t="s">
        <v>2</v>
      </c>
      <c r="C134" t="s">
        <v>23</v>
      </c>
      <c r="D134" s="16">
        <v>11</v>
      </c>
      <c r="E134">
        <v>0.20161170162108483</v>
      </c>
    </row>
    <row r="135" spans="1:5" x14ac:dyDescent="0.25">
      <c r="A135" t="s">
        <v>80</v>
      </c>
      <c r="B135" t="s">
        <v>2</v>
      </c>
      <c r="C135" t="s">
        <v>23</v>
      </c>
      <c r="D135" s="16">
        <v>12</v>
      </c>
      <c r="E135">
        <v>0.21296053664762762</v>
      </c>
    </row>
    <row r="136" spans="1:5" x14ac:dyDescent="0.25">
      <c r="A136" t="s">
        <v>80</v>
      </c>
      <c r="B136" t="s">
        <v>2</v>
      </c>
      <c r="C136" t="s">
        <v>23</v>
      </c>
      <c r="D136" s="16">
        <v>13</v>
      </c>
      <c r="E136">
        <v>0.19321306000507404</v>
      </c>
    </row>
    <row r="137" spans="1:5" x14ac:dyDescent="0.25">
      <c r="A137" t="s">
        <v>80</v>
      </c>
      <c r="B137" t="s">
        <v>2</v>
      </c>
      <c r="C137" t="s">
        <v>23</v>
      </c>
      <c r="D137" s="16">
        <v>14</v>
      </c>
      <c r="E137">
        <v>0.14357254862583907</v>
      </c>
    </row>
    <row r="138" spans="1:5" x14ac:dyDescent="0.25">
      <c r="A138" t="s">
        <v>80</v>
      </c>
      <c r="B138" t="s">
        <v>2</v>
      </c>
      <c r="C138" t="s">
        <v>23</v>
      </c>
      <c r="D138" s="16">
        <v>15</v>
      </c>
      <c r="E138">
        <v>6.5933115845275281E-2</v>
      </c>
    </row>
    <row r="139" spans="1:5" x14ac:dyDescent="0.25">
      <c r="A139" t="s">
        <v>80</v>
      </c>
      <c r="B139" t="s">
        <v>2</v>
      </c>
      <c r="C139" t="s">
        <v>23</v>
      </c>
      <c r="D139" s="16">
        <v>16</v>
      </c>
      <c r="E139">
        <v>1.6237431945733408E-2</v>
      </c>
    </row>
    <row r="140" spans="1:5" x14ac:dyDescent="0.25">
      <c r="A140" t="s">
        <v>80</v>
      </c>
      <c r="B140" t="s">
        <v>2</v>
      </c>
      <c r="C140" t="s">
        <v>23</v>
      </c>
      <c r="D140" s="16">
        <v>17</v>
      </c>
      <c r="E140">
        <v>5.3157121136934412E-4</v>
      </c>
    </row>
    <row r="141" spans="1:5" x14ac:dyDescent="0.25">
      <c r="A141" t="s">
        <v>80</v>
      </c>
      <c r="B141" t="s">
        <v>2</v>
      </c>
      <c r="C141" t="s">
        <v>23</v>
      </c>
      <c r="D141" s="16">
        <v>18</v>
      </c>
      <c r="E141">
        <v>0</v>
      </c>
    </row>
    <row r="142" spans="1:5" x14ac:dyDescent="0.25">
      <c r="A142" t="s">
        <v>80</v>
      </c>
      <c r="B142" t="s">
        <v>2</v>
      </c>
      <c r="C142" t="s">
        <v>23</v>
      </c>
      <c r="D142" s="16">
        <v>19</v>
      </c>
      <c r="E142">
        <v>0</v>
      </c>
    </row>
    <row r="143" spans="1:5" x14ac:dyDescent="0.25">
      <c r="A143" t="s">
        <v>80</v>
      </c>
      <c r="B143" t="s">
        <v>2</v>
      </c>
      <c r="C143" t="s">
        <v>23</v>
      </c>
      <c r="D143" s="16">
        <v>20</v>
      </c>
      <c r="E143">
        <v>0</v>
      </c>
    </row>
    <row r="144" spans="1:5" x14ac:dyDescent="0.25">
      <c r="A144" t="s">
        <v>80</v>
      </c>
      <c r="B144" t="s">
        <v>2</v>
      </c>
      <c r="C144" t="s">
        <v>23</v>
      </c>
      <c r="D144" s="16">
        <v>21</v>
      </c>
      <c r="E144">
        <v>0</v>
      </c>
    </row>
    <row r="145" spans="1:5" x14ac:dyDescent="0.25">
      <c r="A145" t="s">
        <v>80</v>
      </c>
      <c r="B145" t="s">
        <v>2</v>
      </c>
      <c r="C145" t="s">
        <v>23</v>
      </c>
      <c r="D145" s="16">
        <v>22</v>
      </c>
      <c r="E145">
        <v>0</v>
      </c>
    </row>
    <row r="146" spans="1:5" x14ac:dyDescent="0.25">
      <c r="A146" t="s">
        <v>80</v>
      </c>
      <c r="B146" t="s">
        <v>2</v>
      </c>
      <c r="C146" t="s">
        <v>23</v>
      </c>
      <c r="D146" s="16">
        <v>23</v>
      </c>
      <c r="E146">
        <v>0</v>
      </c>
    </row>
    <row r="147" spans="1:5" x14ac:dyDescent="0.25">
      <c r="A147" t="s">
        <v>80</v>
      </c>
      <c r="B147" t="s">
        <v>2</v>
      </c>
      <c r="C147" t="s">
        <v>23</v>
      </c>
      <c r="D147" s="16">
        <v>24</v>
      </c>
      <c r="E147">
        <v>0</v>
      </c>
    </row>
    <row r="148" spans="1:5" x14ac:dyDescent="0.25">
      <c r="A148" t="s">
        <v>80</v>
      </c>
      <c r="B148" t="s">
        <v>2</v>
      </c>
      <c r="C148" t="s">
        <v>24</v>
      </c>
      <c r="D148" s="16">
        <v>1</v>
      </c>
      <c r="E148">
        <v>0</v>
      </c>
    </row>
    <row r="149" spans="1:5" x14ac:dyDescent="0.25">
      <c r="A149" t="s">
        <v>80</v>
      </c>
      <c r="B149" t="s">
        <v>2</v>
      </c>
      <c r="C149" t="s">
        <v>24</v>
      </c>
      <c r="D149" s="16">
        <v>2</v>
      </c>
      <c r="E149">
        <v>0</v>
      </c>
    </row>
    <row r="150" spans="1:5" x14ac:dyDescent="0.25">
      <c r="A150" t="s">
        <v>80</v>
      </c>
      <c r="B150" t="s">
        <v>2</v>
      </c>
      <c r="C150" t="s">
        <v>24</v>
      </c>
      <c r="D150" s="16">
        <v>3</v>
      </c>
      <c r="E150">
        <v>0</v>
      </c>
    </row>
    <row r="151" spans="1:5" x14ac:dyDescent="0.25">
      <c r="A151" t="s">
        <v>80</v>
      </c>
      <c r="B151" t="s">
        <v>2</v>
      </c>
      <c r="C151" t="s">
        <v>24</v>
      </c>
      <c r="D151" s="16">
        <v>4</v>
      </c>
      <c r="E151">
        <v>0</v>
      </c>
    </row>
    <row r="152" spans="1:5" x14ac:dyDescent="0.25">
      <c r="A152" t="s">
        <v>80</v>
      </c>
      <c r="B152" t="s">
        <v>2</v>
      </c>
      <c r="C152" t="s">
        <v>24</v>
      </c>
      <c r="D152" s="16">
        <v>5</v>
      </c>
      <c r="E152">
        <v>0</v>
      </c>
    </row>
    <row r="153" spans="1:5" x14ac:dyDescent="0.25">
      <c r="A153" t="s">
        <v>80</v>
      </c>
      <c r="B153" t="s">
        <v>2</v>
      </c>
      <c r="C153" t="s">
        <v>24</v>
      </c>
      <c r="D153" s="16">
        <v>6</v>
      </c>
      <c r="E153">
        <v>0</v>
      </c>
    </row>
    <row r="154" spans="1:5" x14ac:dyDescent="0.25">
      <c r="A154" t="s">
        <v>80</v>
      </c>
      <c r="B154" t="s">
        <v>2</v>
      </c>
      <c r="C154" t="s">
        <v>24</v>
      </c>
      <c r="D154" s="16">
        <v>7</v>
      </c>
      <c r="E154">
        <v>0</v>
      </c>
    </row>
    <row r="155" spans="1:5" x14ac:dyDescent="0.25">
      <c r="A155" t="s">
        <v>80</v>
      </c>
      <c r="B155" t="s">
        <v>2</v>
      </c>
      <c r="C155" t="s">
        <v>24</v>
      </c>
      <c r="D155" s="16">
        <v>8</v>
      </c>
      <c r="E155">
        <v>8.6138902802087945E-3</v>
      </c>
    </row>
    <row r="156" spans="1:5" x14ac:dyDescent="0.25">
      <c r="A156" t="s">
        <v>80</v>
      </c>
      <c r="B156" t="s">
        <v>2</v>
      </c>
      <c r="C156" t="s">
        <v>24</v>
      </c>
      <c r="D156" s="16">
        <v>9</v>
      </c>
      <c r="E156">
        <v>7.1899018846998855E-2</v>
      </c>
    </row>
    <row r="157" spans="1:5" x14ac:dyDescent="0.25">
      <c r="A157" t="s">
        <v>80</v>
      </c>
      <c r="B157" t="s">
        <v>2</v>
      </c>
      <c r="C157" t="s">
        <v>24</v>
      </c>
      <c r="D157" s="16">
        <v>10</v>
      </c>
      <c r="E157">
        <v>0.14895993528726351</v>
      </c>
    </row>
    <row r="158" spans="1:5" x14ac:dyDescent="0.25">
      <c r="A158" t="s">
        <v>80</v>
      </c>
      <c r="B158" t="s">
        <v>2</v>
      </c>
      <c r="C158" t="s">
        <v>24</v>
      </c>
      <c r="D158" s="16">
        <v>11</v>
      </c>
      <c r="E158">
        <v>0.20161170162108483</v>
      </c>
    </row>
    <row r="159" spans="1:5" x14ac:dyDescent="0.25">
      <c r="A159" t="s">
        <v>80</v>
      </c>
      <c r="B159" t="s">
        <v>2</v>
      </c>
      <c r="C159" t="s">
        <v>24</v>
      </c>
      <c r="D159" s="16">
        <v>12</v>
      </c>
      <c r="E159">
        <v>0.21296053664762762</v>
      </c>
    </row>
    <row r="160" spans="1:5" x14ac:dyDescent="0.25">
      <c r="A160" t="s">
        <v>80</v>
      </c>
      <c r="B160" t="s">
        <v>2</v>
      </c>
      <c r="C160" t="s">
        <v>24</v>
      </c>
      <c r="D160" s="16">
        <v>13</v>
      </c>
      <c r="E160">
        <v>0.19321306000507404</v>
      </c>
    </row>
    <row r="161" spans="1:5" x14ac:dyDescent="0.25">
      <c r="A161" t="s">
        <v>80</v>
      </c>
      <c r="B161" t="s">
        <v>2</v>
      </c>
      <c r="C161" t="s">
        <v>24</v>
      </c>
      <c r="D161" s="16">
        <v>14</v>
      </c>
      <c r="E161">
        <v>0.14357254862583907</v>
      </c>
    </row>
    <row r="162" spans="1:5" x14ac:dyDescent="0.25">
      <c r="A162" t="s">
        <v>80</v>
      </c>
      <c r="B162" t="s">
        <v>2</v>
      </c>
      <c r="C162" t="s">
        <v>24</v>
      </c>
      <c r="D162" s="16">
        <v>15</v>
      </c>
      <c r="E162">
        <v>6.5933115845275281E-2</v>
      </c>
    </row>
    <row r="163" spans="1:5" x14ac:dyDescent="0.25">
      <c r="A163" t="s">
        <v>80</v>
      </c>
      <c r="B163" t="s">
        <v>2</v>
      </c>
      <c r="C163" t="s">
        <v>24</v>
      </c>
      <c r="D163" s="16">
        <v>16</v>
      </c>
      <c r="E163">
        <v>1.6237431945733408E-2</v>
      </c>
    </row>
    <row r="164" spans="1:5" x14ac:dyDescent="0.25">
      <c r="A164" t="s">
        <v>80</v>
      </c>
      <c r="B164" t="s">
        <v>2</v>
      </c>
      <c r="C164" t="s">
        <v>24</v>
      </c>
      <c r="D164" s="16">
        <v>17</v>
      </c>
      <c r="E164">
        <v>5.3157121136934412E-4</v>
      </c>
    </row>
    <row r="165" spans="1:5" x14ac:dyDescent="0.25">
      <c r="A165" t="s">
        <v>80</v>
      </c>
      <c r="B165" t="s">
        <v>2</v>
      </c>
      <c r="C165" t="s">
        <v>24</v>
      </c>
      <c r="D165" s="16">
        <v>18</v>
      </c>
      <c r="E165">
        <v>0</v>
      </c>
    </row>
    <row r="166" spans="1:5" x14ac:dyDescent="0.25">
      <c r="A166" t="s">
        <v>80</v>
      </c>
      <c r="B166" t="s">
        <v>2</v>
      </c>
      <c r="C166" t="s">
        <v>24</v>
      </c>
      <c r="D166" s="16">
        <v>19</v>
      </c>
      <c r="E166">
        <v>0</v>
      </c>
    </row>
    <row r="167" spans="1:5" x14ac:dyDescent="0.25">
      <c r="A167" t="s">
        <v>80</v>
      </c>
      <c r="B167" t="s">
        <v>2</v>
      </c>
      <c r="C167" t="s">
        <v>24</v>
      </c>
      <c r="D167" s="16">
        <v>20</v>
      </c>
      <c r="E167">
        <v>0</v>
      </c>
    </row>
    <row r="168" spans="1:5" x14ac:dyDescent="0.25">
      <c r="A168" t="s">
        <v>80</v>
      </c>
      <c r="B168" t="s">
        <v>2</v>
      </c>
      <c r="C168" t="s">
        <v>24</v>
      </c>
      <c r="D168" s="16">
        <v>21</v>
      </c>
      <c r="E168">
        <v>0</v>
      </c>
    </row>
    <row r="169" spans="1:5" x14ac:dyDescent="0.25">
      <c r="A169" t="s">
        <v>80</v>
      </c>
      <c r="B169" t="s">
        <v>2</v>
      </c>
      <c r="C169" t="s">
        <v>24</v>
      </c>
      <c r="D169" s="16">
        <v>22</v>
      </c>
      <c r="E169">
        <v>0</v>
      </c>
    </row>
    <row r="170" spans="1:5" x14ac:dyDescent="0.25">
      <c r="A170" t="s">
        <v>80</v>
      </c>
      <c r="B170" t="s">
        <v>2</v>
      </c>
      <c r="C170" t="s">
        <v>24</v>
      </c>
      <c r="D170" s="16">
        <v>23</v>
      </c>
      <c r="E170">
        <v>0</v>
      </c>
    </row>
    <row r="171" spans="1:5" x14ac:dyDescent="0.25">
      <c r="A171" t="s">
        <v>80</v>
      </c>
      <c r="B171" t="s">
        <v>2</v>
      </c>
      <c r="C171" t="s">
        <v>24</v>
      </c>
      <c r="D171" s="16">
        <v>24</v>
      </c>
      <c r="E171">
        <v>0</v>
      </c>
    </row>
    <row r="172" spans="1:5" x14ac:dyDescent="0.25">
      <c r="A172" t="s">
        <v>80</v>
      </c>
      <c r="B172" t="s">
        <v>2</v>
      </c>
      <c r="C172" t="s">
        <v>25</v>
      </c>
      <c r="D172" s="16">
        <v>1</v>
      </c>
      <c r="E172">
        <v>0</v>
      </c>
    </row>
    <row r="173" spans="1:5" x14ac:dyDescent="0.25">
      <c r="A173" t="s">
        <v>80</v>
      </c>
      <c r="B173" t="s">
        <v>2</v>
      </c>
      <c r="C173" t="s">
        <v>25</v>
      </c>
      <c r="D173" s="16">
        <v>2</v>
      </c>
      <c r="E173">
        <v>0</v>
      </c>
    </row>
    <row r="174" spans="1:5" x14ac:dyDescent="0.25">
      <c r="A174" t="s">
        <v>80</v>
      </c>
      <c r="B174" t="s">
        <v>2</v>
      </c>
      <c r="C174" t="s">
        <v>25</v>
      </c>
      <c r="D174" s="16">
        <v>3</v>
      </c>
      <c r="E174">
        <v>0</v>
      </c>
    </row>
    <row r="175" spans="1:5" x14ac:dyDescent="0.25">
      <c r="A175" t="s">
        <v>80</v>
      </c>
      <c r="B175" t="s">
        <v>2</v>
      </c>
      <c r="C175" t="s">
        <v>25</v>
      </c>
      <c r="D175" s="16">
        <v>4</v>
      </c>
      <c r="E175">
        <v>2.1655008438268351E-3</v>
      </c>
    </row>
    <row r="176" spans="1:5" x14ac:dyDescent="0.25">
      <c r="A176" t="s">
        <v>80</v>
      </c>
      <c r="B176" t="s">
        <v>2</v>
      </c>
      <c r="C176" t="s">
        <v>25</v>
      </c>
      <c r="D176" s="16">
        <v>5</v>
      </c>
      <c r="E176">
        <v>1.728286589726153E-2</v>
      </c>
    </row>
    <row r="177" spans="1:5" x14ac:dyDescent="0.25">
      <c r="A177" t="s">
        <v>80</v>
      </c>
      <c r="B177" t="s">
        <v>2</v>
      </c>
      <c r="C177" t="s">
        <v>25</v>
      </c>
      <c r="D177" s="16">
        <v>6</v>
      </c>
      <c r="E177">
        <v>6.7152986859162031E-2</v>
      </c>
    </row>
    <row r="178" spans="1:5" x14ac:dyDescent="0.25">
      <c r="A178" t="s">
        <v>80</v>
      </c>
      <c r="B178" t="s">
        <v>2</v>
      </c>
      <c r="C178" t="s">
        <v>25</v>
      </c>
      <c r="D178" s="16">
        <v>7</v>
      </c>
      <c r="E178">
        <v>0.19851132227559506</v>
      </c>
    </row>
    <row r="179" spans="1:5" x14ac:dyDescent="0.25">
      <c r="A179" t="s">
        <v>80</v>
      </c>
      <c r="B179" t="s">
        <v>2</v>
      </c>
      <c r="C179" t="s">
        <v>25</v>
      </c>
      <c r="D179" s="16">
        <v>8</v>
      </c>
      <c r="E179">
        <v>0.3646900869630389</v>
      </c>
    </row>
    <row r="180" spans="1:5" x14ac:dyDescent="0.25">
      <c r="A180" t="s">
        <v>80</v>
      </c>
      <c r="B180" t="s">
        <v>2</v>
      </c>
      <c r="C180" t="s">
        <v>25</v>
      </c>
      <c r="D180" s="16">
        <v>9</v>
      </c>
      <c r="E180">
        <v>0.51768978051755465</v>
      </c>
    </row>
    <row r="181" spans="1:5" x14ac:dyDescent="0.25">
      <c r="A181" t="s">
        <v>80</v>
      </c>
      <c r="B181" t="s">
        <v>2</v>
      </c>
      <c r="C181" t="s">
        <v>25</v>
      </c>
      <c r="D181" s="16">
        <v>10</v>
      </c>
      <c r="E181">
        <v>0.64390442312449547</v>
      </c>
    </row>
    <row r="182" spans="1:5" x14ac:dyDescent="0.25">
      <c r="A182" t="s">
        <v>80</v>
      </c>
      <c r="B182" t="s">
        <v>2</v>
      </c>
      <c r="C182" t="s">
        <v>25</v>
      </c>
      <c r="D182" s="16">
        <v>11</v>
      </c>
      <c r="E182">
        <v>0.74385071123009583</v>
      </c>
    </row>
    <row r="183" spans="1:5" x14ac:dyDescent="0.25">
      <c r="A183" t="s">
        <v>80</v>
      </c>
      <c r="B183" t="s">
        <v>2</v>
      </c>
      <c r="C183" t="s">
        <v>25</v>
      </c>
      <c r="D183" s="16">
        <v>12</v>
      </c>
      <c r="E183">
        <v>0.76976922382157409</v>
      </c>
    </row>
    <row r="184" spans="1:5" x14ac:dyDescent="0.25">
      <c r="A184" t="s">
        <v>80</v>
      </c>
      <c r="B184" t="s">
        <v>2</v>
      </c>
      <c r="C184" t="s">
        <v>25</v>
      </c>
      <c r="D184" s="16">
        <v>13</v>
      </c>
      <c r="E184">
        <v>0.73855911581567046</v>
      </c>
    </row>
    <row r="185" spans="1:5" x14ac:dyDescent="0.25">
      <c r="A185" t="s">
        <v>80</v>
      </c>
      <c r="B185" t="s">
        <v>2</v>
      </c>
      <c r="C185" t="s">
        <v>25</v>
      </c>
      <c r="D185" s="16">
        <v>14</v>
      </c>
      <c r="E185">
        <v>0.65447770913265912</v>
      </c>
    </row>
    <row r="186" spans="1:5" x14ac:dyDescent="0.25">
      <c r="A186" t="s">
        <v>80</v>
      </c>
      <c r="B186" t="s">
        <v>2</v>
      </c>
      <c r="C186" t="s">
        <v>25</v>
      </c>
      <c r="D186" s="16">
        <v>15</v>
      </c>
      <c r="E186">
        <v>0.51753789085213076</v>
      </c>
    </row>
    <row r="187" spans="1:5" x14ac:dyDescent="0.25">
      <c r="A187" t="s">
        <v>80</v>
      </c>
      <c r="B187" t="s">
        <v>2</v>
      </c>
      <c r="C187" t="s">
        <v>25</v>
      </c>
      <c r="D187" s="16">
        <v>16</v>
      </c>
      <c r="E187">
        <v>0.35242897392113914</v>
      </c>
    </row>
    <row r="188" spans="1:5" x14ac:dyDescent="0.25">
      <c r="A188" t="s">
        <v>80</v>
      </c>
      <c r="B188" t="s">
        <v>2</v>
      </c>
      <c r="C188" t="s">
        <v>25</v>
      </c>
      <c r="D188" s="16">
        <v>17</v>
      </c>
      <c r="E188">
        <v>0.18084065897739668</v>
      </c>
    </row>
    <row r="189" spans="1:5" x14ac:dyDescent="0.25">
      <c r="A189" t="s">
        <v>80</v>
      </c>
      <c r="B189" t="s">
        <v>2</v>
      </c>
      <c r="C189" t="s">
        <v>25</v>
      </c>
      <c r="D189" s="16">
        <v>18</v>
      </c>
      <c r="E189">
        <v>5.1261603612063826E-2</v>
      </c>
    </row>
    <row r="190" spans="1:5" x14ac:dyDescent="0.25">
      <c r="A190" t="s">
        <v>80</v>
      </c>
      <c r="B190" t="s">
        <v>2</v>
      </c>
      <c r="C190" t="s">
        <v>25</v>
      </c>
      <c r="D190" s="16">
        <v>19</v>
      </c>
      <c r="E190">
        <v>1.1402665700813538E-2</v>
      </c>
    </row>
    <row r="191" spans="1:5" x14ac:dyDescent="0.25">
      <c r="A191" t="s">
        <v>80</v>
      </c>
      <c r="B191" t="s">
        <v>2</v>
      </c>
      <c r="C191" t="s">
        <v>25</v>
      </c>
      <c r="D191" s="16">
        <v>20</v>
      </c>
      <c r="E191">
        <v>5.9673037818325616E-4</v>
      </c>
    </row>
    <row r="192" spans="1:5" x14ac:dyDescent="0.25">
      <c r="A192" t="s">
        <v>80</v>
      </c>
      <c r="B192" t="s">
        <v>2</v>
      </c>
      <c r="C192" t="s">
        <v>25</v>
      </c>
      <c r="D192" s="16">
        <v>21</v>
      </c>
      <c r="E192">
        <v>0</v>
      </c>
    </row>
    <row r="193" spans="1:5" x14ac:dyDescent="0.25">
      <c r="A193" t="s">
        <v>80</v>
      </c>
      <c r="B193" t="s">
        <v>2</v>
      </c>
      <c r="C193" t="s">
        <v>25</v>
      </c>
      <c r="D193" s="16">
        <v>22</v>
      </c>
      <c r="E193">
        <v>0</v>
      </c>
    </row>
    <row r="194" spans="1:5" x14ac:dyDescent="0.25">
      <c r="A194" t="s">
        <v>80</v>
      </c>
      <c r="B194" t="s">
        <v>2</v>
      </c>
      <c r="C194" t="s">
        <v>25</v>
      </c>
      <c r="D194" s="16">
        <v>23</v>
      </c>
      <c r="E194">
        <v>0</v>
      </c>
    </row>
    <row r="195" spans="1:5" x14ac:dyDescent="0.25">
      <c r="A195" t="s">
        <v>80</v>
      </c>
      <c r="B195" t="s">
        <v>2</v>
      </c>
      <c r="C195" t="s">
        <v>25</v>
      </c>
      <c r="D195" s="16">
        <v>24</v>
      </c>
      <c r="E195">
        <v>0</v>
      </c>
    </row>
    <row r="196" spans="1:5" x14ac:dyDescent="0.25">
      <c r="A196" t="s">
        <v>80</v>
      </c>
      <c r="B196" t="s">
        <v>2</v>
      </c>
      <c r="C196" t="s">
        <v>26</v>
      </c>
      <c r="D196" s="16">
        <v>1</v>
      </c>
      <c r="E196">
        <v>0</v>
      </c>
    </row>
    <row r="197" spans="1:5" x14ac:dyDescent="0.25">
      <c r="A197" t="s">
        <v>80</v>
      </c>
      <c r="B197" t="s">
        <v>2</v>
      </c>
      <c r="C197" t="s">
        <v>26</v>
      </c>
      <c r="D197" s="16">
        <v>2</v>
      </c>
      <c r="E197">
        <v>0</v>
      </c>
    </row>
    <row r="198" spans="1:5" x14ac:dyDescent="0.25">
      <c r="A198" t="s">
        <v>80</v>
      </c>
      <c r="B198" t="s">
        <v>2</v>
      </c>
      <c r="C198" t="s">
        <v>26</v>
      </c>
      <c r="D198" s="16">
        <v>3</v>
      </c>
      <c r="E198">
        <v>0</v>
      </c>
    </row>
    <row r="199" spans="1:5" x14ac:dyDescent="0.25">
      <c r="A199" t="s">
        <v>80</v>
      </c>
      <c r="B199" t="s">
        <v>2</v>
      </c>
      <c r="C199" t="s">
        <v>26</v>
      </c>
      <c r="D199" s="16">
        <v>4</v>
      </c>
      <c r="E199">
        <v>5.0526294388900895E-3</v>
      </c>
    </row>
    <row r="200" spans="1:5" x14ac:dyDescent="0.25">
      <c r="A200" t="s">
        <v>80</v>
      </c>
      <c r="B200" t="s">
        <v>2</v>
      </c>
      <c r="C200" t="s">
        <v>26</v>
      </c>
      <c r="D200" s="16">
        <v>5</v>
      </c>
      <c r="E200">
        <v>3.8851096105191489E-2</v>
      </c>
    </row>
    <row r="201" spans="1:5" x14ac:dyDescent="0.25">
      <c r="A201" t="s">
        <v>80</v>
      </c>
      <c r="B201" t="s">
        <v>2</v>
      </c>
      <c r="C201" t="s">
        <v>26</v>
      </c>
      <c r="D201" s="16">
        <v>6</v>
      </c>
      <c r="E201">
        <v>0.10604403344684914</v>
      </c>
    </row>
    <row r="202" spans="1:5" x14ac:dyDescent="0.25">
      <c r="A202" t="s">
        <v>80</v>
      </c>
      <c r="B202" t="s">
        <v>2</v>
      </c>
      <c r="C202" t="s">
        <v>26</v>
      </c>
      <c r="D202" s="16">
        <v>7</v>
      </c>
      <c r="E202">
        <v>0.21464942303349763</v>
      </c>
    </row>
    <row r="203" spans="1:5" x14ac:dyDescent="0.25">
      <c r="A203" t="s">
        <v>80</v>
      </c>
      <c r="B203" t="s">
        <v>2</v>
      </c>
      <c r="C203" t="s">
        <v>26</v>
      </c>
      <c r="D203" s="16">
        <v>8</v>
      </c>
      <c r="E203">
        <v>0.34601508380905405</v>
      </c>
    </row>
    <row r="204" spans="1:5" x14ac:dyDescent="0.25">
      <c r="A204" t="s">
        <v>80</v>
      </c>
      <c r="B204" t="s">
        <v>2</v>
      </c>
      <c r="C204" t="s">
        <v>26</v>
      </c>
      <c r="D204" s="16">
        <v>9</v>
      </c>
      <c r="E204">
        <v>0.46638280692359602</v>
      </c>
    </row>
    <row r="205" spans="1:5" x14ac:dyDescent="0.25">
      <c r="A205" t="s">
        <v>80</v>
      </c>
      <c r="B205" t="s">
        <v>2</v>
      </c>
      <c r="C205" t="s">
        <v>26</v>
      </c>
      <c r="D205" s="16">
        <v>10</v>
      </c>
      <c r="E205">
        <v>0.55915006920844323</v>
      </c>
    </row>
    <row r="206" spans="1:5" x14ac:dyDescent="0.25">
      <c r="A206" t="s">
        <v>80</v>
      </c>
      <c r="B206" t="s">
        <v>2</v>
      </c>
      <c r="C206" t="s">
        <v>26</v>
      </c>
      <c r="D206" s="16">
        <v>11</v>
      </c>
      <c r="E206">
        <v>0.60729797729693014</v>
      </c>
    </row>
    <row r="207" spans="1:5" x14ac:dyDescent="0.25">
      <c r="A207" t="s">
        <v>80</v>
      </c>
      <c r="B207" t="s">
        <v>2</v>
      </c>
      <c r="C207" t="s">
        <v>26</v>
      </c>
      <c r="D207" s="16">
        <v>12</v>
      </c>
      <c r="E207">
        <v>0.62935496140768332</v>
      </c>
    </row>
    <row r="208" spans="1:5" x14ac:dyDescent="0.25">
      <c r="A208" t="s">
        <v>80</v>
      </c>
      <c r="B208" t="s">
        <v>2</v>
      </c>
      <c r="C208" t="s">
        <v>26</v>
      </c>
      <c r="D208" s="16">
        <v>13</v>
      </c>
      <c r="E208">
        <v>0.62611505491440711</v>
      </c>
    </row>
    <row r="209" spans="1:5" x14ac:dyDescent="0.25">
      <c r="A209" t="s">
        <v>80</v>
      </c>
      <c r="B209" t="s">
        <v>2</v>
      </c>
      <c r="C209" t="s">
        <v>26</v>
      </c>
      <c r="D209" s="16">
        <v>14</v>
      </c>
      <c r="E209">
        <v>0.57780527538457371</v>
      </c>
    </row>
    <row r="210" spans="1:5" x14ac:dyDescent="0.25">
      <c r="A210" t="s">
        <v>80</v>
      </c>
      <c r="B210" t="s">
        <v>2</v>
      </c>
      <c r="C210" t="s">
        <v>26</v>
      </c>
      <c r="D210" s="16">
        <v>15</v>
      </c>
      <c r="E210">
        <v>0.48517923374975175</v>
      </c>
    </row>
    <row r="211" spans="1:5" x14ac:dyDescent="0.25">
      <c r="A211" t="s">
        <v>80</v>
      </c>
      <c r="B211" t="s">
        <v>2</v>
      </c>
      <c r="C211" t="s">
        <v>26</v>
      </c>
      <c r="D211" s="16">
        <v>16</v>
      </c>
      <c r="E211">
        <v>0.37009817360868824</v>
      </c>
    </row>
    <row r="212" spans="1:5" x14ac:dyDescent="0.25">
      <c r="A212" t="s">
        <v>80</v>
      </c>
      <c r="B212" t="s">
        <v>2</v>
      </c>
      <c r="C212" t="s">
        <v>26</v>
      </c>
      <c r="D212" s="16">
        <v>17</v>
      </c>
      <c r="E212">
        <v>0.23675873280790374</v>
      </c>
    </row>
    <row r="213" spans="1:5" x14ac:dyDescent="0.25">
      <c r="A213" t="s">
        <v>80</v>
      </c>
      <c r="B213" t="s">
        <v>2</v>
      </c>
      <c r="C213" t="s">
        <v>26</v>
      </c>
      <c r="D213" s="16">
        <v>18</v>
      </c>
      <c r="E213">
        <v>0.11746036308548491</v>
      </c>
    </row>
    <row r="214" spans="1:5" x14ac:dyDescent="0.25">
      <c r="A214" t="s">
        <v>80</v>
      </c>
      <c r="B214" t="s">
        <v>2</v>
      </c>
      <c r="C214" t="s">
        <v>26</v>
      </c>
      <c r="D214" s="16">
        <v>19</v>
      </c>
      <c r="E214">
        <v>4.1439501036142183E-2</v>
      </c>
    </row>
    <row r="215" spans="1:5" x14ac:dyDescent="0.25">
      <c r="A215" t="s">
        <v>80</v>
      </c>
      <c r="B215" t="s">
        <v>2</v>
      </c>
      <c r="C215" t="s">
        <v>26</v>
      </c>
      <c r="D215" s="16">
        <v>20</v>
      </c>
      <c r="E215">
        <v>5.0961247328018995E-3</v>
      </c>
    </row>
    <row r="216" spans="1:5" x14ac:dyDescent="0.25">
      <c r="A216" t="s">
        <v>80</v>
      </c>
      <c r="B216" t="s">
        <v>2</v>
      </c>
      <c r="C216" t="s">
        <v>26</v>
      </c>
      <c r="D216" s="16">
        <v>21</v>
      </c>
      <c r="E216">
        <v>0</v>
      </c>
    </row>
    <row r="217" spans="1:5" x14ac:dyDescent="0.25">
      <c r="A217" t="s">
        <v>80</v>
      </c>
      <c r="B217" t="s">
        <v>2</v>
      </c>
      <c r="C217" t="s">
        <v>26</v>
      </c>
      <c r="D217" s="16">
        <v>22</v>
      </c>
      <c r="E217">
        <v>0</v>
      </c>
    </row>
    <row r="218" spans="1:5" x14ac:dyDescent="0.25">
      <c r="A218" t="s">
        <v>80</v>
      </c>
      <c r="B218" t="s">
        <v>2</v>
      </c>
      <c r="C218" t="s">
        <v>26</v>
      </c>
      <c r="D218" s="16">
        <v>23</v>
      </c>
      <c r="E218">
        <v>0</v>
      </c>
    </row>
    <row r="219" spans="1:5" x14ac:dyDescent="0.25">
      <c r="A219" t="s">
        <v>80</v>
      </c>
      <c r="B219" t="s">
        <v>2</v>
      </c>
      <c r="C219" t="s">
        <v>26</v>
      </c>
      <c r="D219" s="16">
        <v>24</v>
      </c>
      <c r="E219">
        <v>0</v>
      </c>
    </row>
    <row r="220" spans="1:5" x14ac:dyDescent="0.25">
      <c r="A220" t="s">
        <v>80</v>
      </c>
      <c r="B220" t="s">
        <v>2</v>
      </c>
      <c r="C220" t="s">
        <v>27</v>
      </c>
      <c r="D220" s="16">
        <v>1</v>
      </c>
      <c r="E220">
        <v>0</v>
      </c>
    </row>
    <row r="221" spans="1:5" x14ac:dyDescent="0.25">
      <c r="A221" t="s">
        <v>80</v>
      </c>
      <c r="B221" t="s">
        <v>2</v>
      </c>
      <c r="C221" t="s">
        <v>27</v>
      </c>
      <c r="D221" s="16">
        <v>2</v>
      </c>
      <c r="E221">
        <v>0</v>
      </c>
    </row>
    <row r="222" spans="1:5" x14ac:dyDescent="0.25">
      <c r="A222" t="s">
        <v>80</v>
      </c>
      <c r="B222" t="s">
        <v>2</v>
      </c>
      <c r="C222" t="s">
        <v>27</v>
      </c>
      <c r="D222" s="16">
        <v>3</v>
      </c>
      <c r="E222">
        <v>0</v>
      </c>
    </row>
    <row r="223" spans="1:5" x14ac:dyDescent="0.25">
      <c r="A223" t="s">
        <v>80</v>
      </c>
      <c r="B223" t="s">
        <v>2</v>
      </c>
      <c r="C223" t="s">
        <v>27</v>
      </c>
      <c r="D223" s="16">
        <v>4</v>
      </c>
      <c r="E223">
        <v>0</v>
      </c>
    </row>
    <row r="224" spans="1:5" x14ac:dyDescent="0.25">
      <c r="A224" t="s">
        <v>80</v>
      </c>
      <c r="B224" t="s">
        <v>2</v>
      </c>
      <c r="C224" t="s">
        <v>27</v>
      </c>
      <c r="D224" s="16">
        <v>5</v>
      </c>
      <c r="E224">
        <v>2.4060687546118302E-5</v>
      </c>
    </row>
    <row r="225" spans="1:5" x14ac:dyDescent="0.25">
      <c r="A225" t="s">
        <v>80</v>
      </c>
      <c r="B225" t="s">
        <v>2</v>
      </c>
      <c r="C225" t="s">
        <v>27</v>
      </c>
      <c r="D225" s="16">
        <v>6</v>
      </c>
      <c r="E225">
        <v>8.7068161623327592E-3</v>
      </c>
    </row>
    <row r="226" spans="1:5" x14ac:dyDescent="0.25">
      <c r="A226" t="s">
        <v>80</v>
      </c>
      <c r="B226" t="s">
        <v>2</v>
      </c>
      <c r="C226" t="s">
        <v>27</v>
      </c>
      <c r="D226" s="16">
        <v>7</v>
      </c>
      <c r="E226">
        <v>4.3964474883667913E-2</v>
      </c>
    </row>
    <row r="227" spans="1:5" x14ac:dyDescent="0.25">
      <c r="A227" t="s">
        <v>80</v>
      </c>
      <c r="B227" t="s">
        <v>2</v>
      </c>
      <c r="C227" t="s">
        <v>27</v>
      </c>
      <c r="D227" s="16">
        <v>8</v>
      </c>
      <c r="E227">
        <v>0.11455055266535415</v>
      </c>
    </row>
    <row r="228" spans="1:5" x14ac:dyDescent="0.25">
      <c r="A228" t="s">
        <v>80</v>
      </c>
      <c r="B228" t="s">
        <v>2</v>
      </c>
      <c r="C228" t="s">
        <v>27</v>
      </c>
      <c r="D228" s="16">
        <v>9</v>
      </c>
      <c r="E228">
        <v>0.21301690830584424</v>
      </c>
    </row>
    <row r="229" spans="1:5" x14ac:dyDescent="0.25">
      <c r="A229" t="s">
        <v>80</v>
      </c>
      <c r="B229" t="s">
        <v>2</v>
      </c>
      <c r="C229" t="s">
        <v>27</v>
      </c>
      <c r="D229" s="16">
        <v>10</v>
      </c>
      <c r="E229">
        <v>0.32403883402030409</v>
      </c>
    </row>
    <row r="230" spans="1:5" x14ac:dyDescent="0.25">
      <c r="A230" t="s">
        <v>80</v>
      </c>
      <c r="B230" t="s">
        <v>2</v>
      </c>
      <c r="C230" t="s">
        <v>27</v>
      </c>
      <c r="D230" s="16">
        <v>11</v>
      </c>
      <c r="E230">
        <v>0.40745621248465402</v>
      </c>
    </row>
    <row r="231" spans="1:5" x14ac:dyDescent="0.25">
      <c r="A231" t="s">
        <v>80</v>
      </c>
      <c r="B231" t="s">
        <v>2</v>
      </c>
      <c r="C231" t="s">
        <v>27</v>
      </c>
      <c r="D231" s="16">
        <v>12</v>
      </c>
      <c r="E231">
        <v>0.44923318804243623</v>
      </c>
    </row>
    <row r="232" spans="1:5" x14ac:dyDescent="0.25">
      <c r="A232" t="s">
        <v>80</v>
      </c>
      <c r="B232" t="s">
        <v>2</v>
      </c>
      <c r="C232" t="s">
        <v>27</v>
      </c>
      <c r="D232" s="16">
        <v>13</v>
      </c>
      <c r="E232">
        <v>0.44804686171827979</v>
      </c>
    </row>
    <row r="233" spans="1:5" x14ac:dyDescent="0.25">
      <c r="A233" t="s">
        <v>80</v>
      </c>
      <c r="B233" t="s">
        <v>2</v>
      </c>
      <c r="C233" t="s">
        <v>27</v>
      </c>
      <c r="D233" s="16">
        <v>14</v>
      </c>
      <c r="E233">
        <v>0.38288132856333712</v>
      </c>
    </row>
    <row r="234" spans="1:5" x14ac:dyDescent="0.25">
      <c r="A234" t="s">
        <v>80</v>
      </c>
      <c r="B234" t="s">
        <v>2</v>
      </c>
      <c r="C234" t="s">
        <v>27</v>
      </c>
      <c r="D234" s="16">
        <v>15</v>
      </c>
      <c r="E234">
        <v>0.27360497261037336</v>
      </c>
    </row>
    <row r="235" spans="1:5" x14ac:dyDescent="0.25">
      <c r="A235" t="s">
        <v>80</v>
      </c>
      <c r="B235" t="s">
        <v>2</v>
      </c>
      <c r="C235" t="s">
        <v>27</v>
      </c>
      <c r="D235" s="16">
        <v>16</v>
      </c>
      <c r="E235">
        <v>0.14458215699290455</v>
      </c>
    </row>
    <row r="236" spans="1:5" x14ac:dyDescent="0.25">
      <c r="A236" t="s">
        <v>80</v>
      </c>
      <c r="B236" t="s">
        <v>2</v>
      </c>
      <c r="C236" t="s">
        <v>27</v>
      </c>
      <c r="D236" s="16">
        <v>17</v>
      </c>
      <c r="E236">
        <v>4.6858972673115222E-2</v>
      </c>
    </row>
    <row r="237" spans="1:5" x14ac:dyDescent="0.25">
      <c r="A237" t="s">
        <v>80</v>
      </c>
      <c r="B237" t="s">
        <v>2</v>
      </c>
      <c r="C237" t="s">
        <v>27</v>
      </c>
      <c r="D237" s="16">
        <v>18</v>
      </c>
      <c r="E237">
        <v>5.8030379611343557E-3</v>
      </c>
    </row>
    <row r="238" spans="1:5" x14ac:dyDescent="0.25">
      <c r="A238" t="s">
        <v>80</v>
      </c>
      <c r="B238" t="s">
        <v>2</v>
      </c>
      <c r="C238" t="s">
        <v>27</v>
      </c>
      <c r="D238" s="16">
        <v>19</v>
      </c>
      <c r="E238">
        <v>0</v>
      </c>
    </row>
    <row r="239" spans="1:5" x14ac:dyDescent="0.25">
      <c r="A239" t="s">
        <v>80</v>
      </c>
      <c r="B239" t="s">
        <v>2</v>
      </c>
      <c r="C239" t="s">
        <v>27</v>
      </c>
      <c r="D239" s="16">
        <v>20</v>
      </c>
      <c r="E239">
        <v>0</v>
      </c>
    </row>
    <row r="240" spans="1:5" x14ac:dyDescent="0.25">
      <c r="A240" t="s">
        <v>80</v>
      </c>
      <c r="B240" t="s">
        <v>2</v>
      </c>
      <c r="C240" t="s">
        <v>27</v>
      </c>
      <c r="D240" s="16">
        <v>21</v>
      </c>
      <c r="E240">
        <v>0</v>
      </c>
    </row>
    <row r="241" spans="1:5" x14ac:dyDescent="0.25">
      <c r="A241" t="s">
        <v>80</v>
      </c>
      <c r="B241" t="s">
        <v>2</v>
      </c>
      <c r="C241" t="s">
        <v>27</v>
      </c>
      <c r="D241" s="16">
        <v>22</v>
      </c>
      <c r="E241">
        <v>0</v>
      </c>
    </row>
    <row r="242" spans="1:5" x14ac:dyDescent="0.25">
      <c r="A242" t="s">
        <v>80</v>
      </c>
      <c r="B242" t="s">
        <v>2</v>
      </c>
      <c r="C242" t="s">
        <v>27</v>
      </c>
      <c r="D242" s="16">
        <v>23</v>
      </c>
      <c r="E242">
        <v>0</v>
      </c>
    </row>
    <row r="243" spans="1:5" x14ac:dyDescent="0.25">
      <c r="A243" t="s">
        <v>80</v>
      </c>
      <c r="B243" t="s">
        <v>2</v>
      </c>
      <c r="C243" t="s">
        <v>27</v>
      </c>
      <c r="D243" s="16">
        <v>24</v>
      </c>
      <c r="E243">
        <v>0</v>
      </c>
    </row>
    <row r="244" spans="1:5" x14ac:dyDescent="0.25">
      <c r="A244" t="s">
        <v>81</v>
      </c>
      <c r="B244" t="s">
        <v>2</v>
      </c>
      <c r="C244" t="s">
        <v>23</v>
      </c>
      <c r="D244" s="16">
        <v>1</v>
      </c>
      <c r="E244">
        <v>0.58351979255593533</v>
      </c>
    </row>
    <row r="245" spans="1:5" x14ac:dyDescent="0.25">
      <c r="A245" t="s">
        <v>81</v>
      </c>
      <c r="B245" t="s">
        <v>2</v>
      </c>
      <c r="C245" t="s">
        <v>23</v>
      </c>
      <c r="D245" s="16">
        <v>2</v>
      </c>
      <c r="E245">
        <v>0.60567068553467396</v>
      </c>
    </row>
    <row r="246" spans="1:5" x14ac:dyDescent="0.25">
      <c r="A246" t="s">
        <v>81</v>
      </c>
      <c r="B246" t="s">
        <v>2</v>
      </c>
      <c r="C246" t="s">
        <v>23</v>
      </c>
      <c r="D246" s="16">
        <v>3</v>
      </c>
      <c r="E246">
        <v>0.58159993316009062</v>
      </c>
    </row>
    <row r="247" spans="1:5" x14ac:dyDescent="0.25">
      <c r="A247" t="s">
        <v>81</v>
      </c>
      <c r="B247" t="s">
        <v>2</v>
      </c>
      <c r="C247" t="s">
        <v>23</v>
      </c>
      <c r="D247" s="16">
        <v>4</v>
      </c>
      <c r="E247">
        <v>0.56028004678727783</v>
      </c>
    </row>
    <row r="248" spans="1:5" x14ac:dyDescent="0.25">
      <c r="A248" t="s">
        <v>81</v>
      </c>
      <c r="B248" t="s">
        <v>2</v>
      </c>
      <c r="C248" t="s">
        <v>23</v>
      </c>
      <c r="D248" s="16">
        <v>5</v>
      </c>
      <c r="E248">
        <v>0.59698040388290352</v>
      </c>
    </row>
    <row r="249" spans="1:5" x14ac:dyDescent="0.25">
      <c r="A249" t="s">
        <v>81</v>
      </c>
      <c r="B249" t="s">
        <v>2</v>
      </c>
      <c r="C249" t="s">
        <v>23</v>
      </c>
      <c r="D249" s="16">
        <v>6</v>
      </c>
      <c r="E249">
        <v>0.61227840145737422</v>
      </c>
    </row>
    <row r="250" spans="1:5" x14ac:dyDescent="0.25">
      <c r="A250" t="s">
        <v>81</v>
      </c>
      <c r="B250" t="s">
        <v>2</v>
      </c>
      <c r="C250" t="s">
        <v>23</v>
      </c>
      <c r="D250" s="16">
        <v>7</v>
      </c>
      <c r="E250">
        <v>0.60473594448809287</v>
      </c>
    </row>
    <row r="251" spans="1:5" x14ac:dyDescent="0.25">
      <c r="A251" t="s">
        <v>81</v>
      </c>
      <c r="B251" t="s">
        <v>2</v>
      </c>
      <c r="C251" t="s">
        <v>23</v>
      </c>
      <c r="D251" s="16">
        <v>8</v>
      </c>
      <c r="E251">
        <v>0.64565832002915402</v>
      </c>
    </row>
    <row r="252" spans="1:5" x14ac:dyDescent="0.25">
      <c r="A252" t="s">
        <v>81</v>
      </c>
      <c r="B252" t="s">
        <v>2</v>
      </c>
      <c r="C252" t="s">
        <v>23</v>
      </c>
      <c r="D252" s="16">
        <v>9</v>
      </c>
      <c r="E252">
        <v>0.59114694705754101</v>
      </c>
    </row>
    <row r="253" spans="1:5" x14ac:dyDescent="0.25">
      <c r="A253" t="s">
        <v>81</v>
      </c>
      <c r="B253" t="s">
        <v>2</v>
      </c>
      <c r="C253" t="s">
        <v>23</v>
      </c>
      <c r="D253" s="16">
        <v>10</v>
      </c>
      <c r="E253">
        <v>0.56831339577817008</v>
      </c>
    </row>
    <row r="254" spans="1:5" x14ac:dyDescent="0.25">
      <c r="A254" t="s">
        <v>81</v>
      </c>
      <c r="B254" t="s">
        <v>2</v>
      </c>
      <c r="C254" t="s">
        <v>23</v>
      </c>
      <c r="D254" s="16">
        <v>11</v>
      </c>
      <c r="E254">
        <v>0.56723807767560064</v>
      </c>
    </row>
    <row r="255" spans="1:5" x14ac:dyDescent="0.25">
      <c r="A255" t="s">
        <v>81</v>
      </c>
      <c r="B255" t="s">
        <v>2</v>
      </c>
      <c r="C255" t="s">
        <v>23</v>
      </c>
      <c r="D255" s="16">
        <v>12</v>
      </c>
      <c r="E255">
        <v>0.61517394985479945</v>
      </c>
    </row>
    <row r="256" spans="1:5" x14ac:dyDescent="0.25">
      <c r="A256" t="s">
        <v>81</v>
      </c>
      <c r="B256" t="s">
        <v>2</v>
      </c>
      <c r="C256" t="s">
        <v>23</v>
      </c>
      <c r="D256" s="16">
        <v>13</v>
      </c>
      <c r="E256">
        <v>0.62433683160617126</v>
      </c>
    </row>
    <row r="257" spans="1:5" x14ac:dyDescent="0.25">
      <c r="A257" t="s">
        <v>81</v>
      </c>
      <c r="B257" t="s">
        <v>2</v>
      </c>
      <c r="C257" t="s">
        <v>23</v>
      </c>
      <c r="D257" s="16">
        <v>14</v>
      </c>
      <c r="E257">
        <v>0.59620629864575891</v>
      </c>
    </row>
    <row r="258" spans="1:5" x14ac:dyDescent="0.25">
      <c r="A258" t="s">
        <v>81</v>
      </c>
      <c r="B258" t="s">
        <v>2</v>
      </c>
      <c r="C258" t="s">
        <v>23</v>
      </c>
      <c r="D258" s="16">
        <v>15</v>
      </c>
      <c r="E258">
        <v>0.57728199776045708</v>
      </c>
    </row>
    <row r="259" spans="1:5" x14ac:dyDescent="0.25">
      <c r="A259" t="s">
        <v>81</v>
      </c>
      <c r="B259" t="s">
        <v>2</v>
      </c>
      <c r="C259" t="s">
        <v>23</v>
      </c>
      <c r="D259" s="16">
        <v>16</v>
      </c>
      <c r="E259">
        <v>0.58734167128429393</v>
      </c>
    </row>
    <row r="260" spans="1:5" x14ac:dyDescent="0.25">
      <c r="A260" t="s">
        <v>81</v>
      </c>
      <c r="B260" t="s">
        <v>2</v>
      </c>
      <c r="C260" t="s">
        <v>23</v>
      </c>
      <c r="D260" s="16">
        <v>17</v>
      </c>
      <c r="E260">
        <v>0.64625314301271275</v>
      </c>
    </row>
    <row r="261" spans="1:5" x14ac:dyDescent="0.25">
      <c r="A261" t="s">
        <v>81</v>
      </c>
      <c r="B261" t="s">
        <v>2</v>
      </c>
      <c r="C261" t="s">
        <v>23</v>
      </c>
      <c r="D261" s="16">
        <v>18</v>
      </c>
      <c r="E261">
        <v>0.6479680741608479</v>
      </c>
    </row>
    <row r="262" spans="1:5" x14ac:dyDescent="0.25">
      <c r="A262" t="s">
        <v>81</v>
      </c>
      <c r="B262" t="s">
        <v>2</v>
      </c>
      <c r="C262" t="s">
        <v>23</v>
      </c>
      <c r="D262" s="16">
        <v>19</v>
      </c>
      <c r="E262">
        <v>0.62600353875215609</v>
      </c>
    </row>
    <row r="263" spans="1:5" x14ac:dyDescent="0.25">
      <c r="A263" t="s">
        <v>81</v>
      </c>
      <c r="B263" t="s">
        <v>2</v>
      </c>
      <c r="C263" t="s">
        <v>23</v>
      </c>
      <c r="D263" s="16">
        <v>20</v>
      </c>
      <c r="E263">
        <v>0.63456736689499782</v>
      </c>
    </row>
    <row r="264" spans="1:5" x14ac:dyDescent="0.25">
      <c r="A264" t="s">
        <v>81</v>
      </c>
      <c r="B264" t="s">
        <v>2</v>
      </c>
      <c r="C264" t="s">
        <v>23</v>
      </c>
      <c r="D264" s="16">
        <v>21</v>
      </c>
      <c r="E264">
        <v>0.64047053384493979</v>
      </c>
    </row>
    <row r="265" spans="1:5" x14ac:dyDescent="0.25">
      <c r="A265" t="s">
        <v>81</v>
      </c>
      <c r="B265" t="s">
        <v>2</v>
      </c>
      <c r="C265" t="s">
        <v>23</v>
      </c>
      <c r="D265" s="16">
        <v>22</v>
      </c>
      <c r="E265">
        <v>0.63553052044471359</v>
      </c>
    </row>
    <row r="266" spans="1:5" x14ac:dyDescent="0.25">
      <c r="A266" t="s">
        <v>81</v>
      </c>
      <c r="B266" t="s">
        <v>2</v>
      </c>
      <c r="C266" t="s">
        <v>23</v>
      </c>
      <c r="D266" s="16">
        <v>23</v>
      </c>
      <c r="E266">
        <v>0.62711570639590253</v>
      </c>
    </row>
    <row r="267" spans="1:5" x14ac:dyDescent="0.25">
      <c r="A267" t="s">
        <v>81</v>
      </c>
      <c r="B267" t="s">
        <v>2</v>
      </c>
      <c r="C267" t="s">
        <v>23</v>
      </c>
      <c r="D267" s="16">
        <v>24</v>
      </c>
      <c r="E267">
        <v>0.57459417649983013</v>
      </c>
    </row>
    <row r="268" spans="1:5" x14ac:dyDescent="0.25">
      <c r="A268" t="s">
        <v>81</v>
      </c>
      <c r="B268" t="s">
        <v>2</v>
      </c>
      <c r="C268" t="s">
        <v>24</v>
      </c>
      <c r="D268" s="16">
        <v>1</v>
      </c>
      <c r="E268">
        <v>0.58351979255593533</v>
      </c>
    </row>
    <row r="269" spans="1:5" x14ac:dyDescent="0.25">
      <c r="A269" t="s">
        <v>81</v>
      </c>
      <c r="B269" t="s">
        <v>2</v>
      </c>
      <c r="C269" t="s">
        <v>24</v>
      </c>
      <c r="D269" s="16">
        <v>2</v>
      </c>
      <c r="E269">
        <v>0.60567068553467396</v>
      </c>
    </row>
    <row r="270" spans="1:5" x14ac:dyDescent="0.25">
      <c r="A270" t="s">
        <v>81</v>
      </c>
      <c r="B270" t="s">
        <v>2</v>
      </c>
      <c r="C270" t="s">
        <v>24</v>
      </c>
      <c r="D270" s="16">
        <v>3</v>
      </c>
      <c r="E270">
        <v>0.58159993316009062</v>
      </c>
    </row>
    <row r="271" spans="1:5" x14ac:dyDescent="0.25">
      <c r="A271" t="s">
        <v>81</v>
      </c>
      <c r="B271" t="s">
        <v>2</v>
      </c>
      <c r="C271" t="s">
        <v>24</v>
      </c>
      <c r="D271" s="16">
        <v>4</v>
      </c>
      <c r="E271">
        <v>0.56028004678727783</v>
      </c>
    </row>
    <row r="272" spans="1:5" x14ac:dyDescent="0.25">
      <c r="A272" t="s">
        <v>81</v>
      </c>
      <c r="B272" t="s">
        <v>2</v>
      </c>
      <c r="C272" t="s">
        <v>24</v>
      </c>
      <c r="D272" s="16">
        <v>5</v>
      </c>
      <c r="E272">
        <v>0.59698040388290352</v>
      </c>
    </row>
    <row r="273" spans="1:5" x14ac:dyDescent="0.25">
      <c r="A273" t="s">
        <v>81</v>
      </c>
      <c r="B273" t="s">
        <v>2</v>
      </c>
      <c r="C273" t="s">
        <v>24</v>
      </c>
      <c r="D273" s="16">
        <v>6</v>
      </c>
      <c r="E273">
        <v>0.61227840145737422</v>
      </c>
    </row>
    <row r="274" spans="1:5" x14ac:dyDescent="0.25">
      <c r="A274" t="s">
        <v>81</v>
      </c>
      <c r="B274" t="s">
        <v>2</v>
      </c>
      <c r="C274" t="s">
        <v>24</v>
      </c>
      <c r="D274" s="16">
        <v>7</v>
      </c>
      <c r="E274">
        <v>0.60473594448809287</v>
      </c>
    </row>
    <row r="275" spans="1:5" x14ac:dyDescent="0.25">
      <c r="A275" t="s">
        <v>81</v>
      </c>
      <c r="B275" t="s">
        <v>2</v>
      </c>
      <c r="C275" t="s">
        <v>24</v>
      </c>
      <c r="D275" s="16">
        <v>8</v>
      </c>
      <c r="E275">
        <v>0.64565832002915402</v>
      </c>
    </row>
    <row r="276" spans="1:5" x14ac:dyDescent="0.25">
      <c r="A276" t="s">
        <v>81</v>
      </c>
      <c r="B276" t="s">
        <v>2</v>
      </c>
      <c r="C276" t="s">
        <v>24</v>
      </c>
      <c r="D276" s="16">
        <v>9</v>
      </c>
      <c r="E276">
        <v>0.59114694705754101</v>
      </c>
    </row>
    <row r="277" spans="1:5" x14ac:dyDescent="0.25">
      <c r="A277" t="s">
        <v>81</v>
      </c>
      <c r="B277" t="s">
        <v>2</v>
      </c>
      <c r="C277" t="s">
        <v>24</v>
      </c>
      <c r="D277" s="16">
        <v>10</v>
      </c>
      <c r="E277">
        <v>0.56831339577817008</v>
      </c>
    </row>
    <row r="278" spans="1:5" x14ac:dyDescent="0.25">
      <c r="A278" t="s">
        <v>81</v>
      </c>
      <c r="B278" t="s">
        <v>2</v>
      </c>
      <c r="C278" t="s">
        <v>24</v>
      </c>
      <c r="D278" s="16">
        <v>11</v>
      </c>
      <c r="E278">
        <v>0.56723807767560064</v>
      </c>
    </row>
    <row r="279" spans="1:5" x14ac:dyDescent="0.25">
      <c r="A279" t="s">
        <v>81</v>
      </c>
      <c r="B279" t="s">
        <v>2</v>
      </c>
      <c r="C279" t="s">
        <v>24</v>
      </c>
      <c r="D279" s="16">
        <v>12</v>
      </c>
      <c r="E279">
        <v>0.61517394985479945</v>
      </c>
    </row>
    <row r="280" spans="1:5" x14ac:dyDescent="0.25">
      <c r="A280" t="s">
        <v>81</v>
      </c>
      <c r="B280" t="s">
        <v>2</v>
      </c>
      <c r="C280" t="s">
        <v>24</v>
      </c>
      <c r="D280" s="16">
        <v>13</v>
      </c>
      <c r="E280">
        <v>0.62433683160617126</v>
      </c>
    </row>
    <row r="281" spans="1:5" x14ac:dyDescent="0.25">
      <c r="A281" t="s">
        <v>81</v>
      </c>
      <c r="B281" t="s">
        <v>2</v>
      </c>
      <c r="C281" t="s">
        <v>24</v>
      </c>
      <c r="D281" s="16">
        <v>14</v>
      </c>
      <c r="E281">
        <v>0.59620629864575891</v>
      </c>
    </row>
    <row r="282" spans="1:5" x14ac:dyDescent="0.25">
      <c r="A282" t="s">
        <v>81</v>
      </c>
      <c r="B282" t="s">
        <v>2</v>
      </c>
      <c r="C282" t="s">
        <v>24</v>
      </c>
      <c r="D282" s="16">
        <v>15</v>
      </c>
      <c r="E282">
        <v>0.57728199776045708</v>
      </c>
    </row>
    <row r="283" spans="1:5" x14ac:dyDescent="0.25">
      <c r="A283" t="s">
        <v>81</v>
      </c>
      <c r="B283" t="s">
        <v>2</v>
      </c>
      <c r="C283" t="s">
        <v>24</v>
      </c>
      <c r="D283" s="16">
        <v>16</v>
      </c>
      <c r="E283">
        <v>0.58734167128429393</v>
      </c>
    </row>
    <row r="284" spans="1:5" x14ac:dyDescent="0.25">
      <c r="A284" t="s">
        <v>81</v>
      </c>
      <c r="B284" t="s">
        <v>2</v>
      </c>
      <c r="C284" t="s">
        <v>24</v>
      </c>
      <c r="D284" s="16">
        <v>17</v>
      </c>
      <c r="E284">
        <v>0.64625314301271275</v>
      </c>
    </row>
    <row r="285" spans="1:5" x14ac:dyDescent="0.25">
      <c r="A285" t="s">
        <v>81</v>
      </c>
      <c r="B285" t="s">
        <v>2</v>
      </c>
      <c r="C285" t="s">
        <v>24</v>
      </c>
      <c r="D285" s="16">
        <v>18</v>
      </c>
      <c r="E285">
        <v>0.6479680741608479</v>
      </c>
    </row>
    <row r="286" spans="1:5" x14ac:dyDescent="0.25">
      <c r="A286" t="s">
        <v>81</v>
      </c>
      <c r="B286" t="s">
        <v>2</v>
      </c>
      <c r="C286" t="s">
        <v>24</v>
      </c>
      <c r="D286" s="16">
        <v>19</v>
      </c>
      <c r="E286">
        <v>0.62600353875215609</v>
      </c>
    </row>
    <row r="287" spans="1:5" x14ac:dyDescent="0.25">
      <c r="A287" t="s">
        <v>81</v>
      </c>
      <c r="B287" t="s">
        <v>2</v>
      </c>
      <c r="C287" t="s">
        <v>24</v>
      </c>
      <c r="D287" s="16">
        <v>20</v>
      </c>
      <c r="E287">
        <v>0.63456736689499782</v>
      </c>
    </row>
    <row r="288" spans="1:5" x14ac:dyDescent="0.25">
      <c r="A288" t="s">
        <v>81</v>
      </c>
      <c r="B288" t="s">
        <v>2</v>
      </c>
      <c r="C288" t="s">
        <v>24</v>
      </c>
      <c r="D288" s="16">
        <v>21</v>
      </c>
      <c r="E288">
        <v>0.64047053384493979</v>
      </c>
    </row>
    <row r="289" spans="1:5" x14ac:dyDescent="0.25">
      <c r="A289" t="s">
        <v>81</v>
      </c>
      <c r="B289" t="s">
        <v>2</v>
      </c>
      <c r="C289" t="s">
        <v>24</v>
      </c>
      <c r="D289" s="16">
        <v>22</v>
      </c>
      <c r="E289">
        <v>0.63553052044471359</v>
      </c>
    </row>
    <row r="290" spans="1:5" x14ac:dyDescent="0.25">
      <c r="A290" t="s">
        <v>81</v>
      </c>
      <c r="B290" t="s">
        <v>2</v>
      </c>
      <c r="C290" t="s">
        <v>24</v>
      </c>
      <c r="D290" s="16">
        <v>23</v>
      </c>
      <c r="E290">
        <v>0.62711570639590253</v>
      </c>
    </row>
    <row r="291" spans="1:5" x14ac:dyDescent="0.25">
      <c r="A291" t="s">
        <v>81</v>
      </c>
      <c r="B291" t="s">
        <v>2</v>
      </c>
      <c r="C291" t="s">
        <v>24</v>
      </c>
      <c r="D291" s="16">
        <v>24</v>
      </c>
      <c r="E291">
        <v>0.57459417649983013</v>
      </c>
    </row>
    <row r="292" spans="1:5" x14ac:dyDescent="0.25">
      <c r="A292" t="s">
        <v>81</v>
      </c>
      <c r="B292" t="s">
        <v>2</v>
      </c>
      <c r="C292" t="s">
        <v>25</v>
      </c>
      <c r="D292" s="16">
        <v>1</v>
      </c>
      <c r="E292">
        <v>0.45295523098668844</v>
      </c>
    </row>
    <row r="293" spans="1:5" x14ac:dyDescent="0.25">
      <c r="A293" t="s">
        <v>81</v>
      </c>
      <c r="B293" t="s">
        <v>2</v>
      </c>
      <c r="C293" t="s">
        <v>25</v>
      </c>
      <c r="D293" s="16">
        <v>2</v>
      </c>
      <c r="E293">
        <v>0.47401337527678589</v>
      </c>
    </row>
    <row r="294" spans="1:5" x14ac:dyDescent="0.25">
      <c r="A294" t="s">
        <v>81</v>
      </c>
      <c r="B294" t="s">
        <v>2</v>
      </c>
      <c r="C294" t="s">
        <v>25</v>
      </c>
      <c r="D294" s="16">
        <v>3</v>
      </c>
      <c r="E294">
        <v>0.4365274096739426</v>
      </c>
    </row>
    <row r="295" spans="1:5" x14ac:dyDescent="0.25">
      <c r="A295" t="s">
        <v>81</v>
      </c>
      <c r="B295" t="s">
        <v>2</v>
      </c>
      <c r="C295" t="s">
        <v>25</v>
      </c>
      <c r="D295" s="16">
        <v>4</v>
      </c>
      <c r="E295">
        <v>0.40958875594269928</v>
      </c>
    </row>
    <row r="296" spans="1:5" x14ac:dyDescent="0.25">
      <c r="A296" t="s">
        <v>81</v>
      </c>
      <c r="B296" t="s">
        <v>2</v>
      </c>
      <c r="C296" t="s">
        <v>25</v>
      </c>
      <c r="D296" s="16">
        <v>5</v>
      </c>
      <c r="E296">
        <v>0.44945704135987774</v>
      </c>
    </row>
    <row r="297" spans="1:5" x14ac:dyDescent="0.25">
      <c r="A297" t="s">
        <v>81</v>
      </c>
      <c r="B297" t="s">
        <v>2</v>
      </c>
      <c r="C297" t="s">
        <v>25</v>
      </c>
      <c r="D297" s="16">
        <v>6</v>
      </c>
      <c r="E297">
        <v>0.46379469376589605</v>
      </c>
    </row>
    <row r="298" spans="1:5" x14ac:dyDescent="0.25">
      <c r="A298" t="s">
        <v>81</v>
      </c>
      <c r="B298" t="s">
        <v>2</v>
      </c>
      <c r="C298" t="s">
        <v>25</v>
      </c>
      <c r="D298" s="16">
        <v>7</v>
      </c>
      <c r="E298">
        <v>0.45271234881117806</v>
      </c>
    </row>
    <row r="299" spans="1:5" x14ac:dyDescent="0.25">
      <c r="A299" t="s">
        <v>81</v>
      </c>
      <c r="B299" t="s">
        <v>2</v>
      </c>
      <c r="C299" t="s">
        <v>25</v>
      </c>
      <c r="D299" s="16">
        <v>8</v>
      </c>
      <c r="E299">
        <v>0.48312347462507726</v>
      </c>
    </row>
    <row r="300" spans="1:5" x14ac:dyDescent="0.25">
      <c r="A300" t="s">
        <v>81</v>
      </c>
      <c r="B300" t="s">
        <v>2</v>
      </c>
      <c r="C300" t="s">
        <v>25</v>
      </c>
      <c r="D300" s="16">
        <v>9</v>
      </c>
      <c r="E300">
        <v>0.40979752739515529</v>
      </c>
    </row>
    <row r="301" spans="1:5" x14ac:dyDescent="0.25">
      <c r="A301" t="s">
        <v>81</v>
      </c>
      <c r="B301" t="s">
        <v>2</v>
      </c>
      <c r="C301" t="s">
        <v>25</v>
      </c>
      <c r="D301" s="16">
        <v>10</v>
      </c>
      <c r="E301">
        <v>0.3701987109651575</v>
      </c>
    </row>
    <row r="302" spans="1:5" x14ac:dyDescent="0.25">
      <c r="A302" t="s">
        <v>81</v>
      </c>
      <c r="B302" t="s">
        <v>2</v>
      </c>
      <c r="C302" t="s">
        <v>25</v>
      </c>
      <c r="D302" s="16">
        <v>11</v>
      </c>
      <c r="E302">
        <v>0.34838657667591527</v>
      </c>
    </row>
    <row r="303" spans="1:5" x14ac:dyDescent="0.25">
      <c r="A303" t="s">
        <v>81</v>
      </c>
      <c r="B303" t="s">
        <v>2</v>
      </c>
      <c r="C303" t="s">
        <v>25</v>
      </c>
      <c r="D303" s="16">
        <v>12</v>
      </c>
      <c r="E303">
        <v>0.39471166832492499</v>
      </c>
    </row>
    <row r="304" spans="1:5" x14ac:dyDescent="0.25">
      <c r="A304" t="s">
        <v>81</v>
      </c>
      <c r="B304" t="s">
        <v>2</v>
      </c>
      <c r="C304" t="s">
        <v>25</v>
      </c>
      <c r="D304" s="16">
        <v>13</v>
      </c>
      <c r="E304">
        <v>0.41172989033205437</v>
      </c>
    </row>
    <row r="305" spans="1:5" x14ac:dyDescent="0.25">
      <c r="A305" t="s">
        <v>81</v>
      </c>
      <c r="B305" t="s">
        <v>2</v>
      </c>
      <c r="C305" t="s">
        <v>25</v>
      </c>
      <c r="D305" s="16">
        <v>14</v>
      </c>
      <c r="E305">
        <v>0.3855802539230897</v>
      </c>
    </row>
    <row r="306" spans="1:5" x14ac:dyDescent="0.25">
      <c r="A306" t="s">
        <v>81</v>
      </c>
      <c r="B306" t="s">
        <v>2</v>
      </c>
      <c r="C306" t="s">
        <v>25</v>
      </c>
      <c r="D306" s="16">
        <v>15</v>
      </c>
      <c r="E306">
        <v>0.36340289357201516</v>
      </c>
    </row>
    <row r="307" spans="1:5" x14ac:dyDescent="0.25">
      <c r="A307" t="s">
        <v>81</v>
      </c>
      <c r="B307" t="s">
        <v>2</v>
      </c>
      <c r="C307" t="s">
        <v>25</v>
      </c>
      <c r="D307" s="16">
        <v>16</v>
      </c>
      <c r="E307">
        <v>0.37395117855453558</v>
      </c>
    </row>
    <row r="308" spans="1:5" x14ac:dyDescent="0.25">
      <c r="A308" t="s">
        <v>81</v>
      </c>
      <c r="B308" t="s">
        <v>2</v>
      </c>
      <c r="C308" t="s">
        <v>25</v>
      </c>
      <c r="D308" s="16">
        <v>17</v>
      </c>
      <c r="E308">
        <v>0.42769669341051381</v>
      </c>
    </row>
    <row r="309" spans="1:5" x14ac:dyDescent="0.25">
      <c r="A309" t="s">
        <v>81</v>
      </c>
      <c r="B309" t="s">
        <v>2</v>
      </c>
      <c r="C309" t="s">
        <v>25</v>
      </c>
      <c r="D309" s="16">
        <v>18</v>
      </c>
      <c r="E309">
        <v>0.39308770205557209</v>
      </c>
    </row>
    <row r="310" spans="1:5" x14ac:dyDescent="0.25">
      <c r="A310" t="s">
        <v>81</v>
      </c>
      <c r="B310" t="s">
        <v>2</v>
      </c>
      <c r="C310" t="s">
        <v>25</v>
      </c>
      <c r="D310" s="16">
        <v>19</v>
      </c>
      <c r="E310">
        <v>0.37872734141804826</v>
      </c>
    </row>
    <row r="311" spans="1:5" x14ac:dyDescent="0.25">
      <c r="A311" t="s">
        <v>81</v>
      </c>
      <c r="B311" t="s">
        <v>2</v>
      </c>
      <c r="C311" t="s">
        <v>25</v>
      </c>
      <c r="D311" s="16">
        <v>20</v>
      </c>
      <c r="E311">
        <v>0.41317705460597903</v>
      </c>
    </row>
    <row r="312" spans="1:5" x14ac:dyDescent="0.25">
      <c r="A312" t="s">
        <v>81</v>
      </c>
      <c r="B312" t="s">
        <v>2</v>
      </c>
      <c r="C312" t="s">
        <v>25</v>
      </c>
      <c r="D312" s="16">
        <v>21</v>
      </c>
      <c r="E312">
        <v>0.4432077670339899</v>
      </c>
    </row>
    <row r="313" spans="1:5" x14ac:dyDescent="0.25">
      <c r="A313" t="s">
        <v>81</v>
      </c>
      <c r="B313" t="s">
        <v>2</v>
      </c>
      <c r="C313" t="s">
        <v>25</v>
      </c>
      <c r="D313" s="16">
        <v>22</v>
      </c>
      <c r="E313">
        <v>0.44361508008175649</v>
      </c>
    </row>
    <row r="314" spans="1:5" x14ac:dyDescent="0.25">
      <c r="A314" t="s">
        <v>81</v>
      </c>
      <c r="B314" t="s">
        <v>2</v>
      </c>
      <c r="C314" t="s">
        <v>25</v>
      </c>
      <c r="D314" s="16">
        <v>23</v>
      </c>
      <c r="E314">
        <v>0.47047818513513301</v>
      </c>
    </row>
    <row r="315" spans="1:5" x14ac:dyDescent="0.25">
      <c r="A315" t="s">
        <v>81</v>
      </c>
      <c r="B315" t="s">
        <v>2</v>
      </c>
      <c r="C315" t="s">
        <v>25</v>
      </c>
      <c r="D315" s="16">
        <v>24</v>
      </c>
      <c r="E315">
        <v>0.43637486361178457</v>
      </c>
    </row>
    <row r="316" spans="1:5" x14ac:dyDescent="0.25">
      <c r="A316" t="s">
        <v>81</v>
      </c>
      <c r="B316" t="s">
        <v>2</v>
      </c>
      <c r="C316" t="s">
        <v>26</v>
      </c>
      <c r="D316" s="16">
        <v>1</v>
      </c>
      <c r="E316">
        <v>0.43948516169788948</v>
      </c>
    </row>
    <row r="317" spans="1:5" x14ac:dyDescent="0.25">
      <c r="A317" t="s">
        <v>81</v>
      </c>
      <c r="B317" t="s">
        <v>2</v>
      </c>
      <c r="C317" t="s">
        <v>26</v>
      </c>
      <c r="D317" s="16">
        <v>2</v>
      </c>
      <c r="E317">
        <v>0.46450790375205114</v>
      </c>
    </row>
    <row r="318" spans="1:5" x14ac:dyDescent="0.25">
      <c r="A318" t="s">
        <v>81</v>
      </c>
      <c r="B318" t="s">
        <v>2</v>
      </c>
      <c r="C318" t="s">
        <v>26</v>
      </c>
      <c r="D318" s="16">
        <v>3</v>
      </c>
      <c r="E318">
        <v>0.41940774139212061</v>
      </c>
    </row>
    <row r="319" spans="1:5" x14ac:dyDescent="0.25">
      <c r="A319" t="s">
        <v>81</v>
      </c>
      <c r="B319" t="s">
        <v>2</v>
      </c>
      <c r="C319" t="s">
        <v>26</v>
      </c>
      <c r="D319" s="16">
        <v>4</v>
      </c>
      <c r="E319">
        <v>0.39813975156831044</v>
      </c>
    </row>
    <row r="320" spans="1:5" x14ac:dyDescent="0.25">
      <c r="A320" t="s">
        <v>81</v>
      </c>
      <c r="B320" t="s">
        <v>2</v>
      </c>
      <c r="C320" t="s">
        <v>26</v>
      </c>
      <c r="D320" s="16">
        <v>5</v>
      </c>
      <c r="E320">
        <v>0.42810275480245158</v>
      </c>
    </row>
    <row r="321" spans="1:5" x14ac:dyDescent="0.25">
      <c r="A321" t="s">
        <v>81</v>
      </c>
      <c r="B321" t="s">
        <v>2</v>
      </c>
      <c r="C321" t="s">
        <v>26</v>
      </c>
      <c r="D321" s="16">
        <v>6</v>
      </c>
      <c r="E321">
        <v>0.41997656931621991</v>
      </c>
    </row>
    <row r="322" spans="1:5" x14ac:dyDescent="0.25">
      <c r="A322" t="s">
        <v>81</v>
      </c>
      <c r="B322" t="s">
        <v>2</v>
      </c>
      <c r="C322" t="s">
        <v>26</v>
      </c>
      <c r="D322" s="16">
        <v>7</v>
      </c>
      <c r="E322">
        <v>0.40127345517955321</v>
      </c>
    </row>
    <row r="323" spans="1:5" x14ac:dyDescent="0.25">
      <c r="A323" t="s">
        <v>81</v>
      </c>
      <c r="B323" t="s">
        <v>2</v>
      </c>
      <c r="C323" t="s">
        <v>26</v>
      </c>
      <c r="D323" s="16">
        <v>8</v>
      </c>
      <c r="E323">
        <v>0.41403128163674546</v>
      </c>
    </row>
    <row r="324" spans="1:5" x14ac:dyDescent="0.25">
      <c r="A324" t="s">
        <v>81</v>
      </c>
      <c r="B324" t="s">
        <v>2</v>
      </c>
      <c r="C324" t="s">
        <v>26</v>
      </c>
      <c r="D324" s="16">
        <v>9</v>
      </c>
      <c r="E324">
        <v>0.36399895202752081</v>
      </c>
    </row>
    <row r="325" spans="1:5" x14ac:dyDescent="0.25">
      <c r="A325" t="s">
        <v>81</v>
      </c>
      <c r="B325" t="s">
        <v>2</v>
      </c>
      <c r="C325" t="s">
        <v>26</v>
      </c>
      <c r="D325" s="16">
        <v>10</v>
      </c>
      <c r="E325">
        <v>0.33786788642779386</v>
      </c>
    </row>
    <row r="326" spans="1:5" x14ac:dyDescent="0.25">
      <c r="A326" t="s">
        <v>81</v>
      </c>
      <c r="B326" t="s">
        <v>2</v>
      </c>
      <c r="C326" t="s">
        <v>26</v>
      </c>
      <c r="D326" s="16">
        <v>11</v>
      </c>
      <c r="E326">
        <v>0.33736265096559459</v>
      </c>
    </row>
    <row r="327" spans="1:5" x14ac:dyDescent="0.25">
      <c r="A327" t="s">
        <v>81</v>
      </c>
      <c r="B327" t="s">
        <v>2</v>
      </c>
      <c r="C327" t="s">
        <v>26</v>
      </c>
      <c r="D327" s="16">
        <v>12</v>
      </c>
      <c r="E327">
        <v>0.37971718191724374</v>
      </c>
    </row>
    <row r="328" spans="1:5" x14ac:dyDescent="0.25">
      <c r="A328" t="s">
        <v>81</v>
      </c>
      <c r="B328" t="s">
        <v>2</v>
      </c>
      <c r="C328" t="s">
        <v>26</v>
      </c>
      <c r="D328" s="16">
        <v>13</v>
      </c>
      <c r="E328">
        <v>0.41126131133509153</v>
      </c>
    </row>
    <row r="329" spans="1:5" x14ac:dyDescent="0.25">
      <c r="A329" t="s">
        <v>81</v>
      </c>
      <c r="B329" t="s">
        <v>2</v>
      </c>
      <c r="C329" t="s">
        <v>26</v>
      </c>
      <c r="D329" s="16">
        <v>14</v>
      </c>
      <c r="E329">
        <v>0.38970163755197446</v>
      </c>
    </row>
    <row r="330" spans="1:5" x14ac:dyDescent="0.25">
      <c r="A330" t="s">
        <v>81</v>
      </c>
      <c r="B330" t="s">
        <v>2</v>
      </c>
      <c r="C330" t="s">
        <v>26</v>
      </c>
      <c r="D330" s="16">
        <v>15</v>
      </c>
      <c r="E330">
        <v>0.37249375326346662</v>
      </c>
    </row>
    <row r="331" spans="1:5" x14ac:dyDescent="0.25">
      <c r="A331" t="s">
        <v>81</v>
      </c>
      <c r="B331" t="s">
        <v>2</v>
      </c>
      <c r="C331" t="s">
        <v>26</v>
      </c>
      <c r="D331" s="16">
        <v>16</v>
      </c>
      <c r="E331">
        <v>0.37771641603288891</v>
      </c>
    </row>
    <row r="332" spans="1:5" x14ac:dyDescent="0.25">
      <c r="A332" t="s">
        <v>81</v>
      </c>
      <c r="B332" t="s">
        <v>2</v>
      </c>
      <c r="C332" t="s">
        <v>26</v>
      </c>
      <c r="D332" s="16">
        <v>17</v>
      </c>
      <c r="E332">
        <v>0.41867442344774003</v>
      </c>
    </row>
    <row r="333" spans="1:5" x14ac:dyDescent="0.25">
      <c r="A333" t="s">
        <v>81</v>
      </c>
      <c r="B333" t="s">
        <v>2</v>
      </c>
      <c r="C333" t="s">
        <v>26</v>
      </c>
      <c r="D333" s="16">
        <v>18</v>
      </c>
      <c r="E333">
        <v>0.41254025590968618</v>
      </c>
    </row>
    <row r="334" spans="1:5" x14ac:dyDescent="0.25">
      <c r="A334" t="s">
        <v>81</v>
      </c>
      <c r="B334" t="s">
        <v>2</v>
      </c>
      <c r="C334" t="s">
        <v>26</v>
      </c>
      <c r="D334" s="16">
        <v>19</v>
      </c>
      <c r="E334">
        <v>0.39347131165381632</v>
      </c>
    </row>
    <row r="335" spans="1:5" x14ac:dyDescent="0.25">
      <c r="A335" t="s">
        <v>81</v>
      </c>
      <c r="B335" t="s">
        <v>2</v>
      </c>
      <c r="C335" t="s">
        <v>26</v>
      </c>
      <c r="D335" s="16">
        <v>20</v>
      </c>
      <c r="E335">
        <v>0.43466806549511378</v>
      </c>
    </row>
    <row r="336" spans="1:5" x14ac:dyDescent="0.25">
      <c r="A336" t="s">
        <v>81</v>
      </c>
      <c r="B336" t="s">
        <v>2</v>
      </c>
      <c r="C336" t="s">
        <v>26</v>
      </c>
      <c r="D336" s="16">
        <v>21</v>
      </c>
      <c r="E336">
        <v>0.47751630381146681</v>
      </c>
    </row>
    <row r="337" spans="1:5" x14ac:dyDescent="0.25">
      <c r="A337" t="s">
        <v>81</v>
      </c>
      <c r="B337" t="s">
        <v>2</v>
      </c>
      <c r="C337" t="s">
        <v>26</v>
      </c>
      <c r="D337" s="16">
        <v>22</v>
      </c>
      <c r="E337">
        <v>0.4857545076045191</v>
      </c>
    </row>
    <row r="338" spans="1:5" x14ac:dyDescent="0.25">
      <c r="A338" t="s">
        <v>81</v>
      </c>
      <c r="B338" t="s">
        <v>2</v>
      </c>
      <c r="C338" t="s">
        <v>26</v>
      </c>
      <c r="D338" s="16">
        <v>23</v>
      </c>
      <c r="E338">
        <v>0.49159938429883299</v>
      </c>
    </row>
    <row r="339" spans="1:5" x14ac:dyDescent="0.25">
      <c r="A339" t="s">
        <v>81</v>
      </c>
      <c r="B339" t="s">
        <v>2</v>
      </c>
      <c r="C339" t="s">
        <v>26</v>
      </c>
      <c r="D339" s="16">
        <v>24</v>
      </c>
      <c r="E339">
        <v>0.44071300297662791</v>
      </c>
    </row>
    <row r="340" spans="1:5" x14ac:dyDescent="0.25">
      <c r="A340" t="s">
        <v>81</v>
      </c>
      <c r="B340" t="s">
        <v>2</v>
      </c>
      <c r="C340" t="s">
        <v>27</v>
      </c>
      <c r="D340" s="16">
        <v>1</v>
      </c>
      <c r="E340">
        <v>0.4533989924447735</v>
      </c>
    </row>
    <row r="341" spans="1:5" x14ac:dyDescent="0.25">
      <c r="A341" t="s">
        <v>81</v>
      </c>
      <c r="B341" t="s">
        <v>2</v>
      </c>
      <c r="C341" t="s">
        <v>27</v>
      </c>
      <c r="D341" s="16">
        <v>2</v>
      </c>
      <c r="E341">
        <v>0.46221313653055845</v>
      </c>
    </row>
    <row r="342" spans="1:5" x14ac:dyDescent="0.25">
      <c r="A342" t="s">
        <v>81</v>
      </c>
      <c r="B342" t="s">
        <v>2</v>
      </c>
      <c r="C342" t="s">
        <v>27</v>
      </c>
      <c r="D342" s="16">
        <v>3</v>
      </c>
      <c r="E342">
        <v>0.43634914815275772</v>
      </c>
    </row>
    <row r="343" spans="1:5" x14ac:dyDescent="0.25">
      <c r="A343" t="s">
        <v>81</v>
      </c>
      <c r="B343" t="s">
        <v>2</v>
      </c>
      <c r="C343" t="s">
        <v>27</v>
      </c>
      <c r="D343" s="16">
        <v>4</v>
      </c>
      <c r="E343">
        <v>0.40924312183387995</v>
      </c>
    </row>
    <row r="344" spans="1:5" x14ac:dyDescent="0.25">
      <c r="A344" t="s">
        <v>81</v>
      </c>
      <c r="B344" t="s">
        <v>2</v>
      </c>
      <c r="C344" t="s">
        <v>27</v>
      </c>
      <c r="D344" s="16">
        <v>5</v>
      </c>
      <c r="E344">
        <v>0.44879339296410758</v>
      </c>
    </row>
    <row r="345" spans="1:5" x14ac:dyDescent="0.25">
      <c r="A345" t="s">
        <v>81</v>
      </c>
      <c r="B345" t="s">
        <v>2</v>
      </c>
      <c r="C345" t="s">
        <v>27</v>
      </c>
      <c r="D345" s="16">
        <v>6</v>
      </c>
      <c r="E345">
        <v>0.46419348920628922</v>
      </c>
    </row>
    <row r="346" spans="1:5" x14ac:dyDescent="0.25">
      <c r="A346" t="s">
        <v>81</v>
      </c>
      <c r="B346" t="s">
        <v>2</v>
      </c>
      <c r="C346" t="s">
        <v>27</v>
      </c>
      <c r="D346" s="16">
        <v>7</v>
      </c>
      <c r="E346">
        <v>0.45976565176879725</v>
      </c>
    </row>
    <row r="347" spans="1:5" x14ac:dyDescent="0.25">
      <c r="A347" t="s">
        <v>81</v>
      </c>
      <c r="B347" t="s">
        <v>2</v>
      </c>
      <c r="C347" t="s">
        <v>27</v>
      </c>
      <c r="D347" s="16">
        <v>8</v>
      </c>
      <c r="E347">
        <v>0.50608883554002526</v>
      </c>
    </row>
    <row r="348" spans="1:5" x14ac:dyDescent="0.25">
      <c r="A348" t="s">
        <v>81</v>
      </c>
      <c r="B348" t="s">
        <v>2</v>
      </c>
      <c r="C348" t="s">
        <v>27</v>
      </c>
      <c r="D348" s="16">
        <v>9</v>
      </c>
      <c r="E348">
        <v>0.45851927638299206</v>
      </c>
    </row>
    <row r="349" spans="1:5" x14ac:dyDescent="0.25">
      <c r="A349" t="s">
        <v>81</v>
      </c>
      <c r="B349" t="s">
        <v>2</v>
      </c>
      <c r="C349" t="s">
        <v>27</v>
      </c>
      <c r="D349" s="16">
        <v>10</v>
      </c>
      <c r="E349">
        <v>0.41918527381020732</v>
      </c>
    </row>
    <row r="350" spans="1:5" x14ac:dyDescent="0.25">
      <c r="A350" t="s">
        <v>81</v>
      </c>
      <c r="B350" t="s">
        <v>2</v>
      </c>
      <c r="C350" t="s">
        <v>27</v>
      </c>
      <c r="D350" s="16">
        <v>11</v>
      </c>
      <c r="E350">
        <v>0.40376395778615315</v>
      </c>
    </row>
    <row r="351" spans="1:5" x14ac:dyDescent="0.25">
      <c r="A351" t="s">
        <v>81</v>
      </c>
      <c r="B351" t="s">
        <v>2</v>
      </c>
      <c r="C351" t="s">
        <v>27</v>
      </c>
      <c r="D351" s="16">
        <v>12</v>
      </c>
      <c r="E351">
        <v>0.44009240965975771</v>
      </c>
    </row>
    <row r="352" spans="1:5" x14ac:dyDescent="0.25">
      <c r="A352" t="s">
        <v>81</v>
      </c>
      <c r="B352" t="s">
        <v>2</v>
      </c>
      <c r="C352" t="s">
        <v>27</v>
      </c>
      <c r="D352" s="16">
        <v>13</v>
      </c>
      <c r="E352">
        <v>0.45810078171641416</v>
      </c>
    </row>
    <row r="353" spans="1:5" x14ac:dyDescent="0.25">
      <c r="A353" t="s">
        <v>81</v>
      </c>
      <c r="B353" t="s">
        <v>2</v>
      </c>
      <c r="C353" t="s">
        <v>27</v>
      </c>
      <c r="D353" s="16">
        <v>14</v>
      </c>
      <c r="E353">
        <v>0.44010271685751251</v>
      </c>
    </row>
    <row r="354" spans="1:5" x14ac:dyDescent="0.25">
      <c r="A354" t="s">
        <v>81</v>
      </c>
      <c r="B354" t="s">
        <v>2</v>
      </c>
      <c r="C354" t="s">
        <v>27</v>
      </c>
      <c r="D354" s="16">
        <v>15</v>
      </c>
      <c r="E354">
        <v>0.42574574293385281</v>
      </c>
    </row>
    <row r="355" spans="1:5" x14ac:dyDescent="0.25">
      <c r="A355" t="s">
        <v>81</v>
      </c>
      <c r="B355" t="s">
        <v>2</v>
      </c>
      <c r="C355" t="s">
        <v>27</v>
      </c>
      <c r="D355" s="16">
        <v>16</v>
      </c>
      <c r="E355">
        <v>0.43426005207448731</v>
      </c>
    </row>
    <row r="356" spans="1:5" x14ac:dyDescent="0.25">
      <c r="A356" t="s">
        <v>81</v>
      </c>
      <c r="B356" t="s">
        <v>2</v>
      </c>
      <c r="C356" t="s">
        <v>27</v>
      </c>
      <c r="D356" s="16">
        <v>17</v>
      </c>
      <c r="E356">
        <v>0.50114545373851649</v>
      </c>
    </row>
    <row r="357" spans="1:5" x14ac:dyDescent="0.25">
      <c r="A357" t="s">
        <v>81</v>
      </c>
      <c r="B357" t="s">
        <v>2</v>
      </c>
      <c r="C357" t="s">
        <v>27</v>
      </c>
      <c r="D357" s="16">
        <v>18</v>
      </c>
      <c r="E357">
        <v>0.4852683101599462</v>
      </c>
    </row>
    <row r="358" spans="1:5" x14ac:dyDescent="0.25">
      <c r="A358" t="s">
        <v>81</v>
      </c>
      <c r="B358" t="s">
        <v>2</v>
      </c>
      <c r="C358" t="s">
        <v>27</v>
      </c>
      <c r="D358" s="16">
        <v>19</v>
      </c>
      <c r="E358">
        <v>0.47324918140672462</v>
      </c>
    </row>
    <row r="359" spans="1:5" x14ac:dyDescent="0.25">
      <c r="A359" t="s">
        <v>81</v>
      </c>
      <c r="B359" t="s">
        <v>2</v>
      </c>
      <c r="C359" t="s">
        <v>27</v>
      </c>
      <c r="D359" s="16">
        <v>20</v>
      </c>
      <c r="E359">
        <v>0.48847102145550553</v>
      </c>
    </row>
    <row r="360" spans="1:5" x14ac:dyDescent="0.25">
      <c r="A360" t="s">
        <v>81</v>
      </c>
      <c r="B360" t="s">
        <v>2</v>
      </c>
      <c r="C360" t="s">
        <v>27</v>
      </c>
      <c r="D360" s="16">
        <v>21</v>
      </c>
      <c r="E360">
        <v>0.48609148275128844</v>
      </c>
    </row>
    <row r="361" spans="1:5" x14ac:dyDescent="0.25">
      <c r="A361" t="s">
        <v>81</v>
      </c>
      <c r="B361" t="s">
        <v>2</v>
      </c>
      <c r="C361" t="s">
        <v>27</v>
      </c>
      <c r="D361" s="16">
        <v>22</v>
      </c>
      <c r="E361">
        <v>0.46936150530806997</v>
      </c>
    </row>
    <row r="362" spans="1:5" x14ac:dyDescent="0.25">
      <c r="A362" t="s">
        <v>81</v>
      </c>
      <c r="B362" t="s">
        <v>2</v>
      </c>
      <c r="C362" t="s">
        <v>27</v>
      </c>
      <c r="D362" s="16">
        <v>23</v>
      </c>
      <c r="E362">
        <v>0.45646697030785366</v>
      </c>
    </row>
    <row r="363" spans="1:5" x14ac:dyDescent="0.25">
      <c r="A363" t="s">
        <v>81</v>
      </c>
      <c r="B363" t="s">
        <v>2</v>
      </c>
      <c r="C363" t="s">
        <v>27</v>
      </c>
      <c r="D363" s="16">
        <v>24</v>
      </c>
      <c r="E363">
        <v>0.42332119847828587</v>
      </c>
    </row>
    <row r="364" spans="1:5" x14ac:dyDescent="0.25">
      <c r="A364" t="s">
        <v>79</v>
      </c>
      <c r="B364" t="s">
        <v>2</v>
      </c>
      <c r="C364" t="s">
        <v>23</v>
      </c>
      <c r="D364" s="16">
        <v>1</v>
      </c>
      <c r="E364">
        <v>0.57728709017707724</v>
      </c>
    </row>
    <row r="365" spans="1:5" x14ac:dyDescent="0.25">
      <c r="A365" t="s">
        <v>79</v>
      </c>
      <c r="B365" t="s">
        <v>2</v>
      </c>
      <c r="C365" t="s">
        <v>23</v>
      </c>
      <c r="D365" s="16">
        <v>2</v>
      </c>
      <c r="E365">
        <v>0.57657807491840751</v>
      </c>
    </row>
    <row r="366" spans="1:5" x14ac:dyDescent="0.25">
      <c r="A366" t="s">
        <v>79</v>
      </c>
      <c r="B366" t="s">
        <v>2</v>
      </c>
      <c r="C366" t="s">
        <v>23</v>
      </c>
      <c r="D366" s="16">
        <v>3</v>
      </c>
      <c r="E366">
        <v>0.55252019097840643</v>
      </c>
    </row>
    <row r="367" spans="1:5" x14ac:dyDescent="0.25">
      <c r="A367" t="s">
        <v>79</v>
      </c>
      <c r="B367" t="s">
        <v>2</v>
      </c>
      <c r="C367" t="s">
        <v>23</v>
      </c>
      <c r="D367" s="16">
        <v>4</v>
      </c>
      <c r="E367">
        <v>0.5441615676096655</v>
      </c>
    </row>
    <row r="368" spans="1:5" x14ac:dyDescent="0.25">
      <c r="A368" t="s">
        <v>79</v>
      </c>
      <c r="B368" t="s">
        <v>2</v>
      </c>
      <c r="C368" t="s">
        <v>23</v>
      </c>
      <c r="D368" s="16">
        <v>5</v>
      </c>
      <c r="E368">
        <v>0.53956179759032041</v>
      </c>
    </row>
    <row r="369" spans="1:5" x14ac:dyDescent="0.25">
      <c r="A369" t="s">
        <v>79</v>
      </c>
      <c r="B369" t="s">
        <v>2</v>
      </c>
      <c r="C369" t="s">
        <v>23</v>
      </c>
      <c r="D369" s="16">
        <v>6</v>
      </c>
      <c r="E369">
        <v>0.54433085357102196</v>
      </c>
    </row>
    <row r="370" spans="1:5" x14ac:dyDescent="0.25">
      <c r="A370" t="s">
        <v>79</v>
      </c>
      <c r="B370" t="s">
        <v>2</v>
      </c>
      <c r="C370" t="s">
        <v>23</v>
      </c>
      <c r="D370" s="16">
        <v>7</v>
      </c>
      <c r="E370">
        <v>0.56483987205454378</v>
      </c>
    </row>
    <row r="371" spans="1:5" x14ac:dyDescent="0.25">
      <c r="A371" t="s">
        <v>79</v>
      </c>
      <c r="B371" t="s">
        <v>2</v>
      </c>
      <c r="C371" t="s">
        <v>23</v>
      </c>
      <c r="D371" s="16">
        <v>8</v>
      </c>
      <c r="E371">
        <v>0.57766975667741083</v>
      </c>
    </row>
    <row r="372" spans="1:5" x14ac:dyDescent="0.25">
      <c r="A372" t="s">
        <v>79</v>
      </c>
      <c r="B372" t="s">
        <v>2</v>
      </c>
      <c r="C372" t="s">
        <v>23</v>
      </c>
      <c r="D372" s="16">
        <v>9</v>
      </c>
      <c r="E372">
        <v>0.58618454930523667</v>
      </c>
    </row>
    <row r="373" spans="1:5" x14ac:dyDescent="0.25">
      <c r="A373" t="s">
        <v>79</v>
      </c>
      <c r="B373" t="s">
        <v>2</v>
      </c>
      <c r="C373" t="s">
        <v>23</v>
      </c>
      <c r="D373" s="16">
        <v>10</v>
      </c>
      <c r="E373">
        <v>0.59590656927718255</v>
      </c>
    </row>
    <row r="374" spans="1:5" x14ac:dyDescent="0.25">
      <c r="A374" t="s">
        <v>79</v>
      </c>
      <c r="B374" t="s">
        <v>2</v>
      </c>
      <c r="C374" t="s">
        <v>23</v>
      </c>
      <c r="D374" s="16">
        <v>11</v>
      </c>
      <c r="E374">
        <v>0.60515270998326498</v>
      </c>
    </row>
    <row r="375" spans="1:5" x14ac:dyDescent="0.25">
      <c r="A375" t="s">
        <v>79</v>
      </c>
      <c r="B375" t="s">
        <v>2</v>
      </c>
      <c r="C375" t="s">
        <v>23</v>
      </c>
      <c r="D375" s="16">
        <v>12</v>
      </c>
      <c r="E375">
        <v>0.61856612982063752</v>
      </c>
    </row>
    <row r="376" spans="1:5" x14ac:dyDescent="0.25">
      <c r="A376" t="s">
        <v>79</v>
      </c>
      <c r="B376" t="s">
        <v>2</v>
      </c>
      <c r="C376" t="s">
        <v>23</v>
      </c>
      <c r="D376" s="16">
        <v>13</v>
      </c>
      <c r="E376">
        <v>0.63219054055161583</v>
      </c>
    </row>
    <row r="377" spans="1:5" x14ac:dyDescent="0.25">
      <c r="A377" t="s">
        <v>79</v>
      </c>
      <c r="B377" t="s">
        <v>2</v>
      </c>
      <c r="C377" t="s">
        <v>23</v>
      </c>
      <c r="D377" s="16">
        <v>14</v>
      </c>
      <c r="E377">
        <v>0.64541249363997955</v>
      </c>
    </row>
    <row r="378" spans="1:5" x14ac:dyDescent="0.25">
      <c r="A378" t="s">
        <v>79</v>
      </c>
      <c r="B378" t="s">
        <v>2</v>
      </c>
      <c r="C378" t="s">
        <v>23</v>
      </c>
      <c r="D378" s="16">
        <v>15</v>
      </c>
      <c r="E378">
        <v>0.65512515091138779</v>
      </c>
    </row>
    <row r="379" spans="1:5" x14ac:dyDescent="0.25">
      <c r="A379" t="s">
        <v>79</v>
      </c>
      <c r="B379" t="s">
        <v>2</v>
      </c>
      <c r="C379" t="s">
        <v>23</v>
      </c>
      <c r="D379" s="16">
        <v>16</v>
      </c>
      <c r="E379">
        <v>0.66290795299905247</v>
      </c>
    </row>
    <row r="380" spans="1:5" x14ac:dyDescent="0.25">
      <c r="A380" t="s">
        <v>79</v>
      </c>
      <c r="B380" t="s">
        <v>2</v>
      </c>
      <c r="C380" t="s">
        <v>23</v>
      </c>
      <c r="D380" s="16">
        <v>17</v>
      </c>
      <c r="E380">
        <v>0.67687643807775821</v>
      </c>
    </row>
    <row r="381" spans="1:5" x14ac:dyDescent="0.25">
      <c r="A381" t="s">
        <v>79</v>
      </c>
      <c r="B381" t="s">
        <v>2</v>
      </c>
      <c r="C381" t="s">
        <v>23</v>
      </c>
      <c r="D381" s="16">
        <v>18</v>
      </c>
      <c r="E381">
        <v>0.6686736930823769</v>
      </c>
    </row>
    <row r="382" spans="1:5" x14ac:dyDescent="0.25">
      <c r="A382" t="s">
        <v>79</v>
      </c>
      <c r="B382" t="s">
        <v>2</v>
      </c>
      <c r="C382" t="s">
        <v>23</v>
      </c>
      <c r="D382" s="16">
        <v>19</v>
      </c>
      <c r="E382">
        <v>0.65436417677739955</v>
      </c>
    </row>
    <row r="383" spans="1:5" x14ac:dyDescent="0.25">
      <c r="A383" t="s">
        <v>79</v>
      </c>
      <c r="B383" t="s">
        <v>2</v>
      </c>
      <c r="C383" t="s">
        <v>23</v>
      </c>
      <c r="D383" s="16">
        <v>20</v>
      </c>
      <c r="E383">
        <v>0.63583323955998872</v>
      </c>
    </row>
    <row r="384" spans="1:5" x14ac:dyDescent="0.25">
      <c r="A384" t="s">
        <v>79</v>
      </c>
      <c r="B384" t="s">
        <v>2</v>
      </c>
      <c r="C384" t="s">
        <v>23</v>
      </c>
      <c r="D384" s="16">
        <v>21</v>
      </c>
      <c r="E384">
        <v>0.6167969850950199</v>
      </c>
    </row>
    <row r="385" spans="1:5" x14ac:dyDescent="0.25">
      <c r="A385" t="s">
        <v>79</v>
      </c>
      <c r="B385" t="s">
        <v>2</v>
      </c>
      <c r="C385" t="s">
        <v>23</v>
      </c>
      <c r="D385" s="16">
        <v>22</v>
      </c>
      <c r="E385">
        <v>0.59954394290843094</v>
      </c>
    </row>
    <row r="386" spans="1:5" x14ac:dyDescent="0.25">
      <c r="A386" t="s">
        <v>79</v>
      </c>
      <c r="B386" t="s">
        <v>2</v>
      </c>
      <c r="C386" t="s">
        <v>23</v>
      </c>
      <c r="D386" s="16">
        <v>23</v>
      </c>
      <c r="E386">
        <v>0.58326920128566795</v>
      </c>
    </row>
    <row r="387" spans="1:5" x14ac:dyDescent="0.25">
      <c r="A387" t="s">
        <v>79</v>
      </c>
      <c r="B387" t="s">
        <v>2</v>
      </c>
      <c r="C387" t="s">
        <v>23</v>
      </c>
      <c r="D387" s="16">
        <v>24</v>
      </c>
      <c r="E387">
        <v>0.56867451128473467</v>
      </c>
    </row>
    <row r="388" spans="1:5" x14ac:dyDescent="0.25">
      <c r="A388" t="s">
        <v>79</v>
      </c>
      <c r="B388" t="s">
        <v>2</v>
      </c>
      <c r="C388" t="s">
        <v>24</v>
      </c>
      <c r="D388" s="16">
        <v>1</v>
      </c>
      <c r="E388">
        <v>0</v>
      </c>
    </row>
    <row r="389" spans="1:5" x14ac:dyDescent="0.25">
      <c r="A389" t="s">
        <v>79</v>
      </c>
      <c r="B389" t="s">
        <v>2</v>
      </c>
      <c r="C389" t="s">
        <v>24</v>
      </c>
      <c r="D389" s="16">
        <v>2</v>
      </c>
      <c r="E389">
        <v>0</v>
      </c>
    </row>
    <row r="390" spans="1:5" x14ac:dyDescent="0.25">
      <c r="A390" t="s">
        <v>79</v>
      </c>
      <c r="B390" t="s">
        <v>2</v>
      </c>
      <c r="C390" t="s">
        <v>24</v>
      </c>
      <c r="D390" s="16">
        <v>3</v>
      </c>
      <c r="E390">
        <v>0</v>
      </c>
    </row>
    <row r="391" spans="1:5" x14ac:dyDescent="0.25">
      <c r="A391" t="s">
        <v>79</v>
      </c>
      <c r="B391" t="s">
        <v>2</v>
      </c>
      <c r="C391" t="s">
        <v>24</v>
      </c>
      <c r="D391" s="16">
        <v>4</v>
      </c>
      <c r="E391">
        <v>0</v>
      </c>
    </row>
    <row r="392" spans="1:5" x14ac:dyDescent="0.25">
      <c r="A392" t="s">
        <v>79</v>
      </c>
      <c r="B392" t="s">
        <v>2</v>
      </c>
      <c r="C392" t="s">
        <v>24</v>
      </c>
      <c r="D392" s="16">
        <v>5</v>
      </c>
      <c r="E392">
        <v>0</v>
      </c>
    </row>
    <row r="393" spans="1:5" x14ac:dyDescent="0.25">
      <c r="A393" t="s">
        <v>79</v>
      </c>
      <c r="B393" t="s">
        <v>2</v>
      </c>
      <c r="C393" t="s">
        <v>24</v>
      </c>
      <c r="D393" s="16">
        <v>6</v>
      </c>
      <c r="E393">
        <v>0</v>
      </c>
    </row>
    <row r="394" spans="1:5" x14ac:dyDescent="0.25">
      <c r="A394" t="s">
        <v>79</v>
      </c>
      <c r="B394" t="s">
        <v>2</v>
      </c>
      <c r="C394" t="s">
        <v>24</v>
      </c>
      <c r="D394" s="16">
        <v>7</v>
      </c>
      <c r="E394">
        <v>0</v>
      </c>
    </row>
    <row r="395" spans="1:5" x14ac:dyDescent="0.25">
      <c r="A395" t="s">
        <v>79</v>
      </c>
      <c r="B395" t="s">
        <v>2</v>
      </c>
      <c r="C395" t="s">
        <v>24</v>
      </c>
      <c r="D395" s="16">
        <v>8</v>
      </c>
      <c r="E395">
        <v>0</v>
      </c>
    </row>
    <row r="396" spans="1:5" x14ac:dyDescent="0.25">
      <c r="A396" t="s">
        <v>79</v>
      </c>
      <c r="B396" t="s">
        <v>2</v>
      </c>
      <c r="C396" t="s">
        <v>24</v>
      </c>
      <c r="D396" s="16">
        <v>9</v>
      </c>
      <c r="E396">
        <v>0</v>
      </c>
    </row>
    <row r="397" spans="1:5" x14ac:dyDescent="0.25">
      <c r="A397" t="s">
        <v>79</v>
      </c>
      <c r="B397" t="s">
        <v>2</v>
      </c>
      <c r="C397" t="s">
        <v>24</v>
      </c>
      <c r="D397" s="16">
        <v>10</v>
      </c>
      <c r="E397">
        <v>0</v>
      </c>
    </row>
    <row r="398" spans="1:5" x14ac:dyDescent="0.25">
      <c r="A398" t="s">
        <v>79</v>
      </c>
      <c r="B398" t="s">
        <v>2</v>
      </c>
      <c r="C398" t="s">
        <v>24</v>
      </c>
      <c r="D398" s="16">
        <v>11</v>
      </c>
      <c r="E398">
        <v>0</v>
      </c>
    </row>
    <row r="399" spans="1:5" x14ac:dyDescent="0.25">
      <c r="A399" t="s">
        <v>79</v>
      </c>
      <c r="B399" t="s">
        <v>2</v>
      </c>
      <c r="C399" t="s">
        <v>24</v>
      </c>
      <c r="D399" s="16">
        <v>12</v>
      </c>
      <c r="E399">
        <v>0</v>
      </c>
    </row>
    <row r="400" spans="1:5" x14ac:dyDescent="0.25">
      <c r="A400" t="s">
        <v>79</v>
      </c>
      <c r="B400" t="s">
        <v>2</v>
      </c>
      <c r="C400" t="s">
        <v>24</v>
      </c>
      <c r="D400" s="16">
        <v>13</v>
      </c>
      <c r="E400">
        <v>0</v>
      </c>
    </row>
    <row r="401" spans="1:5" x14ac:dyDescent="0.25">
      <c r="A401" t="s">
        <v>79</v>
      </c>
      <c r="B401" t="s">
        <v>2</v>
      </c>
      <c r="C401" t="s">
        <v>24</v>
      </c>
      <c r="D401" s="16">
        <v>14</v>
      </c>
      <c r="E401">
        <v>0</v>
      </c>
    </row>
    <row r="402" spans="1:5" x14ac:dyDescent="0.25">
      <c r="A402" t="s">
        <v>79</v>
      </c>
      <c r="B402" t="s">
        <v>2</v>
      </c>
      <c r="C402" t="s">
        <v>24</v>
      </c>
      <c r="D402" s="16">
        <v>15</v>
      </c>
      <c r="E402">
        <v>0</v>
      </c>
    </row>
    <row r="403" spans="1:5" x14ac:dyDescent="0.25">
      <c r="A403" t="s">
        <v>79</v>
      </c>
      <c r="B403" t="s">
        <v>2</v>
      </c>
      <c r="C403" t="s">
        <v>24</v>
      </c>
      <c r="D403" s="16">
        <v>16</v>
      </c>
      <c r="E403">
        <v>0</v>
      </c>
    </row>
    <row r="404" spans="1:5" x14ac:dyDescent="0.25">
      <c r="A404" t="s">
        <v>79</v>
      </c>
      <c r="B404" t="s">
        <v>2</v>
      </c>
      <c r="C404" t="s">
        <v>24</v>
      </c>
      <c r="D404" s="16">
        <v>17</v>
      </c>
      <c r="E404">
        <v>0</v>
      </c>
    </row>
    <row r="405" spans="1:5" x14ac:dyDescent="0.25">
      <c r="A405" t="s">
        <v>79</v>
      </c>
      <c r="B405" t="s">
        <v>2</v>
      </c>
      <c r="C405" t="s">
        <v>24</v>
      </c>
      <c r="D405" s="16">
        <v>18</v>
      </c>
      <c r="E405">
        <v>0</v>
      </c>
    </row>
    <row r="406" spans="1:5" x14ac:dyDescent="0.25">
      <c r="A406" t="s">
        <v>79</v>
      </c>
      <c r="B406" t="s">
        <v>2</v>
      </c>
      <c r="C406" t="s">
        <v>24</v>
      </c>
      <c r="D406" s="16">
        <v>19</v>
      </c>
      <c r="E406">
        <v>0</v>
      </c>
    </row>
    <row r="407" spans="1:5" x14ac:dyDescent="0.25">
      <c r="A407" t="s">
        <v>79</v>
      </c>
      <c r="B407" t="s">
        <v>2</v>
      </c>
      <c r="C407" t="s">
        <v>24</v>
      </c>
      <c r="D407" s="16">
        <v>20</v>
      </c>
      <c r="E407">
        <v>0</v>
      </c>
    </row>
    <row r="408" spans="1:5" x14ac:dyDescent="0.25">
      <c r="A408" t="s">
        <v>79</v>
      </c>
      <c r="B408" t="s">
        <v>2</v>
      </c>
      <c r="C408" t="s">
        <v>24</v>
      </c>
      <c r="D408" s="16">
        <v>21</v>
      </c>
      <c r="E408">
        <v>0</v>
      </c>
    </row>
    <row r="409" spans="1:5" x14ac:dyDescent="0.25">
      <c r="A409" t="s">
        <v>79</v>
      </c>
      <c r="B409" t="s">
        <v>2</v>
      </c>
      <c r="C409" t="s">
        <v>24</v>
      </c>
      <c r="D409" s="16">
        <v>22</v>
      </c>
      <c r="E409">
        <v>0</v>
      </c>
    </row>
    <row r="410" spans="1:5" x14ac:dyDescent="0.25">
      <c r="A410" t="s">
        <v>79</v>
      </c>
      <c r="B410" t="s">
        <v>2</v>
      </c>
      <c r="C410" t="s">
        <v>24</v>
      </c>
      <c r="D410" s="16">
        <v>23</v>
      </c>
      <c r="E410">
        <v>0</v>
      </c>
    </row>
    <row r="411" spans="1:5" x14ac:dyDescent="0.25">
      <c r="A411" t="s">
        <v>79</v>
      </c>
      <c r="B411" t="s">
        <v>2</v>
      </c>
      <c r="C411" t="s">
        <v>24</v>
      </c>
      <c r="D411" s="16">
        <v>24</v>
      </c>
      <c r="E411">
        <v>0</v>
      </c>
    </row>
    <row r="412" spans="1:5" x14ac:dyDescent="0.25">
      <c r="A412" t="s">
        <v>79</v>
      </c>
      <c r="B412" t="s">
        <v>2</v>
      </c>
      <c r="C412" t="s">
        <v>25</v>
      </c>
      <c r="D412" s="16">
        <v>1</v>
      </c>
      <c r="E412">
        <v>0.61881906501597594</v>
      </c>
    </row>
    <row r="413" spans="1:5" x14ac:dyDescent="0.25">
      <c r="A413" t="s">
        <v>79</v>
      </c>
      <c r="B413" t="s">
        <v>2</v>
      </c>
      <c r="C413" t="s">
        <v>25</v>
      </c>
      <c r="D413" s="16">
        <v>2</v>
      </c>
      <c r="E413">
        <v>0.58442602235128827</v>
      </c>
    </row>
    <row r="414" spans="1:5" x14ac:dyDescent="0.25">
      <c r="A414" t="s">
        <v>79</v>
      </c>
      <c r="B414" t="s">
        <v>2</v>
      </c>
      <c r="C414" t="s">
        <v>25</v>
      </c>
      <c r="D414" s="16">
        <v>3</v>
      </c>
      <c r="E414">
        <v>0.55399375930100181</v>
      </c>
    </row>
    <row r="415" spans="1:5" x14ac:dyDescent="0.25">
      <c r="A415" t="s">
        <v>79</v>
      </c>
      <c r="B415" t="s">
        <v>2</v>
      </c>
      <c r="C415" t="s">
        <v>25</v>
      </c>
      <c r="D415" s="16">
        <v>4</v>
      </c>
      <c r="E415">
        <v>0.52537412890785784</v>
      </c>
    </row>
    <row r="416" spans="1:5" x14ac:dyDescent="0.25">
      <c r="A416" t="s">
        <v>79</v>
      </c>
      <c r="B416" t="s">
        <v>2</v>
      </c>
      <c r="C416" t="s">
        <v>25</v>
      </c>
      <c r="D416" s="16">
        <v>5</v>
      </c>
      <c r="E416">
        <v>0.50643300556618798</v>
      </c>
    </row>
    <row r="417" spans="1:5" x14ac:dyDescent="0.25">
      <c r="A417" t="s">
        <v>79</v>
      </c>
      <c r="B417" t="s">
        <v>2</v>
      </c>
      <c r="C417" t="s">
        <v>25</v>
      </c>
      <c r="D417" s="16">
        <v>6</v>
      </c>
      <c r="E417">
        <v>0.48221801522092966</v>
      </c>
    </row>
    <row r="418" spans="1:5" x14ac:dyDescent="0.25">
      <c r="A418" t="s">
        <v>79</v>
      </c>
      <c r="B418" t="s">
        <v>2</v>
      </c>
      <c r="C418" t="s">
        <v>25</v>
      </c>
      <c r="D418" s="16">
        <v>7</v>
      </c>
      <c r="E418">
        <v>0.4524098979160735</v>
      </c>
    </row>
    <row r="419" spans="1:5" x14ac:dyDescent="0.25">
      <c r="A419" t="s">
        <v>79</v>
      </c>
      <c r="B419" t="s">
        <v>2</v>
      </c>
      <c r="C419" t="s">
        <v>25</v>
      </c>
      <c r="D419" s="16">
        <v>8</v>
      </c>
      <c r="E419">
        <v>0.43135445435001862</v>
      </c>
    </row>
    <row r="420" spans="1:5" x14ac:dyDescent="0.25">
      <c r="A420" t="s">
        <v>79</v>
      </c>
      <c r="B420" t="s">
        <v>2</v>
      </c>
      <c r="C420" t="s">
        <v>25</v>
      </c>
      <c r="D420" s="16">
        <v>9</v>
      </c>
      <c r="E420">
        <v>0.42947489120673177</v>
      </c>
    </row>
    <row r="421" spans="1:5" x14ac:dyDescent="0.25">
      <c r="A421" t="s">
        <v>79</v>
      </c>
      <c r="B421" t="s">
        <v>2</v>
      </c>
      <c r="C421" t="s">
        <v>25</v>
      </c>
      <c r="D421" s="16">
        <v>10</v>
      </c>
      <c r="E421">
        <v>0.44458669027269082</v>
      </c>
    </row>
    <row r="422" spans="1:5" x14ac:dyDescent="0.25">
      <c r="A422" t="s">
        <v>79</v>
      </c>
      <c r="B422" t="s">
        <v>2</v>
      </c>
      <c r="C422" t="s">
        <v>25</v>
      </c>
      <c r="D422" s="16">
        <v>11</v>
      </c>
      <c r="E422">
        <v>0.45753464192380766</v>
      </c>
    </row>
    <row r="423" spans="1:5" x14ac:dyDescent="0.25">
      <c r="A423" t="s">
        <v>79</v>
      </c>
      <c r="B423" t="s">
        <v>2</v>
      </c>
      <c r="C423" t="s">
        <v>25</v>
      </c>
      <c r="D423" s="16">
        <v>12</v>
      </c>
      <c r="E423">
        <v>0.45365334284566011</v>
      </c>
    </row>
    <row r="424" spans="1:5" x14ac:dyDescent="0.25">
      <c r="A424" t="s">
        <v>79</v>
      </c>
      <c r="B424" t="s">
        <v>2</v>
      </c>
      <c r="C424" t="s">
        <v>25</v>
      </c>
      <c r="D424" s="16">
        <v>13</v>
      </c>
      <c r="E424">
        <v>0.45417017071865645</v>
      </c>
    </row>
    <row r="425" spans="1:5" x14ac:dyDescent="0.25">
      <c r="A425" t="s">
        <v>79</v>
      </c>
      <c r="B425" t="s">
        <v>2</v>
      </c>
      <c r="C425" t="s">
        <v>25</v>
      </c>
      <c r="D425" s="16">
        <v>14</v>
      </c>
      <c r="E425">
        <v>0.4647695777017844</v>
      </c>
    </row>
    <row r="426" spans="1:5" x14ac:dyDescent="0.25">
      <c r="A426" t="s">
        <v>79</v>
      </c>
      <c r="B426" t="s">
        <v>2</v>
      </c>
      <c r="C426" t="s">
        <v>25</v>
      </c>
      <c r="D426" s="16">
        <v>15</v>
      </c>
      <c r="E426">
        <v>0.47660371286098857</v>
      </c>
    </row>
    <row r="427" spans="1:5" x14ac:dyDescent="0.25">
      <c r="A427" t="s">
        <v>79</v>
      </c>
      <c r="B427" t="s">
        <v>2</v>
      </c>
      <c r="C427" t="s">
        <v>25</v>
      </c>
      <c r="D427" s="16">
        <v>16</v>
      </c>
      <c r="E427">
        <v>0.48851194999536501</v>
      </c>
    </row>
    <row r="428" spans="1:5" x14ac:dyDescent="0.25">
      <c r="A428" t="s">
        <v>79</v>
      </c>
      <c r="B428" t="s">
        <v>2</v>
      </c>
      <c r="C428" t="s">
        <v>25</v>
      </c>
      <c r="D428" s="16">
        <v>17</v>
      </c>
      <c r="E428">
        <v>0.50772057781381918</v>
      </c>
    </row>
    <row r="429" spans="1:5" x14ac:dyDescent="0.25">
      <c r="A429" t="s">
        <v>79</v>
      </c>
      <c r="B429" t="s">
        <v>2</v>
      </c>
      <c r="C429" t="s">
        <v>25</v>
      </c>
      <c r="D429" s="16">
        <v>18</v>
      </c>
      <c r="E429">
        <v>0.55129817147725402</v>
      </c>
    </row>
    <row r="430" spans="1:5" x14ac:dyDescent="0.25">
      <c r="A430" t="s">
        <v>79</v>
      </c>
      <c r="B430" t="s">
        <v>2</v>
      </c>
      <c r="C430" t="s">
        <v>25</v>
      </c>
      <c r="D430" s="16">
        <v>19</v>
      </c>
      <c r="E430">
        <v>0.60452905165941972</v>
      </c>
    </row>
    <row r="431" spans="1:5" x14ac:dyDescent="0.25">
      <c r="A431" t="s">
        <v>79</v>
      </c>
      <c r="B431" t="s">
        <v>2</v>
      </c>
      <c r="C431" t="s">
        <v>25</v>
      </c>
      <c r="D431" s="16">
        <v>20</v>
      </c>
      <c r="E431">
        <v>0.6065718663712748</v>
      </c>
    </row>
    <row r="432" spans="1:5" x14ac:dyDescent="0.25">
      <c r="A432" t="s">
        <v>79</v>
      </c>
      <c r="B432" t="s">
        <v>2</v>
      </c>
      <c r="C432" t="s">
        <v>25</v>
      </c>
      <c r="D432" s="16">
        <v>21</v>
      </c>
      <c r="E432">
        <v>0.57846822777168072</v>
      </c>
    </row>
    <row r="433" spans="1:5" x14ac:dyDescent="0.25">
      <c r="A433" t="s">
        <v>79</v>
      </c>
      <c r="B433" t="s">
        <v>2</v>
      </c>
      <c r="C433" t="s">
        <v>25</v>
      </c>
      <c r="D433" s="16">
        <v>22</v>
      </c>
      <c r="E433">
        <v>0.54710336379625402</v>
      </c>
    </row>
    <row r="434" spans="1:5" x14ac:dyDescent="0.25">
      <c r="A434" t="s">
        <v>79</v>
      </c>
      <c r="B434" t="s">
        <v>2</v>
      </c>
      <c r="C434" t="s">
        <v>25</v>
      </c>
      <c r="D434" s="16">
        <v>23</v>
      </c>
      <c r="E434">
        <v>0.52851310413724706</v>
      </c>
    </row>
    <row r="435" spans="1:5" x14ac:dyDescent="0.25">
      <c r="A435" t="s">
        <v>79</v>
      </c>
      <c r="B435" t="s">
        <v>2</v>
      </c>
      <c r="C435" t="s">
        <v>25</v>
      </c>
      <c r="D435" s="16">
        <v>24</v>
      </c>
      <c r="E435">
        <v>0.50230953477408324</v>
      </c>
    </row>
    <row r="436" spans="1:5" x14ac:dyDescent="0.25">
      <c r="A436" t="s">
        <v>79</v>
      </c>
      <c r="B436" t="s">
        <v>2</v>
      </c>
      <c r="C436" t="s">
        <v>26</v>
      </c>
      <c r="D436" s="16">
        <v>1</v>
      </c>
      <c r="E436">
        <v>0.52591096466634046</v>
      </c>
    </row>
    <row r="437" spans="1:5" x14ac:dyDescent="0.25">
      <c r="A437" t="s">
        <v>79</v>
      </c>
      <c r="B437" t="s">
        <v>2</v>
      </c>
      <c r="C437" t="s">
        <v>26</v>
      </c>
      <c r="D437" s="16">
        <v>2</v>
      </c>
      <c r="E437">
        <v>0.5181059357619423</v>
      </c>
    </row>
    <row r="438" spans="1:5" x14ac:dyDescent="0.25">
      <c r="A438" t="s">
        <v>79</v>
      </c>
      <c r="B438" t="s">
        <v>2</v>
      </c>
      <c r="C438" t="s">
        <v>26</v>
      </c>
      <c r="D438" s="16">
        <v>3</v>
      </c>
      <c r="E438">
        <v>0.47587833645819211</v>
      </c>
    </row>
    <row r="439" spans="1:5" x14ac:dyDescent="0.25">
      <c r="A439" t="s">
        <v>79</v>
      </c>
      <c r="B439" t="s">
        <v>2</v>
      </c>
      <c r="C439" t="s">
        <v>26</v>
      </c>
      <c r="D439" s="16">
        <v>4</v>
      </c>
      <c r="E439">
        <v>0.40371902194723008</v>
      </c>
    </row>
    <row r="440" spans="1:5" x14ac:dyDescent="0.25">
      <c r="A440" t="s">
        <v>79</v>
      </c>
      <c r="B440" t="s">
        <v>2</v>
      </c>
      <c r="C440" t="s">
        <v>26</v>
      </c>
      <c r="D440" s="16">
        <v>5</v>
      </c>
      <c r="E440">
        <v>0.33023647725420341</v>
      </c>
    </row>
    <row r="441" spans="1:5" x14ac:dyDescent="0.25">
      <c r="A441" t="s">
        <v>79</v>
      </c>
      <c r="B441" t="s">
        <v>2</v>
      </c>
      <c r="C441" t="s">
        <v>26</v>
      </c>
      <c r="D441" s="16">
        <v>6</v>
      </c>
      <c r="E441">
        <v>0.27097710373988548</v>
      </c>
    </row>
    <row r="442" spans="1:5" x14ac:dyDescent="0.25">
      <c r="A442" t="s">
        <v>79</v>
      </c>
      <c r="B442" t="s">
        <v>2</v>
      </c>
      <c r="C442" t="s">
        <v>26</v>
      </c>
      <c r="D442" s="16">
        <v>7</v>
      </c>
      <c r="E442">
        <v>0.23792652794156754</v>
      </c>
    </row>
    <row r="443" spans="1:5" x14ac:dyDescent="0.25">
      <c r="A443" t="s">
        <v>79</v>
      </c>
      <c r="B443" t="s">
        <v>2</v>
      </c>
      <c r="C443" t="s">
        <v>26</v>
      </c>
      <c r="D443" s="16">
        <v>8</v>
      </c>
      <c r="E443">
        <v>0.22830799958810044</v>
      </c>
    </row>
    <row r="444" spans="1:5" x14ac:dyDescent="0.25">
      <c r="A444" t="s">
        <v>79</v>
      </c>
      <c r="B444" t="s">
        <v>2</v>
      </c>
      <c r="C444" t="s">
        <v>26</v>
      </c>
      <c r="D444" s="16">
        <v>9</v>
      </c>
      <c r="E444">
        <v>0.23204906579417015</v>
      </c>
    </row>
    <row r="445" spans="1:5" x14ac:dyDescent="0.25">
      <c r="A445" t="s">
        <v>79</v>
      </c>
      <c r="B445" t="s">
        <v>2</v>
      </c>
      <c r="C445" t="s">
        <v>26</v>
      </c>
      <c r="D445" s="16">
        <v>10</v>
      </c>
      <c r="E445">
        <v>0.23940278848328195</v>
      </c>
    </row>
    <row r="446" spans="1:5" x14ac:dyDescent="0.25">
      <c r="A446" t="s">
        <v>79</v>
      </c>
      <c r="B446" t="s">
        <v>2</v>
      </c>
      <c r="C446" t="s">
        <v>26</v>
      </c>
      <c r="D446" s="16">
        <v>11</v>
      </c>
      <c r="E446">
        <v>0.24387264832996056</v>
      </c>
    </row>
    <row r="447" spans="1:5" x14ac:dyDescent="0.25">
      <c r="A447" t="s">
        <v>79</v>
      </c>
      <c r="B447" t="s">
        <v>2</v>
      </c>
      <c r="C447" t="s">
        <v>26</v>
      </c>
      <c r="D447" s="16">
        <v>12</v>
      </c>
      <c r="E447">
        <v>0.24866535339846788</v>
      </c>
    </row>
    <row r="448" spans="1:5" x14ac:dyDescent="0.25">
      <c r="A448" t="s">
        <v>79</v>
      </c>
      <c r="B448" t="s">
        <v>2</v>
      </c>
      <c r="C448" t="s">
        <v>26</v>
      </c>
      <c r="D448" s="16">
        <v>13</v>
      </c>
      <c r="E448">
        <v>0.25664210574009855</v>
      </c>
    </row>
    <row r="449" spans="1:5" x14ac:dyDescent="0.25">
      <c r="A449" t="s">
        <v>79</v>
      </c>
      <c r="B449" t="s">
        <v>2</v>
      </c>
      <c r="C449" t="s">
        <v>26</v>
      </c>
      <c r="D449" s="16">
        <v>14</v>
      </c>
      <c r="E449">
        <v>0.26798565612056857</v>
      </c>
    </row>
    <row r="450" spans="1:5" x14ac:dyDescent="0.25">
      <c r="A450" t="s">
        <v>79</v>
      </c>
      <c r="B450" t="s">
        <v>2</v>
      </c>
      <c r="C450" t="s">
        <v>26</v>
      </c>
      <c r="D450" s="16">
        <v>15</v>
      </c>
      <c r="E450">
        <v>0.27816556201235865</v>
      </c>
    </row>
    <row r="451" spans="1:5" x14ac:dyDescent="0.25">
      <c r="A451" t="s">
        <v>79</v>
      </c>
      <c r="B451" t="s">
        <v>2</v>
      </c>
      <c r="C451" t="s">
        <v>26</v>
      </c>
      <c r="D451" s="16">
        <v>16</v>
      </c>
      <c r="E451">
        <v>0.29098701337000848</v>
      </c>
    </row>
    <row r="452" spans="1:5" x14ac:dyDescent="0.25">
      <c r="A452" t="s">
        <v>79</v>
      </c>
      <c r="B452" t="s">
        <v>2</v>
      </c>
      <c r="C452" t="s">
        <v>26</v>
      </c>
      <c r="D452" s="16">
        <v>17</v>
      </c>
      <c r="E452">
        <v>0.2972676759281781</v>
      </c>
    </row>
    <row r="453" spans="1:5" x14ac:dyDescent="0.25">
      <c r="A453" t="s">
        <v>79</v>
      </c>
      <c r="B453" t="s">
        <v>2</v>
      </c>
      <c r="C453" t="s">
        <v>26</v>
      </c>
      <c r="D453" s="16">
        <v>18</v>
      </c>
      <c r="E453">
        <v>0.29300829065465989</v>
      </c>
    </row>
    <row r="454" spans="1:5" x14ac:dyDescent="0.25">
      <c r="A454" t="s">
        <v>79</v>
      </c>
      <c r="B454" t="s">
        <v>2</v>
      </c>
      <c r="C454" t="s">
        <v>26</v>
      </c>
      <c r="D454" s="16">
        <v>19</v>
      </c>
      <c r="E454">
        <v>0.28810598816721267</v>
      </c>
    </row>
    <row r="455" spans="1:5" x14ac:dyDescent="0.25">
      <c r="A455" t="s">
        <v>79</v>
      </c>
      <c r="B455" t="s">
        <v>2</v>
      </c>
      <c r="C455" t="s">
        <v>26</v>
      </c>
      <c r="D455" s="16">
        <v>20</v>
      </c>
      <c r="E455">
        <v>0.28377936832404954</v>
      </c>
    </row>
    <row r="456" spans="1:5" x14ac:dyDescent="0.25">
      <c r="A456" t="s">
        <v>79</v>
      </c>
      <c r="B456" t="s">
        <v>2</v>
      </c>
      <c r="C456" t="s">
        <v>26</v>
      </c>
      <c r="D456" s="16">
        <v>21</v>
      </c>
      <c r="E456">
        <v>0.29354085577404371</v>
      </c>
    </row>
    <row r="457" spans="1:5" x14ac:dyDescent="0.25">
      <c r="A457" t="s">
        <v>79</v>
      </c>
      <c r="B457" t="s">
        <v>2</v>
      </c>
      <c r="C457" t="s">
        <v>26</v>
      </c>
      <c r="D457" s="16">
        <v>22</v>
      </c>
      <c r="E457">
        <v>0.3187840415494585</v>
      </c>
    </row>
    <row r="458" spans="1:5" x14ac:dyDescent="0.25">
      <c r="A458" t="s">
        <v>79</v>
      </c>
      <c r="B458" t="s">
        <v>2</v>
      </c>
      <c r="C458" t="s">
        <v>26</v>
      </c>
      <c r="D458" s="16">
        <v>23</v>
      </c>
      <c r="E458">
        <v>0.34632661135885412</v>
      </c>
    </row>
    <row r="459" spans="1:5" x14ac:dyDescent="0.25">
      <c r="A459" t="s">
        <v>79</v>
      </c>
      <c r="B459" t="s">
        <v>2</v>
      </c>
      <c r="C459" t="s">
        <v>26</v>
      </c>
      <c r="D459" s="16">
        <v>24</v>
      </c>
      <c r="E459">
        <v>0.36423828775149414</v>
      </c>
    </row>
    <row r="460" spans="1:5" x14ac:dyDescent="0.25">
      <c r="A460" t="s">
        <v>79</v>
      </c>
      <c r="B460" t="s">
        <v>2</v>
      </c>
      <c r="C460" t="s">
        <v>27</v>
      </c>
      <c r="D460" s="16">
        <v>1</v>
      </c>
      <c r="E460">
        <v>0.63665308195614456</v>
      </c>
    </row>
    <row r="461" spans="1:5" x14ac:dyDescent="0.25">
      <c r="A461" t="s">
        <v>79</v>
      </c>
      <c r="B461" t="s">
        <v>2</v>
      </c>
      <c r="C461" t="s">
        <v>27</v>
      </c>
      <c r="D461" s="16">
        <v>2</v>
      </c>
      <c r="E461">
        <v>0.6419732596558827</v>
      </c>
    </row>
    <row r="462" spans="1:5" x14ac:dyDescent="0.25">
      <c r="A462" t="s">
        <v>79</v>
      </c>
      <c r="B462" t="s">
        <v>2</v>
      </c>
      <c r="C462" t="s">
        <v>27</v>
      </c>
      <c r="D462" s="16">
        <v>3</v>
      </c>
      <c r="E462">
        <v>0.64047694141836842</v>
      </c>
    </row>
    <row r="463" spans="1:5" x14ac:dyDescent="0.25">
      <c r="A463" t="s">
        <v>79</v>
      </c>
      <c r="B463" t="s">
        <v>2</v>
      </c>
      <c r="C463" t="s">
        <v>27</v>
      </c>
      <c r="D463" s="16">
        <v>4</v>
      </c>
      <c r="E463">
        <v>0.62711546048992872</v>
      </c>
    </row>
    <row r="464" spans="1:5" x14ac:dyDescent="0.25">
      <c r="A464" t="s">
        <v>79</v>
      </c>
      <c r="B464" t="s">
        <v>2</v>
      </c>
      <c r="C464" t="s">
        <v>27</v>
      </c>
      <c r="D464" s="16">
        <v>5</v>
      </c>
      <c r="E464">
        <v>0.59451764240216332</v>
      </c>
    </row>
    <row r="465" spans="1:5" x14ac:dyDescent="0.25">
      <c r="A465" t="s">
        <v>79</v>
      </c>
      <c r="B465" t="s">
        <v>2</v>
      </c>
      <c r="C465" t="s">
        <v>27</v>
      </c>
      <c r="D465" s="16">
        <v>6</v>
      </c>
      <c r="E465">
        <v>0.54367782798236663</v>
      </c>
    </row>
    <row r="466" spans="1:5" x14ac:dyDescent="0.25">
      <c r="A466" t="s">
        <v>79</v>
      </c>
      <c r="B466" t="s">
        <v>2</v>
      </c>
      <c r="C466" t="s">
        <v>27</v>
      </c>
      <c r="D466" s="16">
        <v>7</v>
      </c>
      <c r="E466">
        <v>0.46307509832768401</v>
      </c>
    </row>
    <row r="467" spans="1:5" x14ac:dyDescent="0.25">
      <c r="A467" t="s">
        <v>79</v>
      </c>
      <c r="B467" t="s">
        <v>2</v>
      </c>
      <c r="C467" t="s">
        <v>27</v>
      </c>
      <c r="D467" s="16">
        <v>8</v>
      </c>
      <c r="E467">
        <v>0.37969682339938127</v>
      </c>
    </row>
    <row r="468" spans="1:5" x14ac:dyDescent="0.25">
      <c r="A468" t="s">
        <v>79</v>
      </c>
      <c r="B468" t="s">
        <v>2</v>
      </c>
      <c r="C468" t="s">
        <v>27</v>
      </c>
      <c r="D468" s="16">
        <v>9</v>
      </c>
      <c r="E468">
        <v>0.32448424870484799</v>
      </c>
    </row>
    <row r="469" spans="1:5" x14ac:dyDescent="0.25">
      <c r="A469" t="s">
        <v>79</v>
      </c>
      <c r="B469" t="s">
        <v>2</v>
      </c>
      <c r="C469" t="s">
        <v>27</v>
      </c>
      <c r="D469" s="16">
        <v>10</v>
      </c>
      <c r="E469">
        <v>0.28270116989525168</v>
      </c>
    </row>
    <row r="470" spans="1:5" x14ac:dyDescent="0.25">
      <c r="A470" t="s">
        <v>79</v>
      </c>
      <c r="B470" t="s">
        <v>2</v>
      </c>
      <c r="C470" t="s">
        <v>27</v>
      </c>
      <c r="D470" s="16">
        <v>11</v>
      </c>
      <c r="E470">
        <v>0.24728058254261406</v>
      </c>
    </row>
    <row r="471" spans="1:5" x14ac:dyDescent="0.25">
      <c r="A471" t="s">
        <v>79</v>
      </c>
      <c r="B471" t="s">
        <v>2</v>
      </c>
      <c r="C471" t="s">
        <v>27</v>
      </c>
      <c r="D471" s="16">
        <v>12</v>
      </c>
      <c r="E471">
        <v>0.22547675755637123</v>
      </c>
    </row>
    <row r="472" spans="1:5" x14ac:dyDescent="0.25">
      <c r="A472" t="s">
        <v>79</v>
      </c>
      <c r="B472" t="s">
        <v>2</v>
      </c>
      <c r="C472" t="s">
        <v>27</v>
      </c>
      <c r="D472" s="16">
        <v>13</v>
      </c>
      <c r="E472">
        <v>0.21809774317387964</v>
      </c>
    </row>
    <row r="473" spans="1:5" x14ac:dyDescent="0.25">
      <c r="A473" t="s">
        <v>79</v>
      </c>
      <c r="B473" t="s">
        <v>2</v>
      </c>
      <c r="C473" t="s">
        <v>27</v>
      </c>
      <c r="D473" s="16">
        <v>14</v>
      </c>
      <c r="E473">
        <v>0.2258299135069976</v>
      </c>
    </row>
    <row r="474" spans="1:5" x14ac:dyDescent="0.25">
      <c r="A474" t="s">
        <v>79</v>
      </c>
      <c r="B474" t="s">
        <v>2</v>
      </c>
      <c r="C474" t="s">
        <v>27</v>
      </c>
      <c r="D474" s="16">
        <v>15</v>
      </c>
      <c r="E474">
        <v>0.25173799371034572</v>
      </c>
    </row>
    <row r="475" spans="1:5" x14ac:dyDescent="0.25">
      <c r="A475" t="s">
        <v>79</v>
      </c>
      <c r="B475" t="s">
        <v>2</v>
      </c>
      <c r="C475" t="s">
        <v>27</v>
      </c>
      <c r="D475" s="16">
        <v>16</v>
      </c>
      <c r="E475">
        <v>0.29583760549857918</v>
      </c>
    </row>
    <row r="476" spans="1:5" x14ac:dyDescent="0.25">
      <c r="A476" t="s">
        <v>79</v>
      </c>
      <c r="B476" t="s">
        <v>2</v>
      </c>
      <c r="C476" t="s">
        <v>27</v>
      </c>
      <c r="D476" s="16">
        <v>17</v>
      </c>
      <c r="E476">
        <v>0.34704349568059262</v>
      </c>
    </row>
    <row r="477" spans="1:5" x14ac:dyDescent="0.25">
      <c r="A477" t="s">
        <v>79</v>
      </c>
      <c r="B477" t="s">
        <v>2</v>
      </c>
      <c r="C477" t="s">
        <v>27</v>
      </c>
      <c r="D477" s="16">
        <v>18</v>
      </c>
      <c r="E477">
        <v>0.40338112969514522</v>
      </c>
    </row>
    <row r="478" spans="1:5" x14ac:dyDescent="0.25">
      <c r="A478" t="s">
        <v>79</v>
      </c>
      <c r="B478" t="s">
        <v>2</v>
      </c>
      <c r="C478" t="s">
        <v>27</v>
      </c>
      <c r="D478" s="16">
        <v>19</v>
      </c>
      <c r="E478">
        <v>0.46476319875294259</v>
      </c>
    </row>
    <row r="479" spans="1:5" x14ac:dyDescent="0.25">
      <c r="A479" t="s">
        <v>79</v>
      </c>
      <c r="B479" t="s">
        <v>2</v>
      </c>
      <c r="C479" t="s">
        <v>27</v>
      </c>
      <c r="D479" s="16">
        <v>20</v>
      </c>
      <c r="E479">
        <v>0.52303310396623726</v>
      </c>
    </row>
    <row r="480" spans="1:5" x14ac:dyDescent="0.25">
      <c r="A480" t="s">
        <v>79</v>
      </c>
      <c r="B480" t="s">
        <v>2</v>
      </c>
      <c r="C480" t="s">
        <v>27</v>
      </c>
      <c r="D480" s="16">
        <v>21</v>
      </c>
      <c r="E480">
        <v>0.56143878323341645</v>
      </c>
    </row>
    <row r="481" spans="1:5" x14ac:dyDescent="0.25">
      <c r="A481" t="s">
        <v>79</v>
      </c>
      <c r="B481" t="s">
        <v>2</v>
      </c>
      <c r="C481" t="s">
        <v>27</v>
      </c>
      <c r="D481" s="16">
        <v>22</v>
      </c>
      <c r="E481">
        <v>0.57467548691515735</v>
      </c>
    </row>
    <row r="482" spans="1:5" x14ac:dyDescent="0.25">
      <c r="A482" t="s">
        <v>79</v>
      </c>
      <c r="B482" t="s">
        <v>2</v>
      </c>
      <c r="C482" t="s">
        <v>27</v>
      </c>
      <c r="D482" s="16">
        <v>23</v>
      </c>
      <c r="E482">
        <v>0.57979747507521939</v>
      </c>
    </row>
    <row r="483" spans="1:5" x14ac:dyDescent="0.25">
      <c r="A483" t="s">
        <v>79</v>
      </c>
      <c r="B483" t="s">
        <v>2</v>
      </c>
      <c r="C483" t="s">
        <v>27</v>
      </c>
      <c r="D483" s="16">
        <v>24</v>
      </c>
      <c r="E483">
        <v>0.57831801064108956</v>
      </c>
    </row>
    <row r="484" spans="1:5" x14ac:dyDescent="0.25">
      <c r="E484" s="6"/>
    </row>
    <row r="485" spans="1:5" x14ac:dyDescent="0.25">
      <c r="E485" s="6"/>
    </row>
    <row r="486" spans="1:5" x14ac:dyDescent="0.25">
      <c r="E486" s="6"/>
    </row>
    <row r="487" spans="1:5" x14ac:dyDescent="0.25">
      <c r="E487" s="6"/>
    </row>
    <row r="488" spans="1:5" x14ac:dyDescent="0.25">
      <c r="E488" s="6"/>
    </row>
    <row r="489" spans="1:5" x14ac:dyDescent="0.25">
      <c r="E489" s="6"/>
    </row>
    <row r="490" spans="1:5" x14ac:dyDescent="0.25">
      <c r="E490" s="6"/>
    </row>
    <row r="491" spans="1:5" x14ac:dyDescent="0.25">
      <c r="E491" s="6"/>
    </row>
    <row r="492" spans="1:5" x14ac:dyDescent="0.25">
      <c r="E492" s="6"/>
    </row>
    <row r="493" spans="1:5" x14ac:dyDescent="0.25">
      <c r="E493" s="6"/>
    </row>
    <row r="494" spans="1:5" x14ac:dyDescent="0.25">
      <c r="E494" s="6"/>
    </row>
    <row r="495" spans="1:5" x14ac:dyDescent="0.25">
      <c r="E495" s="6"/>
    </row>
    <row r="496" spans="1:5" x14ac:dyDescent="0.25">
      <c r="E496" s="6"/>
    </row>
    <row r="497" spans="5:5" x14ac:dyDescent="0.25">
      <c r="E497" s="6"/>
    </row>
    <row r="498" spans="5:5" x14ac:dyDescent="0.25">
      <c r="E498" s="6"/>
    </row>
    <row r="499" spans="5:5" x14ac:dyDescent="0.25">
      <c r="E499" s="6"/>
    </row>
    <row r="500" spans="5:5" x14ac:dyDescent="0.25">
      <c r="E500" s="6"/>
    </row>
    <row r="501" spans="5:5" x14ac:dyDescent="0.25">
      <c r="E501" s="6"/>
    </row>
    <row r="502" spans="5:5" x14ac:dyDescent="0.25">
      <c r="E502" s="6"/>
    </row>
    <row r="503" spans="5:5" x14ac:dyDescent="0.25">
      <c r="E503" s="6"/>
    </row>
    <row r="504" spans="5:5" x14ac:dyDescent="0.25">
      <c r="E504" s="6"/>
    </row>
    <row r="505" spans="5:5" x14ac:dyDescent="0.25">
      <c r="E505" s="6"/>
    </row>
    <row r="506" spans="5:5" x14ac:dyDescent="0.25">
      <c r="E506" s="6"/>
    </row>
    <row r="507" spans="5:5" x14ac:dyDescent="0.25">
      <c r="E507" s="6"/>
    </row>
    <row r="508" spans="5:5" x14ac:dyDescent="0.25">
      <c r="E508" s="6"/>
    </row>
    <row r="509" spans="5:5" x14ac:dyDescent="0.25">
      <c r="E509" s="6"/>
    </row>
    <row r="510" spans="5:5" x14ac:dyDescent="0.25">
      <c r="E510" s="6"/>
    </row>
    <row r="511" spans="5:5" x14ac:dyDescent="0.25">
      <c r="E511" s="6"/>
    </row>
    <row r="512" spans="5:5" x14ac:dyDescent="0.25">
      <c r="E512" s="6"/>
    </row>
    <row r="513" spans="5:5" x14ac:dyDescent="0.25">
      <c r="E513" s="6"/>
    </row>
    <row r="514" spans="5:5" x14ac:dyDescent="0.25">
      <c r="E514" s="6"/>
    </row>
    <row r="515" spans="5:5" x14ac:dyDescent="0.25">
      <c r="E515" s="6"/>
    </row>
    <row r="516" spans="5:5" x14ac:dyDescent="0.25">
      <c r="E516" s="6"/>
    </row>
    <row r="517" spans="5:5" x14ac:dyDescent="0.25">
      <c r="E517" s="6"/>
    </row>
    <row r="518" spans="5:5" x14ac:dyDescent="0.25">
      <c r="E518" s="6"/>
    </row>
    <row r="519" spans="5:5" x14ac:dyDescent="0.25">
      <c r="E519" s="6"/>
    </row>
    <row r="520" spans="5:5" x14ac:dyDescent="0.25">
      <c r="E520" s="6"/>
    </row>
    <row r="521" spans="5:5" x14ac:dyDescent="0.25">
      <c r="E521" s="6"/>
    </row>
    <row r="522" spans="5:5" x14ac:dyDescent="0.25">
      <c r="E522" s="6"/>
    </row>
    <row r="523" spans="5:5" x14ac:dyDescent="0.25">
      <c r="E523" s="6"/>
    </row>
    <row r="524" spans="5:5" x14ac:dyDescent="0.25">
      <c r="E524" s="6"/>
    </row>
    <row r="525" spans="5:5" x14ac:dyDescent="0.25">
      <c r="E525" s="6"/>
    </row>
    <row r="526" spans="5:5" x14ac:dyDescent="0.25">
      <c r="E526" s="6"/>
    </row>
    <row r="527" spans="5:5" x14ac:dyDescent="0.25">
      <c r="E527" s="6"/>
    </row>
    <row r="528" spans="5:5" x14ac:dyDescent="0.25">
      <c r="E528" s="6"/>
    </row>
    <row r="529" spans="5:5" x14ac:dyDescent="0.25">
      <c r="E529" s="6"/>
    </row>
    <row r="530" spans="5:5" x14ac:dyDescent="0.25">
      <c r="E530" s="6"/>
    </row>
    <row r="531" spans="5:5" x14ac:dyDescent="0.25">
      <c r="E531" s="6"/>
    </row>
    <row r="532" spans="5:5" x14ac:dyDescent="0.25">
      <c r="E532" s="6"/>
    </row>
    <row r="533" spans="5:5" x14ac:dyDescent="0.25">
      <c r="E533" s="6"/>
    </row>
    <row r="534" spans="5:5" x14ac:dyDescent="0.25">
      <c r="E534" s="6"/>
    </row>
    <row r="535" spans="5:5" x14ac:dyDescent="0.25">
      <c r="E535" s="6"/>
    </row>
    <row r="536" spans="5:5" x14ac:dyDescent="0.25">
      <c r="E536" s="6"/>
    </row>
    <row r="537" spans="5:5" x14ac:dyDescent="0.25">
      <c r="E537" s="6"/>
    </row>
    <row r="538" spans="5:5" x14ac:dyDescent="0.25">
      <c r="E538" s="6"/>
    </row>
    <row r="539" spans="5:5" x14ac:dyDescent="0.25">
      <c r="E539" s="6"/>
    </row>
    <row r="540" spans="5:5" x14ac:dyDescent="0.25">
      <c r="E540" s="6"/>
    </row>
    <row r="541" spans="5:5" x14ac:dyDescent="0.25">
      <c r="E541" s="6"/>
    </row>
    <row r="542" spans="5:5" x14ac:dyDescent="0.25">
      <c r="E542" s="6"/>
    </row>
    <row r="543" spans="5:5" x14ac:dyDescent="0.25">
      <c r="E543" s="6"/>
    </row>
    <row r="544" spans="5:5" x14ac:dyDescent="0.25">
      <c r="E544" s="6"/>
    </row>
    <row r="545" spans="5:5" x14ac:dyDescent="0.25">
      <c r="E545" s="6"/>
    </row>
    <row r="546" spans="5:5" x14ac:dyDescent="0.25">
      <c r="E546" s="6"/>
    </row>
    <row r="547" spans="5:5" x14ac:dyDescent="0.25">
      <c r="E547" s="6"/>
    </row>
    <row r="548" spans="5:5" x14ac:dyDescent="0.25">
      <c r="E548" s="6"/>
    </row>
    <row r="549" spans="5:5" x14ac:dyDescent="0.25">
      <c r="E549" s="6"/>
    </row>
    <row r="550" spans="5:5" x14ac:dyDescent="0.25">
      <c r="E550" s="6"/>
    </row>
    <row r="551" spans="5:5" x14ac:dyDescent="0.25">
      <c r="E551" s="6"/>
    </row>
    <row r="552" spans="5:5" x14ac:dyDescent="0.25">
      <c r="E552" s="6"/>
    </row>
    <row r="553" spans="5:5" x14ac:dyDescent="0.25">
      <c r="E553" s="6"/>
    </row>
    <row r="554" spans="5:5" x14ac:dyDescent="0.25">
      <c r="E554" s="6"/>
    </row>
    <row r="555" spans="5:5" x14ac:dyDescent="0.25">
      <c r="E555" s="6"/>
    </row>
    <row r="556" spans="5:5" x14ac:dyDescent="0.25">
      <c r="E556" s="6"/>
    </row>
    <row r="557" spans="5:5" x14ac:dyDescent="0.25">
      <c r="E557" s="6"/>
    </row>
    <row r="558" spans="5:5" x14ac:dyDescent="0.25">
      <c r="E558" s="6"/>
    </row>
    <row r="559" spans="5:5" x14ac:dyDescent="0.25">
      <c r="E559" s="6"/>
    </row>
    <row r="560" spans="5:5" x14ac:dyDescent="0.25">
      <c r="E560" s="6"/>
    </row>
    <row r="561" spans="5:5" x14ac:dyDescent="0.25">
      <c r="E561" s="6"/>
    </row>
    <row r="562" spans="5:5" x14ac:dyDescent="0.25">
      <c r="E562" s="6"/>
    </row>
    <row r="563" spans="5:5" x14ac:dyDescent="0.25">
      <c r="E563" s="6"/>
    </row>
    <row r="564" spans="5:5" x14ac:dyDescent="0.25">
      <c r="E564" s="6"/>
    </row>
    <row r="565" spans="5:5" x14ac:dyDescent="0.25">
      <c r="E565" s="6"/>
    </row>
    <row r="566" spans="5:5" x14ac:dyDescent="0.25">
      <c r="E566" s="6"/>
    </row>
    <row r="567" spans="5:5" x14ac:dyDescent="0.25">
      <c r="E567" s="6"/>
    </row>
    <row r="568" spans="5:5" x14ac:dyDescent="0.25">
      <c r="E568" s="6"/>
    </row>
    <row r="569" spans="5:5" x14ac:dyDescent="0.25">
      <c r="E569" s="6"/>
    </row>
    <row r="570" spans="5:5" x14ac:dyDescent="0.25">
      <c r="E570" s="6"/>
    </row>
    <row r="571" spans="5:5" x14ac:dyDescent="0.25">
      <c r="E571" s="6"/>
    </row>
    <row r="572" spans="5:5" x14ac:dyDescent="0.25">
      <c r="E572" s="6"/>
    </row>
    <row r="573" spans="5:5" x14ac:dyDescent="0.25">
      <c r="E573" s="6"/>
    </row>
    <row r="574" spans="5:5" x14ac:dyDescent="0.25">
      <c r="E574" s="6"/>
    </row>
    <row r="575" spans="5:5" x14ac:dyDescent="0.25">
      <c r="E575" s="6"/>
    </row>
    <row r="576" spans="5:5" x14ac:dyDescent="0.25">
      <c r="E576" s="6"/>
    </row>
    <row r="577" spans="5:5" x14ac:dyDescent="0.25">
      <c r="E577" s="6"/>
    </row>
    <row r="578" spans="5:5" x14ac:dyDescent="0.25">
      <c r="E578" s="6"/>
    </row>
    <row r="579" spans="5:5" x14ac:dyDescent="0.25">
      <c r="E579" s="6"/>
    </row>
    <row r="580" spans="5:5" x14ac:dyDescent="0.25">
      <c r="E580" s="6"/>
    </row>
    <row r="581" spans="5:5" x14ac:dyDescent="0.25">
      <c r="E581" s="6"/>
    </row>
    <row r="582" spans="5:5" x14ac:dyDescent="0.25">
      <c r="E582" s="6"/>
    </row>
    <row r="583" spans="5:5" x14ac:dyDescent="0.25">
      <c r="E583" s="6"/>
    </row>
    <row r="584" spans="5:5" x14ac:dyDescent="0.25">
      <c r="E584" s="6"/>
    </row>
    <row r="585" spans="5:5" x14ac:dyDescent="0.25">
      <c r="E585" s="6"/>
    </row>
    <row r="586" spans="5:5" x14ac:dyDescent="0.25">
      <c r="E586" s="6"/>
    </row>
    <row r="587" spans="5:5" x14ac:dyDescent="0.25">
      <c r="E587" s="6"/>
    </row>
    <row r="588" spans="5:5" x14ac:dyDescent="0.25">
      <c r="E588" s="6"/>
    </row>
    <row r="589" spans="5:5" x14ac:dyDescent="0.25">
      <c r="E589" s="6"/>
    </row>
    <row r="590" spans="5:5" x14ac:dyDescent="0.25">
      <c r="E590" s="6"/>
    </row>
    <row r="591" spans="5:5" x14ac:dyDescent="0.25">
      <c r="E591" s="6"/>
    </row>
    <row r="592" spans="5:5" x14ac:dyDescent="0.25">
      <c r="E592" s="6"/>
    </row>
    <row r="593" spans="5:5" x14ac:dyDescent="0.25">
      <c r="E593" s="6"/>
    </row>
    <row r="594" spans="5:5" x14ac:dyDescent="0.25">
      <c r="E594" s="6"/>
    </row>
    <row r="595" spans="5:5" x14ac:dyDescent="0.25">
      <c r="E595" s="6"/>
    </row>
    <row r="596" spans="5:5" x14ac:dyDescent="0.25">
      <c r="E596" s="6"/>
    </row>
    <row r="597" spans="5:5" x14ac:dyDescent="0.25">
      <c r="E597" s="6"/>
    </row>
    <row r="598" spans="5:5" x14ac:dyDescent="0.25">
      <c r="E598" s="6"/>
    </row>
    <row r="599" spans="5:5" x14ac:dyDescent="0.25">
      <c r="E599" s="6"/>
    </row>
    <row r="600" spans="5:5" x14ac:dyDescent="0.25">
      <c r="E600" s="6"/>
    </row>
    <row r="601" spans="5:5" x14ac:dyDescent="0.25">
      <c r="E601" s="6"/>
    </row>
    <row r="602" spans="5:5" x14ac:dyDescent="0.25">
      <c r="E602" s="6"/>
    </row>
    <row r="603" spans="5:5" x14ac:dyDescent="0.25">
      <c r="E603" s="6"/>
    </row>
    <row r="604" spans="5:5" x14ac:dyDescent="0.25">
      <c r="E604" s="6"/>
    </row>
    <row r="605" spans="5:5" x14ac:dyDescent="0.25">
      <c r="E605" s="6"/>
    </row>
    <row r="606" spans="5:5" x14ac:dyDescent="0.25">
      <c r="E606" s="6"/>
    </row>
    <row r="607" spans="5:5" x14ac:dyDescent="0.25">
      <c r="E607" s="6"/>
    </row>
    <row r="608" spans="5:5" x14ac:dyDescent="0.25">
      <c r="E608" s="6"/>
    </row>
    <row r="609" spans="5:5" x14ac:dyDescent="0.25">
      <c r="E609" s="6"/>
    </row>
    <row r="610" spans="5:5" x14ac:dyDescent="0.25">
      <c r="E610" s="6"/>
    </row>
    <row r="611" spans="5:5" x14ac:dyDescent="0.25">
      <c r="E611" s="6"/>
    </row>
    <row r="612" spans="5:5" x14ac:dyDescent="0.25">
      <c r="E612" s="6"/>
    </row>
    <row r="613" spans="5:5" x14ac:dyDescent="0.25">
      <c r="E613" s="6"/>
    </row>
    <row r="614" spans="5:5" x14ac:dyDescent="0.25">
      <c r="E614" s="6"/>
    </row>
    <row r="615" spans="5:5" x14ac:dyDescent="0.25">
      <c r="E615" s="6"/>
    </row>
    <row r="616" spans="5:5" x14ac:dyDescent="0.25">
      <c r="E616" s="6"/>
    </row>
    <row r="617" spans="5:5" x14ac:dyDescent="0.25">
      <c r="E617" s="6"/>
    </row>
    <row r="618" spans="5:5" x14ac:dyDescent="0.25">
      <c r="E618" s="6"/>
    </row>
    <row r="619" spans="5:5" x14ac:dyDescent="0.25">
      <c r="E619" s="6"/>
    </row>
    <row r="620" spans="5:5" x14ac:dyDescent="0.25">
      <c r="E620" s="6"/>
    </row>
    <row r="621" spans="5:5" x14ac:dyDescent="0.25">
      <c r="E621" s="6"/>
    </row>
    <row r="622" spans="5:5" x14ac:dyDescent="0.25">
      <c r="E622" s="6"/>
    </row>
    <row r="623" spans="5:5" x14ac:dyDescent="0.25">
      <c r="E623" s="6"/>
    </row>
    <row r="624" spans="5:5" x14ac:dyDescent="0.25">
      <c r="E624" s="6"/>
    </row>
    <row r="625" spans="5:5" x14ac:dyDescent="0.25">
      <c r="E625" s="6"/>
    </row>
    <row r="626" spans="5:5" x14ac:dyDescent="0.25">
      <c r="E626" s="6"/>
    </row>
    <row r="627" spans="5:5" x14ac:dyDescent="0.25">
      <c r="E627" s="6"/>
    </row>
    <row r="628" spans="5:5" x14ac:dyDescent="0.25">
      <c r="E628" s="6"/>
    </row>
    <row r="629" spans="5:5" x14ac:dyDescent="0.25">
      <c r="E629" s="6"/>
    </row>
    <row r="630" spans="5:5" x14ac:dyDescent="0.25">
      <c r="E630" s="6"/>
    </row>
    <row r="631" spans="5:5" x14ac:dyDescent="0.25">
      <c r="E631" s="6"/>
    </row>
    <row r="632" spans="5:5" x14ac:dyDescent="0.25">
      <c r="E632" s="6"/>
    </row>
    <row r="633" spans="5:5" x14ac:dyDescent="0.25">
      <c r="E633" s="6"/>
    </row>
    <row r="634" spans="5:5" x14ac:dyDescent="0.25">
      <c r="E634" s="6"/>
    </row>
    <row r="635" spans="5:5" x14ac:dyDescent="0.25">
      <c r="E635" s="6"/>
    </row>
    <row r="636" spans="5:5" x14ac:dyDescent="0.25">
      <c r="E636" s="6"/>
    </row>
    <row r="637" spans="5:5" x14ac:dyDescent="0.25">
      <c r="E637" s="6"/>
    </row>
    <row r="638" spans="5:5" x14ac:dyDescent="0.25">
      <c r="E638" s="6"/>
    </row>
    <row r="639" spans="5:5" x14ac:dyDescent="0.25">
      <c r="E639" s="6"/>
    </row>
    <row r="640" spans="5:5" x14ac:dyDescent="0.25">
      <c r="E640" s="6"/>
    </row>
    <row r="641" spans="5:5" x14ac:dyDescent="0.25">
      <c r="E641" s="6"/>
    </row>
    <row r="642" spans="5:5" x14ac:dyDescent="0.25">
      <c r="E642" s="6"/>
    </row>
    <row r="643" spans="5:5" x14ac:dyDescent="0.25">
      <c r="E643" s="6"/>
    </row>
    <row r="644" spans="5:5" x14ac:dyDescent="0.25">
      <c r="E644" s="6"/>
    </row>
    <row r="645" spans="5:5" x14ac:dyDescent="0.25">
      <c r="E645" s="6"/>
    </row>
    <row r="646" spans="5:5" x14ac:dyDescent="0.25">
      <c r="E646" s="6"/>
    </row>
    <row r="647" spans="5:5" x14ac:dyDescent="0.25">
      <c r="E647" s="6"/>
    </row>
    <row r="648" spans="5:5" x14ac:dyDescent="0.25">
      <c r="E648" s="6"/>
    </row>
    <row r="649" spans="5:5" x14ac:dyDescent="0.25">
      <c r="E649" s="6"/>
    </row>
    <row r="650" spans="5:5" x14ac:dyDescent="0.25">
      <c r="E650" s="6"/>
    </row>
    <row r="651" spans="5:5" x14ac:dyDescent="0.25">
      <c r="E651" s="6"/>
    </row>
    <row r="652" spans="5:5" x14ac:dyDescent="0.25">
      <c r="E652" s="6"/>
    </row>
    <row r="653" spans="5:5" x14ac:dyDescent="0.25">
      <c r="E653" s="6"/>
    </row>
    <row r="654" spans="5:5" x14ac:dyDescent="0.25">
      <c r="E654" s="6"/>
    </row>
    <row r="655" spans="5:5" x14ac:dyDescent="0.25">
      <c r="E655" s="6"/>
    </row>
    <row r="656" spans="5:5" x14ac:dyDescent="0.25">
      <c r="E656" s="6"/>
    </row>
    <row r="657" spans="5:5" x14ac:dyDescent="0.25">
      <c r="E657" s="6"/>
    </row>
    <row r="658" spans="5:5" x14ac:dyDescent="0.25">
      <c r="E658" s="6"/>
    </row>
    <row r="659" spans="5:5" x14ac:dyDescent="0.25">
      <c r="E659" s="6"/>
    </row>
    <row r="660" spans="5:5" x14ac:dyDescent="0.25">
      <c r="E660" s="6"/>
    </row>
    <row r="661" spans="5:5" x14ac:dyDescent="0.25">
      <c r="E661" s="6"/>
    </row>
    <row r="662" spans="5:5" x14ac:dyDescent="0.25">
      <c r="E662" s="6"/>
    </row>
    <row r="663" spans="5:5" x14ac:dyDescent="0.25">
      <c r="E663" s="6"/>
    </row>
    <row r="664" spans="5:5" x14ac:dyDescent="0.25">
      <c r="E664" s="6"/>
    </row>
    <row r="665" spans="5:5" x14ac:dyDescent="0.25">
      <c r="E665" s="6"/>
    </row>
    <row r="666" spans="5:5" x14ac:dyDescent="0.25">
      <c r="E666" s="6"/>
    </row>
    <row r="667" spans="5:5" x14ac:dyDescent="0.25">
      <c r="E667" s="6"/>
    </row>
    <row r="668" spans="5:5" x14ac:dyDescent="0.25">
      <c r="E668" s="6"/>
    </row>
    <row r="669" spans="5:5" x14ac:dyDescent="0.25">
      <c r="E669" s="6"/>
    </row>
    <row r="670" spans="5:5" x14ac:dyDescent="0.25">
      <c r="E670" s="6"/>
    </row>
    <row r="671" spans="5:5" x14ac:dyDescent="0.25">
      <c r="E671" s="6"/>
    </row>
    <row r="672" spans="5:5" x14ac:dyDescent="0.25">
      <c r="E672" s="6"/>
    </row>
    <row r="673" spans="5:5" x14ac:dyDescent="0.25">
      <c r="E673" s="6"/>
    </row>
    <row r="674" spans="5:5" x14ac:dyDescent="0.25">
      <c r="E674" s="6"/>
    </row>
    <row r="675" spans="5:5" x14ac:dyDescent="0.25">
      <c r="E675" s="6"/>
    </row>
    <row r="676" spans="5:5" x14ac:dyDescent="0.25">
      <c r="E676" s="6"/>
    </row>
    <row r="677" spans="5:5" x14ac:dyDescent="0.25">
      <c r="E677" s="6"/>
    </row>
    <row r="678" spans="5:5" x14ac:dyDescent="0.25">
      <c r="E678" s="6"/>
    </row>
    <row r="679" spans="5:5" x14ac:dyDescent="0.25">
      <c r="E679" s="6"/>
    </row>
    <row r="680" spans="5:5" x14ac:dyDescent="0.25">
      <c r="E680" s="6"/>
    </row>
    <row r="681" spans="5:5" x14ac:dyDescent="0.25">
      <c r="E681" s="6"/>
    </row>
    <row r="682" spans="5:5" x14ac:dyDescent="0.25">
      <c r="E682" s="6"/>
    </row>
    <row r="683" spans="5:5" x14ac:dyDescent="0.25">
      <c r="E683" s="6"/>
    </row>
    <row r="684" spans="5:5" x14ac:dyDescent="0.25">
      <c r="E684" s="6"/>
    </row>
    <row r="685" spans="5:5" x14ac:dyDescent="0.25">
      <c r="E685" s="6"/>
    </row>
    <row r="686" spans="5:5" x14ac:dyDescent="0.25">
      <c r="E686" s="6"/>
    </row>
    <row r="687" spans="5:5" x14ac:dyDescent="0.25">
      <c r="E687" s="6"/>
    </row>
    <row r="688" spans="5:5" x14ac:dyDescent="0.25">
      <c r="E688" s="6"/>
    </row>
    <row r="689" spans="5:5" x14ac:dyDescent="0.25">
      <c r="E689" s="6"/>
    </row>
    <row r="690" spans="5:5" x14ac:dyDescent="0.25">
      <c r="E690" s="6"/>
    </row>
    <row r="691" spans="5:5" x14ac:dyDescent="0.25">
      <c r="E691" s="6"/>
    </row>
    <row r="692" spans="5:5" x14ac:dyDescent="0.25">
      <c r="E692" s="6"/>
    </row>
    <row r="693" spans="5:5" x14ac:dyDescent="0.25">
      <c r="E693" s="6"/>
    </row>
    <row r="694" spans="5:5" x14ac:dyDescent="0.25">
      <c r="E694" s="6"/>
    </row>
    <row r="695" spans="5:5" x14ac:dyDescent="0.25">
      <c r="E695" s="6"/>
    </row>
    <row r="696" spans="5:5" x14ac:dyDescent="0.25">
      <c r="E696" s="6"/>
    </row>
    <row r="697" spans="5:5" x14ac:dyDescent="0.25">
      <c r="E697" s="6"/>
    </row>
    <row r="698" spans="5:5" x14ac:dyDescent="0.25">
      <c r="E698" s="6"/>
    </row>
    <row r="699" spans="5:5" x14ac:dyDescent="0.25">
      <c r="E699" s="6"/>
    </row>
    <row r="700" spans="5:5" x14ac:dyDescent="0.25">
      <c r="E700" s="6"/>
    </row>
    <row r="701" spans="5:5" x14ac:dyDescent="0.25">
      <c r="E701" s="6"/>
    </row>
    <row r="702" spans="5:5" x14ac:dyDescent="0.25">
      <c r="E702" s="6"/>
    </row>
    <row r="703" spans="5:5" x14ac:dyDescent="0.25">
      <c r="E703" s="6"/>
    </row>
    <row r="704" spans="5:5" x14ac:dyDescent="0.25">
      <c r="E704" s="6"/>
    </row>
    <row r="705" spans="5:5" x14ac:dyDescent="0.25">
      <c r="E705" s="6"/>
    </row>
    <row r="706" spans="5:5" x14ac:dyDescent="0.25">
      <c r="E706" s="6"/>
    </row>
    <row r="707" spans="5:5" x14ac:dyDescent="0.25">
      <c r="E707" s="6"/>
    </row>
    <row r="708" spans="5:5" x14ac:dyDescent="0.25">
      <c r="E708" s="6"/>
    </row>
    <row r="709" spans="5:5" x14ac:dyDescent="0.25">
      <c r="E709" s="6"/>
    </row>
    <row r="710" spans="5:5" x14ac:dyDescent="0.25">
      <c r="E710" s="6"/>
    </row>
    <row r="711" spans="5:5" x14ac:dyDescent="0.25">
      <c r="E711" s="6"/>
    </row>
    <row r="712" spans="5:5" x14ac:dyDescent="0.25">
      <c r="E712" s="6"/>
    </row>
    <row r="713" spans="5:5" x14ac:dyDescent="0.25">
      <c r="E713" s="6"/>
    </row>
    <row r="714" spans="5:5" x14ac:dyDescent="0.25">
      <c r="E714" s="6"/>
    </row>
    <row r="715" spans="5:5" x14ac:dyDescent="0.25">
      <c r="E715" s="6"/>
    </row>
    <row r="716" spans="5:5" x14ac:dyDescent="0.25">
      <c r="E716" s="6"/>
    </row>
    <row r="717" spans="5:5" x14ac:dyDescent="0.25">
      <c r="E717" s="6"/>
    </row>
    <row r="718" spans="5:5" x14ac:dyDescent="0.25">
      <c r="E718" s="6"/>
    </row>
    <row r="719" spans="5:5" x14ac:dyDescent="0.25">
      <c r="E719" s="6"/>
    </row>
    <row r="720" spans="5:5" x14ac:dyDescent="0.25">
      <c r="E720" s="6"/>
    </row>
    <row r="721" spans="5:5" x14ac:dyDescent="0.25">
      <c r="E721" s="6"/>
    </row>
    <row r="722" spans="5:5" x14ac:dyDescent="0.25">
      <c r="E722" s="6"/>
    </row>
    <row r="723" spans="5:5" x14ac:dyDescent="0.25">
      <c r="E723" s="6"/>
    </row>
    <row r="724" spans="5:5" x14ac:dyDescent="0.25">
      <c r="E724" s="6"/>
    </row>
    <row r="725" spans="5:5" x14ac:dyDescent="0.25">
      <c r="E725" s="6"/>
    </row>
    <row r="726" spans="5:5" x14ac:dyDescent="0.25">
      <c r="E726" s="6"/>
    </row>
    <row r="727" spans="5:5" x14ac:dyDescent="0.25">
      <c r="E727" s="6"/>
    </row>
    <row r="728" spans="5:5" x14ac:dyDescent="0.25">
      <c r="E728" s="6"/>
    </row>
    <row r="729" spans="5:5" x14ac:dyDescent="0.25">
      <c r="E729" s="6"/>
    </row>
    <row r="730" spans="5:5" x14ac:dyDescent="0.25">
      <c r="E730" s="6"/>
    </row>
    <row r="731" spans="5:5" x14ac:dyDescent="0.25">
      <c r="E731" s="6"/>
    </row>
    <row r="732" spans="5:5" x14ac:dyDescent="0.25">
      <c r="E732" s="6"/>
    </row>
    <row r="733" spans="5:5" x14ac:dyDescent="0.25">
      <c r="E733" s="6"/>
    </row>
    <row r="734" spans="5:5" x14ac:dyDescent="0.25">
      <c r="E734" s="6"/>
    </row>
    <row r="735" spans="5:5" x14ac:dyDescent="0.25">
      <c r="E735" s="6"/>
    </row>
    <row r="736" spans="5:5" x14ac:dyDescent="0.25">
      <c r="E736" s="6"/>
    </row>
    <row r="737" spans="5:5" x14ac:dyDescent="0.25">
      <c r="E737" s="6"/>
    </row>
    <row r="738" spans="5:5" x14ac:dyDescent="0.25">
      <c r="E738" s="6"/>
    </row>
    <row r="739" spans="5:5" x14ac:dyDescent="0.25">
      <c r="E739" s="6"/>
    </row>
    <row r="740" spans="5:5" x14ac:dyDescent="0.25">
      <c r="E740" s="6"/>
    </row>
    <row r="741" spans="5:5" x14ac:dyDescent="0.25">
      <c r="E741" s="6"/>
    </row>
    <row r="742" spans="5:5" x14ac:dyDescent="0.25">
      <c r="E742" s="6"/>
    </row>
    <row r="743" spans="5:5" x14ac:dyDescent="0.25">
      <c r="E743" s="6"/>
    </row>
    <row r="744" spans="5:5" x14ac:dyDescent="0.25">
      <c r="E744" s="6"/>
    </row>
    <row r="745" spans="5:5" x14ac:dyDescent="0.25">
      <c r="E745" s="6"/>
    </row>
    <row r="746" spans="5:5" x14ac:dyDescent="0.25">
      <c r="E746" s="6"/>
    </row>
    <row r="747" spans="5:5" x14ac:dyDescent="0.25">
      <c r="E747" s="6"/>
    </row>
    <row r="748" spans="5:5" x14ac:dyDescent="0.25">
      <c r="E748" s="6"/>
    </row>
    <row r="749" spans="5:5" x14ac:dyDescent="0.25">
      <c r="E749" s="6"/>
    </row>
    <row r="750" spans="5:5" x14ac:dyDescent="0.25">
      <c r="E750" s="6"/>
    </row>
    <row r="751" spans="5:5" x14ac:dyDescent="0.25">
      <c r="E751" s="6"/>
    </row>
    <row r="752" spans="5:5" x14ac:dyDescent="0.25">
      <c r="E752" s="6"/>
    </row>
    <row r="753" spans="5:5" x14ac:dyDescent="0.25">
      <c r="E753" s="6"/>
    </row>
    <row r="754" spans="5:5" x14ac:dyDescent="0.25">
      <c r="E754" s="6"/>
    </row>
    <row r="755" spans="5:5" x14ac:dyDescent="0.25">
      <c r="E755" s="6"/>
    </row>
    <row r="756" spans="5:5" x14ac:dyDescent="0.25">
      <c r="E756" s="6"/>
    </row>
    <row r="757" spans="5:5" x14ac:dyDescent="0.25">
      <c r="E757" s="6"/>
    </row>
    <row r="758" spans="5:5" x14ac:dyDescent="0.25">
      <c r="E758" s="6"/>
    </row>
    <row r="759" spans="5:5" x14ac:dyDescent="0.25">
      <c r="E759" s="6"/>
    </row>
    <row r="760" spans="5:5" x14ac:dyDescent="0.25">
      <c r="E760" s="6"/>
    </row>
    <row r="761" spans="5:5" x14ac:dyDescent="0.25">
      <c r="E761" s="6"/>
    </row>
    <row r="762" spans="5:5" x14ac:dyDescent="0.25">
      <c r="E762" s="6"/>
    </row>
    <row r="763" spans="5:5" x14ac:dyDescent="0.25">
      <c r="E763" s="6"/>
    </row>
    <row r="764" spans="5:5" x14ac:dyDescent="0.25">
      <c r="E764" s="6"/>
    </row>
    <row r="765" spans="5:5" x14ac:dyDescent="0.25">
      <c r="E765" s="6"/>
    </row>
    <row r="766" spans="5:5" x14ac:dyDescent="0.25">
      <c r="E766" s="6"/>
    </row>
    <row r="767" spans="5:5" x14ac:dyDescent="0.25">
      <c r="E767" s="6"/>
    </row>
    <row r="768" spans="5:5" x14ac:dyDescent="0.25">
      <c r="E768" s="6"/>
    </row>
    <row r="769" spans="5:5" x14ac:dyDescent="0.25">
      <c r="E769" s="6"/>
    </row>
    <row r="770" spans="5:5" x14ac:dyDescent="0.25">
      <c r="E770" s="6"/>
    </row>
    <row r="771" spans="5:5" x14ac:dyDescent="0.25">
      <c r="E771" s="6"/>
    </row>
    <row r="772" spans="5:5" x14ac:dyDescent="0.25">
      <c r="E772" s="6"/>
    </row>
    <row r="773" spans="5:5" x14ac:dyDescent="0.25">
      <c r="E773" s="6"/>
    </row>
    <row r="774" spans="5:5" x14ac:dyDescent="0.25">
      <c r="E774" s="6"/>
    </row>
    <row r="775" spans="5:5" x14ac:dyDescent="0.25">
      <c r="E775" s="6"/>
    </row>
    <row r="776" spans="5:5" x14ac:dyDescent="0.25">
      <c r="E776" s="6"/>
    </row>
    <row r="777" spans="5:5" x14ac:dyDescent="0.25">
      <c r="E777" s="6"/>
    </row>
    <row r="778" spans="5:5" x14ac:dyDescent="0.25">
      <c r="E778" s="6"/>
    </row>
    <row r="779" spans="5:5" x14ac:dyDescent="0.25">
      <c r="E779" s="6"/>
    </row>
    <row r="780" spans="5:5" x14ac:dyDescent="0.25">
      <c r="E780" s="6"/>
    </row>
    <row r="781" spans="5:5" x14ac:dyDescent="0.25">
      <c r="E781" s="6"/>
    </row>
    <row r="782" spans="5:5" x14ac:dyDescent="0.25">
      <c r="E782" s="6"/>
    </row>
    <row r="783" spans="5:5" x14ac:dyDescent="0.25">
      <c r="E783" s="6"/>
    </row>
    <row r="784" spans="5:5" x14ac:dyDescent="0.25">
      <c r="E784" s="6"/>
    </row>
    <row r="785" spans="5:5" x14ac:dyDescent="0.25">
      <c r="E785" s="6"/>
    </row>
    <row r="786" spans="5:5" x14ac:dyDescent="0.25">
      <c r="E786" s="6"/>
    </row>
    <row r="787" spans="5:5" x14ac:dyDescent="0.25">
      <c r="E787" s="6"/>
    </row>
    <row r="788" spans="5:5" x14ac:dyDescent="0.25">
      <c r="E788" s="6"/>
    </row>
    <row r="789" spans="5:5" x14ac:dyDescent="0.25">
      <c r="E789" s="6"/>
    </row>
    <row r="790" spans="5:5" x14ac:dyDescent="0.25">
      <c r="E790" s="6"/>
    </row>
    <row r="791" spans="5:5" x14ac:dyDescent="0.25">
      <c r="E791" s="6"/>
    </row>
    <row r="792" spans="5:5" x14ac:dyDescent="0.25">
      <c r="E792" s="6"/>
    </row>
    <row r="793" spans="5:5" x14ac:dyDescent="0.25">
      <c r="E793" s="6"/>
    </row>
    <row r="794" spans="5:5" x14ac:dyDescent="0.25">
      <c r="E794" s="6"/>
    </row>
    <row r="795" spans="5:5" x14ac:dyDescent="0.25">
      <c r="E795" s="6"/>
    </row>
    <row r="796" spans="5:5" x14ac:dyDescent="0.25">
      <c r="E796" s="6"/>
    </row>
    <row r="797" spans="5:5" x14ac:dyDescent="0.25">
      <c r="E797" s="6"/>
    </row>
    <row r="798" spans="5:5" x14ac:dyDescent="0.25">
      <c r="E798" s="6"/>
    </row>
    <row r="799" spans="5:5" x14ac:dyDescent="0.25">
      <c r="E799" s="6"/>
    </row>
    <row r="800" spans="5:5" x14ac:dyDescent="0.25">
      <c r="E800" s="6"/>
    </row>
    <row r="801" spans="5:5" x14ac:dyDescent="0.25">
      <c r="E801" s="6"/>
    </row>
    <row r="802" spans="5:5" x14ac:dyDescent="0.25">
      <c r="E802" s="6"/>
    </row>
    <row r="803" spans="5:5" x14ac:dyDescent="0.25">
      <c r="E803" s="6"/>
    </row>
    <row r="804" spans="5:5" x14ac:dyDescent="0.25">
      <c r="E804" s="6"/>
    </row>
    <row r="805" spans="5:5" x14ac:dyDescent="0.25">
      <c r="E805" s="6"/>
    </row>
    <row r="806" spans="5:5" x14ac:dyDescent="0.25">
      <c r="E806" s="6"/>
    </row>
    <row r="807" spans="5:5" x14ac:dyDescent="0.25">
      <c r="E807" s="6"/>
    </row>
    <row r="808" spans="5:5" x14ac:dyDescent="0.25">
      <c r="E808" s="6"/>
    </row>
    <row r="809" spans="5:5" x14ac:dyDescent="0.25">
      <c r="E809" s="6"/>
    </row>
    <row r="810" spans="5:5" x14ac:dyDescent="0.25">
      <c r="E810" s="6"/>
    </row>
    <row r="811" spans="5:5" x14ac:dyDescent="0.25">
      <c r="E811" s="6"/>
    </row>
    <row r="812" spans="5:5" x14ac:dyDescent="0.25">
      <c r="E812" s="6"/>
    </row>
    <row r="813" spans="5:5" x14ac:dyDescent="0.25">
      <c r="E813" s="6"/>
    </row>
    <row r="814" spans="5:5" x14ac:dyDescent="0.25">
      <c r="E814" s="6"/>
    </row>
    <row r="815" spans="5:5" x14ac:dyDescent="0.25">
      <c r="E815" s="6"/>
    </row>
    <row r="816" spans="5:5" x14ac:dyDescent="0.25">
      <c r="E816" s="6"/>
    </row>
    <row r="817" spans="5:5" x14ac:dyDescent="0.25">
      <c r="E817" s="6"/>
    </row>
    <row r="818" spans="5:5" x14ac:dyDescent="0.25">
      <c r="E818" s="6"/>
    </row>
    <row r="819" spans="5:5" x14ac:dyDescent="0.25">
      <c r="E819" s="6"/>
    </row>
    <row r="820" spans="5:5" x14ac:dyDescent="0.25">
      <c r="E820" s="6"/>
    </row>
    <row r="821" spans="5:5" x14ac:dyDescent="0.25">
      <c r="E821" s="6"/>
    </row>
    <row r="822" spans="5:5" x14ac:dyDescent="0.25">
      <c r="E822" s="6"/>
    </row>
    <row r="823" spans="5:5" x14ac:dyDescent="0.25">
      <c r="E823" s="6"/>
    </row>
    <row r="824" spans="5:5" x14ac:dyDescent="0.25">
      <c r="E824" s="6"/>
    </row>
    <row r="825" spans="5:5" x14ac:dyDescent="0.25">
      <c r="E825" s="6"/>
    </row>
    <row r="826" spans="5:5" x14ac:dyDescent="0.25">
      <c r="E826" s="6"/>
    </row>
    <row r="827" spans="5:5" x14ac:dyDescent="0.25">
      <c r="E827" s="6"/>
    </row>
    <row r="828" spans="5:5" x14ac:dyDescent="0.25">
      <c r="E828" s="6"/>
    </row>
    <row r="829" spans="5:5" x14ac:dyDescent="0.25">
      <c r="E829" s="6"/>
    </row>
    <row r="830" spans="5:5" x14ac:dyDescent="0.25">
      <c r="E830" s="6"/>
    </row>
    <row r="831" spans="5:5" x14ac:dyDescent="0.25">
      <c r="E831" s="6"/>
    </row>
    <row r="832" spans="5:5" x14ac:dyDescent="0.25">
      <c r="E832" s="6"/>
    </row>
    <row r="833" spans="5:5" x14ac:dyDescent="0.25">
      <c r="E833" s="6"/>
    </row>
    <row r="834" spans="5:5" x14ac:dyDescent="0.25">
      <c r="E834" s="6"/>
    </row>
    <row r="835" spans="5:5" x14ac:dyDescent="0.25">
      <c r="E835" s="6"/>
    </row>
    <row r="836" spans="5:5" x14ac:dyDescent="0.25">
      <c r="E836" s="6"/>
    </row>
    <row r="837" spans="5:5" x14ac:dyDescent="0.25">
      <c r="E837" s="6"/>
    </row>
    <row r="838" spans="5:5" x14ac:dyDescent="0.25">
      <c r="E838" s="6"/>
    </row>
    <row r="839" spans="5:5" x14ac:dyDescent="0.25">
      <c r="E839" s="6"/>
    </row>
    <row r="840" spans="5:5" x14ac:dyDescent="0.25">
      <c r="E840" s="6"/>
    </row>
    <row r="841" spans="5:5" x14ac:dyDescent="0.25">
      <c r="E841" s="6"/>
    </row>
    <row r="842" spans="5:5" x14ac:dyDescent="0.25">
      <c r="E842" s="6"/>
    </row>
    <row r="843" spans="5:5" x14ac:dyDescent="0.25">
      <c r="E843" s="6"/>
    </row>
    <row r="844" spans="5:5" x14ac:dyDescent="0.25">
      <c r="E844" s="6"/>
    </row>
    <row r="845" spans="5:5" x14ac:dyDescent="0.25">
      <c r="E845" s="6"/>
    </row>
    <row r="846" spans="5:5" x14ac:dyDescent="0.25">
      <c r="E846" s="6"/>
    </row>
    <row r="847" spans="5:5" x14ac:dyDescent="0.25">
      <c r="E847" s="6"/>
    </row>
    <row r="848" spans="5:5" x14ac:dyDescent="0.25">
      <c r="E848" s="6"/>
    </row>
    <row r="849" spans="5:5" x14ac:dyDescent="0.25">
      <c r="E849" s="6"/>
    </row>
    <row r="850" spans="5:5" x14ac:dyDescent="0.25">
      <c r="E850" s="6"/>
    </row>
    <row r="851" spans="5:5" x14ac:dyDescent="0.25">
      <c r="E851" s="6"/>
    </row>
    <row r="852" spans="5:5" x14ac:dyDescent="0.25">
      <c r="E852" s="6"/>
    </row>
    <row r="853" spans="5:5" x14ac:dyDescent="0.25">
      <c r="E853" s="6"/>
    </row>
    <row r="854" spans="5:5" x14ac:dyDescent="0.25">
      <c r="E854" s="6"/>
    </row>
    <row r="855" spans="5:5" x14ac:dyDescent="0.25">
      <c r="E855" s="6"/>
    </row>
    <row r="856" spans="5:5" x14ac:dyDescent="0.25">
      <c r="E856" s="6"/>
    </row>
    <row r="857" spans="5:5" x14ac:dyDescent="0.25">
      <c r="E857" s="6"/>
    </row>
    <row r="858" spans="5:5" x14ac:dyDescent="0.25">
      <c r="E858" s="6"/>
    </row>
    <row r="859" spans="5:5" x14ac:dyDescent="0.25">
      <c r="E859" s="6"/>
    </row>
    <row r="860" spans="5:5" x14ac:dyDescent="0.25">
      <c r="E860" s="6"/>
    </row>
    <row r="861" spans="5:5" x14ac:dyDescent="0.25">
      <c r="E861" s="6"/>
    </row>
    <row r="862" spans="5:5" x14ac:dyDescent="0.25">
      <c r="E862" s="6"/>
    </row>
    <row r="863" spans="5:5" x14ac:dyDescent="0.25">
      <c r="E863" s="6"/>
    </row>
    <row r="864" spans="5:5" x14ac:dyDescent="0.25">
      <c r="E864" s="6"/>
    </row>
    <row r="865" spans="5:5" x14ac:dyDescent="0.25">
      <c r="E865" s="6"/>
    </row>
    <row r="866" spans="5:5" x14ac:dyDescent="0.25">
      <c r="E866" s="6"/>
    </row>
    <row r="867" spans="5:5" x14ac:dyDescent="0.25">
      <c r="E867" s="6"/>
    </row>
    <row r="868" spans="5:5" x14ac:dyDescent="0.25">
      <c r="E868" s="6"/>
    </row>
    <row r="869" spans="5:5" x14ac:dyDescent="0.25">
      <c r="E869" s="6"/>
    </row>
    <row r="870" spans="5:5" x14ac:dyDescent="0.25">
      <c r="E870" s="6"/>
    </row>
    <row r="871" spans="5:5" x14ac:dyDescent="0.25">
      <c r="E871" s="6"/>
    </row>
    <row r="872" spans="5:5" x14ac:dyDescent="0.25">
      <c r="E872" s="6"/>
    </row>
    <row r="873" spans="5:5" x14ac:dyDescent="0.25">
      <c r="E873" s="6"/>
    </row>
    <row r="874" spans="5:5" x14ac:dyDescent="0.25">
      <c r="E874" s="6"/>
    </row>
    <row r="875" spans="5:5" x14ac:dyDescent="0.25">
      <c r="E875" s="6"/>
    </row>
    <row r="876" spans="5:5" x14ac:dyDescent="0.25">
      <c r="E876" s="6"/>
    </row>
    <row r="877" spans="5:5" x14ac:dyDescent="0.25">
      <c r="E877" s="6"/>
    </row>
    <row r="878" spans="5:5" x14ac:dyDescent="0.25">
      <c r="E878" s="6"/>
    </row>
    <row r="879" spans="5:5" x14ac:dyDescent="0.25">
      <c r="E879" s="6"/>
    </row>
    <row r="880" spans="5:5" x14ac:dyDescent="0.25">
      <c r="E880" s="6"/>
    </row>
    <row r="881" spans="5:5" x14ac:dyDescent="0.25">
      <c r="E881" s="6"/>
    </row>
    <row r="882" spans="5:5" x14ac:dyDescent="0.25">
      <c r="E882" s="6"/>
    </row>
    <row r="883" spans="5:5" x14ac:dyDescent="0.25">
      <c r="E883" s="6"/>
    </row>
    <row r="884" spans="5:5" x14ac:dyDescent="0.25">
      <c r="E884" s="6"/>
    </row>
    <row r="885" spans="5:5" x14ac:dyDescent="0.25">
      <c r="E885" s="6"/>
    </row>
    <row r="886" spans="5:5" x14ac:dyDescent="0.25">
      <c r="E886" s="6"/>
    </row>
    <row r="887" spans="5:5" x14ac:dyDescent="0.25">
      <c r="E887" s="6"/>
    </row>
    <row r="888" spans="5:5" x14ac:dyDescent="0.25">
      <c r="E888" s="6"/>
    </row>
    <row r="889" spans="5:5" x14ac:dyDescent="0.25">
      <c r="E889" s="6"/>
    </row>
    <row r="890" spans="5:5" x14ac:dyDescent="0.25">
      <c r="E890" s="6"/>
    </row>
    <row r="891" spans="5:5" x14ac:dyDescent="0.25">
      <c r="E891" s="6"/>
    </row>
    <row r="892" spans="5:5" x14ac:dyDescent="0.25">
      <c r="E892" s="6"/>
    </row>
    <row r="893" spans="5:5" x14ac:dyDescent="0.25">
      <c r="E893" s="6"/>
    </row>
    <row r="894" spans="5:5" x14ac:dyDescent="0.25">
      <c r="E894" s="6"/>
    </row>
    <row r="895" spans="5:5" x14ac:dyDescent="0.25">
      <c r="E895" s="6"/>
    </row>
    <row r="896" spans="5:5" x14ac:dyDescent="0.25">
      <c r="E896" s="6"/>
    </row>
    <row r="897" spans="5:5" x14ac:dyDescent="0.25">
      <c r="E897" s="6"/>
    </row>
    <row r="898" spans="5:5" x14ac:dyDescent="0.25">
      <c r="E898" s="6"/>
    </row>
    <row r="899" spans="5:5" x14ac:dyDescent="0.25">
      <c r="E899" s="6"/>
    </row>
    <row r="900" spans="5:5" x14ac:dyDescent="0.25">
      <c r="E900" s="6"/>
    </row>
    <row r="901" spans="5:5" x14ac:dyDescent="0.25">
      <c r="E901" s="6"/>
    </row>
    <row r="902" spans="5:5" x14ac:dyDescent="0.25">
      <c r="E902" s="6"/>
    </row>
    <row r="903" spans="5:5" x14ac:dyDescent="0.25">
      <c r="E903" s="6"/>
    </row>
    <row r="904" spans="5:5" x14ac:dyDescent="0.25">
      <c r="E904" s="6"/>
    </row>
    <row r="905" spans="5:5" x14ac:dyDescent="0.25">
      <c r="E905" s="6"/>
    </row>
    <row r="906" spans="5:5" x14ac:dyDescent="0.25">
      <c r="E906" s="6"/>
    </row>
    <row r="907" spans="5:5" x14ac:dyDescent="0.25">
      <c r="E907" s="6"/>
    </row>
    <row r="908" spans="5:5" x14ac:dyDescent="0.25">
      <c r="E908" s="6"/>
    </row>
    <row r="909" spans="5:5" x14ac:dyDescent="0.25">
      <c r="E909" s="6"/>
    </row>
    <row r="910" spans="5:5" x14ac:dyDescent="0.25">
      <c r="E910" s="6"/>
    </row>
    <row r="911" spans="5:5" x14ac:dyDescent="0.25">
      <c r="E911" s="6"/>
    </row>
    <row r="912" spans="5:5" x14ac:dyDescent="0.25">
      <c r="E912" s="6"/>
    </row>
    <row r="913" spans="5:5" x14ac:dyDescent="0.25">
      <c r="E913" s="6"/>
    </row>
    <row r="914" spans="5:5" x14ac:dyDescent="0.25">
      <c r="E914" s="6"/>
    </row>
    <row r="915" spans="5:5" x14ac:dyDescent="0.25">
      <c r="E915" s="6"/>
    </row>
    <row r="916" spans="5:5" x14ac:dyDescent="0.25">
      <c r="E916" s="6"/>
    </row>
    <row r="917" spans="5:5" x14ac:dyDescent="0.25">
      <c r="E917" s="6"/>
    </row>
    <row r="918" spans="5:5" x14ac:dyDescent="0.25">
      <c r="E918" s="6"/>
    </row>
    <row r="919" spans="5:5" x14ac:dyDescent="0.25">
      <c r="E919" s="6"/>
    </row>
    <row r="920" spans="5:5" x14ac:dyDescent="0.25">
      <c r="E920" s="6"/>
    </row>
    <row r="921" spans="5:5" x14ac:dyDescent="0.25">
      <c r="E921" s="6"/>
    </row>
    <row r="922" spans="5:5" x14ac:dyDescent="0.25">
      <c r="E922" s="6"/>
    </row>
    <row r="923" spans="5:5" x14ac:dyDescent="0.25">
      <c r="E923" s="6"/>
    </row>
    <row r="924" spans="5:5" x14ac:dyDescent="0.25">
      <c r="E924" s="6"/>
    </row>
    <row r="925" spans="5:5" x14ac:dyDescent="0.25">
      <c r="E925" s="6"/>
    </row>
    <row r="926" spans="5:5" x14ac:dyDescent="0.25">
      <c r="E926" s="6"/>
    </row>
    <row r="927" spans="5:5" x14ac:dyDescent="0.25">
      <c r="E927" s="6"/>
    </row>
    <row r="928" spans="5:5" x14ac:dyDescent="0.25">
      <c r="E928" s="6"/>
    </row>
    <row r="929" spans="5:5" x14ac:dyDescent="0.25">
      <c r="E929" s="6"/>
    </row>
    <row r="930" spans="5:5" x14ac:dyDescent="0.25">
      <c r="E930" s="6"/>
    </row>
    <row r="931" spans="5:5" x14ac:dyDescent="0.25">
      <c r="E931" s="6"/>
    </row>
    <row r="932" spans="5:5" x14ac:dyDescent="0.25">
      <c r="E932" s="6"/>
    </row>
    <row r="933" spans="5:5" x14ac:dyDescent="0.25">
      <c r="E933" s="6"/>
    </row>
    <row r="934" spans="5:5" x14ac:dyDescent="0.25">
      <c r="E934" s="6"/>
    </row>
    <row r="935" spans="5:5" x14ac:dyDescent="0.25">
      <c r="E935" s="6"/>
    </row>
    <row r="936" spans="5:5" x14ac:dyDescent="0.25">
      <c r="E936" s="6"/>
    </row>
    <row r="937" spans="5:5" x14ac:dyDescent="0.25">
      <c r="E937" s="6"/>
    </row>
    <row r="938" spans="5:5" x14ac:dyDescent="0.25">
      <c r="E938" s="6"/>
    </row>
    <row r="939" spans="5:5" x14ac:dyDescent="0.25">
      <c r="E939" s="6"/>
    </row>
    <row r="940" spans="5:5" x14ac:dyDescent="0.25">
      <c r="E940" s="6"/>
    </row>
    <row r="941" spans="5:5" x14ac:dyDescent="0.25">
      <c r="E941" s="6"/>
    </row>
    <row r="942" spans="5:5" x14ac:dyDescent="0.25">
      <c r="E942" s="6"/>
    </row>
    <row r="943" spans="5:5" x14ac:dyDescent="0.25">
      <c r="E943" s="6"/>
    </row>
    <row r="944" spans="5:5" x14ac:dyDescent="0.25">
      <c r="E944" s="6"/>
    </row>
    <row r="945" spans="5:5" x14ac:dyDescent="0.25">
      <c r="E945" s="6"/>
    </row>
    <row r="946" spans="5:5" x14ac:dyDescent="0.25">
      <c r="E946" s="6"/>
    </row>
    <row r="947" spans="5:5" x14ac:dyDescent="0.25">
      <c r="E947" s="6"/>
    </row>
    <row r="948" spans="5:5" x14ac:dyDescent="0.25">
      <c r="E948" s="6"/>
    </row>
    <row r="949" spans="5:5" x14ac:dyDescent="0.25">
      <c r="E949" s="6"/>
    </row>
    <row r="950" spans="5:5" x14ac:dyDescent="0.25">
      <c r="E950" s="6"/>
    </row>
    <row r="951" spans="5:5" x14ac:dyDescent="0.25">
      <c r="E951" s="6"/>
    </row>
    <row r="952" spans="5:5" x14ac:dyDescent="0.25">
      <c r="E952" s="6"/>
    </row>
    <row r="953" spans="5:5" x14ac:dyDescent="0.25">
      <c r="E953" s="6"/>
    </row>
    <row r="954" spans="5:5" x14ac:dyDescent="0.25">
      <c r="E954" s="6"/>
    </row>
    <row r="955" spans="5:5" x14ac:dyDescent="0.25">
      <c r="E955" s="6"/>
    </row>
    <row r="956" spans="5:5" x14ac:dyDescent="0.25">
      <c r="E956" s="6"/>
    </row>
    <row r="957" spans="5:5" x14ac:dyDescent="0.25">
      <c r="E957" s="6"/>
    </row>
    <row r="958" spans="5:5" x14ac:dyDescent="0.25">
      <c r="E958" s="6"/>
    </row>
    <row r="959" spans="5:5" x14ac:dyDescent="0.25">
      <c r="E959" s="6"/>
    </row>
    <row r="960" spans="5:5" x14ac:dyDescent="0.25">
      <c r="E960" s="6"/>
    </row>
    <row r="961" spans="5:5" x14ac:dyDescent="0.25">
      <c r="E961" s="6"/>
    </row>
    <row r="962" spans="5:5" x14ac:dyDescent="0.25">
      <c r="E962" s="6"/>
    </row>
    <row r="963" spans="5:5" x14ac:dyDescent="0.25">
      <c r="E963" s="6"/>
    </row>
    <row r="964" spans="5:5" x14ac:dyDescent="0.25">
      <c r="E964" s="6"/>
    </row>
    <row r="965" spans="5:5" x14ac:dyDescent="0.25">
      <c r="E965" s="6"/>
    </row>
    <row r="966" spans="5:5" x14ac:dyDescent="0.25">
      <c r="E966" s="6"/>
    </row>
    <row r="967" spans="5:5" x14ac:dyDescent="0.25">
      <c r="E967" s="6"/>
    </row>
    <row r="968" spans="5:5" x14ac:dyDescent="0.25">
      <c r="E968" s="6"/>
    </row>
    <row r="969" spans="5:5" x14ac:dyDescent="0.25">
      <c r="E969" s="6"/>
    </row>
    <row r="970" spans="5:5" x14ac:dyDescent="0.25">
      <c r="E970" s="6"/>
    </row>
    <row r="971" spans="5:5" x14ac:dyDescent="0.25">
      <c r="E971" s="6"/>
    </row>
    <row r="972" spans="5:5" x14ac:dyDescent="0.25">
      <c r="E972" s="6"/>
    </row>
    <row r="973" spans="5:5" x14ac:dyDescent="0.25">
      <c r="E973" s="6"/>
    </row>
    <row r="974" spans="5:5" x14ac:dyDescent="0.25">
      <c r="E974" s="6"/>
    </row>
    <row r="975" spans="5:5" x14ac:dyDescent="0.25">
      <c r="E975" s="6"/>
    </row>
    <row r="976" spans="5:5" x14ac:dyDescent="0.25">
      <c r="E976" s="6"/>
    </row>
    <row r="977" spans="5:5" x14ac:dyDescent="0.25">
      <c r="E977" s="6"/>
    </row>
    <row r="978" spans="5:5" x14ac:dyDescent="0.25">
      <c r="E978" s="6"/>
    </row>
    <row r="979" spans="5:5" x14ac:dyDescent="0.25">
      <c r="E979" s="6"/>
    </row>
    <row r="980" spans="5:5" x14ac:dyDescent="0.25">
      <c r="E980" s="6"/>
    </row>
    <row r="981" spans="5:5" x14ac:dyDescent="0.25">
      <c r="E981" s="6"/>
    </row>
    <row r="982" spans="5:5" x14ac:dyDescent="0.25">
      <c r="E982" s="6"/>
    </row>
    <row r="983" spans="5:5" x14ac:dyDescent="0.25">
      <c r="E983" s="6"/>
    </row>
    <row r="984" spans="5:5" x14ac:dyDescent="0.25">
      <c r="E984" s="6"/>
    </row>
    <row r="985" spans="5:5" x14ac:dyDescent="0.25">
      <c r="E985" s="6"/>
    </row>
    <row r="986" spans="5:5" x14ac:dyDescent="0.25">
      <c r="E986" s="6"/>
    </row>
    <row r="987" spans="5:5" x14ac:dyDescent="0.25">
      <c r="E987" s="6"/>
    </row>
    <row r="988" spans="5:5" x14ac:dyDescent="0.25">
      <c r="E988" s="6"/>
    </row>
    <row r="989" spans="5:5" x14ac:dyDescent="0.25">
      <c r="E989" s="6"/>
    </row>
    <row r="990" spans="5:5" x14ac:dyDescent="0.25">
      <c r="E990" s="6"/>
    </row>
    <row r="991" spans="5:5" x14ac:dyDescent="0.25">
      <c r="E991" s="6"/>
    </row>
    <row r="992" spans="5:5" x14ac:dyDescent="0.25">
      <c r="E992" s="6"/>
    </row>
    <row r="993" spans="5:5" x14ac:dyDescent="0.25">
      <c r="E993" s="6"/>
    </row>
    <row r="994" spans="5:5" x14ac:dyDescent="0.25">
      <c r="E994" s="6"/>
    </row>
    <row r="995" spans="5:5" x14ac:dyDescent="0.25">
      <c r="E995" s="6"/>
    </row>
    <row r="996" spans="5:5" x14ac:dyDescent="0.25">
      <c r="E996" s="6"/>
    </row>
    <row r="997" spans="5:5" x14ac:dyDescent="0.25">
      <c r="E997" s="6"/>
    </row>
    <row r="998" spans="5:5" x14ac:dyDescent="0.25">
      <c r="E998" s="6"/>
    </row>
    <row r="999" spans="5:5" x14ac:dyDescent="0.25">
      <c r="E999" s="6"/>
    </row>
    <row r="1000" spans="5:5" x14ac:dyDescent="0.25">
      <c r="E1000" s="6"/>
    </row>
    <row r="1001" spans="5:5" x14ac:dyDescent="0.25">
      <c r="E1001" s="6"/>
    </row>
    <row r="1002" spans="5:5" x14ac:dyDescent="0.25">
      <c r="E1002" s="6"/>
    </row>
    <row r="1003" spans="5:5" x14ac:dyDescent="0.25">
      <c r="E1003" s="6"/>
    </row>
    <row r="1004" spans="5:5" x14ac:dyDescent="0.25">
      <c r="E1004" s="6"/>
    </row>
    <row r="1005" spans="5:5" x14ac:dyDescent="0.25">
      <c r="E1005" s="6"/>
    </row>
    <row r="1006" spans="5:5" x14ac:dyDescent="0.25">
      <c r="E1006" s="6"/>
    </row>
    <row r="1007" spans="5:5" x14ac:dyDescent="0.25">
      <c r="E1007" s="6"/>
    </row>
    <row r="1008" spans="5:5" x14ac:dyDescent="0.25">
      <c r="E1008" s="6"/>
    </row>
    <row r="1009" spans="5:5" x14ac:dyDescent="0.25">
      <c r="E1009" s="6"/>
    </row>
    <row r="1010" spans="5:5" x14ac:dyDescent="0.25">
      <c r="E1010" s="6"/>
    </row>
    <row r="1011" spans="5:5" x14ac:dyDescent="0.25">
      <c r="E1011" s="6"/>
    </row>
    <row r="1012" spans="5:5" x14ac:dyDescent="0.25">
      <c r="E1012" s="6"/>
    </row>
    <row r="1013" spans="5:5" x14ac:dyDescent="0.25">
      <c r="E1013" s="6"/>
    </row>
    <row r="1014" spans="5:5" x14ac:dyDescent="0.25">
      <c r="E1014" s="6"/>
    </row>
    <row r="1015" spans="5:5" x14ac:dyDescent="0.25">
      <c r="E1015" s="6"/>
    </row>
    <row r="1016" spans="5:5" x14ac:dyDescent="0.25">
      <c r="E1016" s="6"/>
    </row>
    <row r="1017" spans="5:5" x14ac:dyDescent="0.25">
      <c r="E1017" s="6"/>
    </row>
    <row r="1018" spans="5:5" x14ac:dyDescent="0.25">
      <c r="E1018" s="6"/>
    </row>
    <row r="1019" spans="5:5" x14ac:dyDescent="0.25">
      <c r="E1019" s="6"/>
    </row>
    <row r="1020" spans="5:5" x14ac:dyDescent="0.25">
      <c r="E1020" s="6"/>
    </row>
    <row r="1021" spans="5:5" x14ac:dyDescent="0.25">
      <c r="E1021" s="6"/>
    </row>
    <row r="1022" spans="5:5" x14ac:dyDescent="0.25">
      <c r="E1022" s="6"/>
    </row>
    <row r="1023" spans="5:5" x14ac:dyDescent="0.25">
      <c r="E1023" s="6"/>
    </row>
    <row r="1024" spans="5:5" x14ac:dyDescent="0.25">
      <c r="E1024" s="6"/>
    </row>
    <row r="1025" spans="5:5" x14ac:dyDescent="0.25">
      <c r="E1025" s="6"/>
    </row>
    <row r="1026" spans="5:5" x14ac:dyDescent="0.25">
      <c r="E1026" s="6"/>
    </row>
    <row r="1027" spans="5:5" x14ac:dyDescent="0.25">
      <c r="E1027" s="6"/>
    </row>
    <row r="1028" spans="5:5" x14ac:dyDescent="0.25">
      <c r="E1028" s="6"/>
    </row>
    <row r="1029" spans="5:5" x14ac:dyDescent="0.25">
      <c r="E1029" s="6"/>
    </row>
    <row r="1030" spans="5:5" x14ac:dyDescent="0.25">
      <c r="E1030" s="6"/>
    </row>
    <row r="1031" spans="5:5" x14ac:dyDescent="0.25">
      <c r="E1031" s="6"/>
    </row>
    <row r="1032" spans="5:5" x14ac:dyDescent="0.25">
      <c r="E1032" s="6"/>
    </row>
    <row r="1033" spans="5:5" x14ac:dyDescent="0.25">
      <c r="E1033" s="6"/>
    </row>
    <row r="1034" spans="5:5" x14ac:dyDescent="0.25">
      <c r="E1034" s="6"/>
    </row>
    <row r="1035" spans="5:5" x14ac:dyDescent="0.25">
      <c r="E1035" s="6"/>
    </row>
    <row r="1036" spans="5:5" x14ac:dyDescent="0.25">
      <c r="E1036" s="6"/>
    </row>
    <row r="1037" spans="5:5" x14ac:dyDescent="0.25">
      <c r="E1037" s="6"/>
    </row>
    <row r="1038" spans="5:5" x14ac:dyDescent="0.25">
      <c r="E1038" s="6"/>
    </row>
    <row r="1039" spans="5:5" x14ac:dyDescent="0.25">
      <c r="E1039" s="6"/>
    </row>
    <row r="1040" spans="5:5" x14ac:dyDescent="0.25">
      <c r="E1040" s="6"/>
    </row>
    <row r="1041" spans="5:5" x14ac:dyDescent="0.25">
      <c r="E1041" s="6"/>
    </row>
    <row r="1042" spans="5:5" x14ac:dyDescent="0.25">
      <c r="E1042" s="6"/>
    </row>
    <row r="1043" spans="5:5" x14ac:dyDescent="0.25">
      <c r="E1043" s="6"/>
    </row>
    <row r="1044" spans="5:5" x14ac:dyDescent="0.25">
      <c r="E1044" s="6"/>
    </row>
    <row r="1045" spans="5:5" x14ac:dyDescent="0.25">
      <c r="E1045" s="6"/>
    </row>
    <row r="1046" spans="5:5" x14ac:dyDescent="0.25">
      <c r="E1046" s="6"/>
    </row>
    <row r="1047" spans="5:5" x14ac:dyDescent="0.25">
      <c r="E1047" s="6"/>
    </row>
    <row r="1048" spans="5:5" x14ac:dyDescent="0.25">
      <c r="E1048" s="6"/>
    </row>
    <row r="1049" spans="5:5" x14ac:dyDescent="0.25">
      <c r="E1049" s="6"/>
    </row>
    <row r="1050" spans="5:5" x14ac:dyDescent="0.25">
      <c r="E1050" s="6"/>
    </row>
    <row r="1051" spans="5:5" x14ac:dyDescent="0.25">
      <c r="E1051" s="6"/>
    </row>
    <row r="1052" spans="5:5" x14ac:dyDescent="0.25">
      <c r="E1052" s="6"/>
    </row>
    <row r="1053" spans="5:5" x14ac:dyDescent="0.25">
      <c r="E1053" s="6"/>
    </row>
    <row r="1054" spans="5:5" x14ac:dyDescent="0.25">
      <c r="E1054" s="6"/>
    </row>
    <row r="1055" spans="5:5" x14ac:dyDescent="0.25">
      <c r="E1055" s="6"/>
    </row>
    <row r="1056" spans="5:5" x14ac:dyDescent="0.25">
      <c r="E1056" s="6"/>
    </row>
    <row r="1057" spans="5:5" x14ac:dyDescent="0.25">
      <c r="E1057" s="6"/>
    </row>
    <row r="1058" spans="5:5" x14ac:dyDescent="0.25">
      <c r="E1058" s="6"/>
    </row>
    <row r="1059" spans="5:5" x14ac:dyDescent="0.25">
      <c r="E1059" s="6"/>
    </row>
    <row r="1060" spans="5:5" x14ac:dyDescent="0.25">
      <c r="E1060" s="6"/>
    </row>
    <row r="1061" spans="5:5" x14ac:dyDescent="0.25">
      <c r="E1061" s="6"/>
    </row>
    <row r="1062" spans="5:5" x14ac:dyDescent="0.25">
      <c r="E1062" s="6"/>
    </row>
    <row r="1063" spans="5:5" x14ac:dyDescent="0.25">
      <c r="E1063" s="6"/>
    </row>
    <row r="1064" spans="5:5" x14ac:dyDescent="0.25">
      <c r="E1064" s="6"/>
    </row>
    <row r="1065" spans="5:5" x14ac:dyDescent="0.25">
      <c r="E1065" s="6"/>
    </row>
    <row r="1066" spans="5:5" x14ac:dyDescent="0.25">
      <c r="E1066" s="6"/>
    </row>
    <row r="1067" spans="5:5" x14ac:dyDescent="0.25">
      <c r="E1067" s="6"/>
    </row>
    <row r="1068" spans="5:5" x14ac:dyDescent="0.25">
      <c r="E1068" s="6"/>
    </row>
    <row r="1069" spans="5:5" x14ac:dyDescent="0.25">
      <c r="E1069" s="6"/>
    </row>
    <row r="1070" spans="5:5" x14ac:dyDescent="0.25">
      <c r="E1070" s="6"/>
    </row>
    <row r="1071" spans="5:5" x14ac:dyDescent="0.25">
      <c r="E1071" s="6"/>
    </row>
    <row r="1072" spans="5:5" x14ac:dyDescent="0.25">
      <c r="E1072" s="6"/>
    </row>
    <row r="1073" spans="5:5" x14ac:dyDescent="0.25">
      <c r="E1073" s="6"/>
    </row>
    <row r="1074" spans="5:5" x14ac:dyDescent="0.25">
      <c r="E1074" s="6"/>
    </row>
    <row r="1075" spans="5:5" x14ac:dyDescent="0.25">
      <c r="E1075" s="6"/>
    </row>
    <row r="1076" spans="5:5" x14ac:dyDescent="0.25">
      <c r="E1076" s="6"/>
    </row>
    <row r="1077" spans="5:5" x14ac:dyDescent="0.25">
      <c r="E1077" s="6"/>
    </row>
    <row r="1078" spans="5:5" x14ac:dyDescent="0.25">
      <c r="E1078" s="6"/>
    </row>
    <row r="1079" spans="5:5" x14ac:dyDescent="0.25">
      <c r="E1079" s="6"/>
    </row>
    <row r="1080" spans="5:5" x14ac:dyDescent="0.25">
      <c r="E1080" s="6"/>
    </row>
    <row r="1081" spans="5:5" x14ac:dyDescent="0.25">
      <c r="E1081" s="6"/>
    </row>
    <row r="1082" spans="5:5" x14ac:dyDescent="0.25">
      <c r="E1082" s="6"/>
    </row>
    <row r="1083" spans="5:5" x14ac:dyDescent="0.25">
      <c r="E1083" s="6"/>
    </row>
  </sheetData>
  <autoFilter ref="A3:E483" xr:uid="{E649AAB0-073F-46DB-8C1E-4F8EB7EEF42C}"/>
  <pageMargins left="0.7" right="0.7" top="0.75" bottom="0.75" header="0.3" footer="0.3"/>
  <pageSetup fitToWidth="0" fitToHeight="0" orientation="portrait" r:id="rId1"/>
  <headerFooter>
    <oddHeader>&amp;RFiled: 2023-05-26
EB-2022-0200
Exhibit JT9.16
Attachment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309A-79B0-48EE-A736-D2164CD3BCA4}">
  <dimension ref="A1:Q51"/>
  <sheetViews>
    <sheetView view="pageLayout" zoomScaleNormal="100" workbookViewId="0">
      <selection activeCell="L16" sqref="L16"/>
    </sheetView>
  </sheetViews>
  <sheetFormatPr defaultRowHeight="15" x14ac:dyDescent="0.25"/>
  <cols>
    <col min="1" max="1" width="31.42578125" bestFit="1" customWidth="1"/>
    <col min="2" max="2" width="32.5703125" bestFit="1" customWidth="1"/>
    <col min="3" max="3" width="42.85546875" customWidth="1"/>
  </cols>
  <sheetData>
    <row r="1" spans="1:3" x14ac:dyDescent="0.25">
      <c r="A1" s="7" t="s">
        <v>151</v>
      </c>
    </row>
    <row r="3" spans="1:3" x14ac:dyDescent="0.25">
      <c r="A3" s="10" t="s">
        <v>70</v>
      </c>
      <c r="B3" s="11" t="s">
        <v>152</v>
      </c>
      <c r="C3" s="2" t="s">
        <v>153</v>
      </c>
    </row>
    <row r="4" spans="1:3" x14ac:dyDescent="0.25">
      <c r="A4" s="1" t="s">
        <v>73</v>
      </c>
      <c r="B4" s="8">
        <v>5533.94</v>
      </c>
      <c r="C4" t="s">
        <v>154</v>
      </c>
    </row>
    <row r="5" spans="1:3" x14ac:dyDescent="0.25">
      <c r="A5" s="1" t="s">
        <v>79</v>
      </c>
      <c r="B5" s="8">
        <v>0</v>
      </c>
    </row>
    <row r="6" spans="1:3" x14ac:dyDescent="0.25">
      <c r="A6" s="1" t="s">
        <v>80</v>
      </c>
      <c r="B6" s="8">
        <v>478</v>
      </c>
      <c r="C6" s="17" t="s">
        <v>155</v>
      </c>
    </row>
    <row r="7" spans="1:3" x14ac:dyDescent="0.25">
      <c r="A7" s="1" t="s">
        <v>81</v>
      </c>
      <c r="B7" s="8">
        <v>9254.9</v>
      </c>
      <c r="C7" s="7" t="s">
        <v>156</v>
      </c>
    </row>
    <row r="8" spans="1:3" x14ac:dyDescent="0.25">
      <c r="A8" s="1" t="s">
        <v>157</v>
      </c>
      <c r="B8" s="8">
        <v>174.6</v>
      </c>
      <c r="C8" s="7" t="s">
        <v>158</v>
      </c>
    </row>
    <row r="9" spans="1:3" x14ac:dyDescent="0.25">
      <c r="A9" s="1" t="s">
        <v>82</v>
      </c>
      <c r="B9" s="8">
        <v>13089</v>
      </c>
      <c r="C9" s="17" t="s">
        <v>155</v>
      </c>
    </row>
    <row r="10" spans="1:3" x14ac:dyDescent="0.25">
      <c r="A10" s="1" t="s">
        <v>84</v>
      </c>
      <c r="B10" s="8">
        <v>45.5</v>
      </c>
      <c r="C10" s="7" t="s">
        <v>158</v>
      </c>
    </row>
    <row r="11" spans="1:3" x14ac:dyDescent="0.25">
      <c r="A11" s="1" t="s">
        <v>129</v>
      </c>
      <c r="B11" s="8">
        <v>10769.59</v>
      </c>
      <c r="C11" s="7" t="s">
        <v>158</v>
      </c>
    </row>
    <row r="12" spans="1:3" x14ac:dyDescent="0.25">
      <c r="A12" s="1" t="s">
        <v>131</v>
      </c>
      <c r="B12" s="8">
        <v>0</v>
      </c>
    </row>
    <row r="13" spans="1:3" x14ac:dyDescent="0.25">
      <c r="A13" s="1" t="s">
        <v>88</v>
      </c>
      <c r="B13" s="8">
        <v>561.45000000000005</v>
      </c>
      <c r="C13" s="7" t="s">
        <v>158</v>
      </c>
    </row>
    <row r="14" spans="1:3" x14ac:dyDescent="0.25">
      <c r="A14" s="1" t="s">
        <v>91</v>
      </c>
      <c r="B14" s="8">
        <v>0</v>
      </c>
    </row>
    <row r="15" spans="1:3" x14ac:dyDescent="0.25">
      <c r="A15" s="1" t="s">
        <v>89</v>
      </c>
      <c r="B15" s="9">
        <v>36000</v>
      </c>
      <c r="C15" s="7" t="s">
        <v>159</v>
      </c>
    </row>
    <row r="16" spans="1:3" x14ac:dyDescent="0.25">
      <c r="A16" s="1" t="s">
        <v>90</v>
      </c>
      <c r="B16" s="8">
        <v>0</v>
      </c>
    </row>
    <row r="17" spans="1:2" x14ac:dyDescent="0.25">
      <c r="A17" s="1" t="s">
        <v>92</v>
      </c>
      <c r="B17" s="8">
        <v>0</v>
      </c>
    </row>
    <row r="18" spans="1:2" x14ac:dyDescent="0.25">
      <c r="A18" s="1" t="s">
        <v>93</v>
      </c>
      <c r="B18" s="8">
        <v>0</v>
      </c>
    </row>
    <row r="19" spans="1:2" x14ac:dyDescent="0.25">
      <c r="A19" s="1" t="s">
        <v>95</v>
      </c>
      <c r="B19" s="8">
        <v>0</v>
      </c>
    </row>
    <row r="20" spans="1:2" x14ac:dyDescent="0.25">
      <c r="A20" s="1" t="s">
        <v>96</v>
      </c>
      <c r="B20" s="8">
        <v>0</v>
      </c>
    </row>
    <row r="21" spans="1:2" x14ac:dyDescent="0.25">
      <c r="A21" s="1" t="s">
        <v>83</v>
      </c>
      <c r="B21" s="8">
        <v>0</v>
      </c>
    </row>
    <row r="48" spans="17:17" x14ac:dyDescent="0.25">
      <c r="Q48" t="s">
        <v>240</v>
      </c>
    </row>
    <row r="49" spans="17:17" x14ac:dyDescent="0.25">
      <c r="Q49" t="s">
        <v>241</v>
      </c>
    </row>
    <row r="50" spans="17:17" x14ac:dyDescent="0.25">
      <c r="Q50" t="s">
        <v>242</v>
      </c>
    </row>
    <row r="51" spans="17:17" x14ac:dyDescent="0.25">
      <c r="Q51" t="s">
        <v>243</v>
      </c>
    </row>
  </sheetData>
  <hyperlinks>
    <hyperlink ref="C6" r:id="rId1" display="https://www.ieso.ca/en/Power-Data/Supply-Overview/Transmission-Connected-Generation" xr:uid="{F42327C5-21C7-49B6-B050-EEA7BCEDF2CB}"/>
    <hyperlink ref="C9" r:id="rId2" display="https://www.ieso.ca/en/Power-Data/Supply-Overview/Transmission-Connected-Generation" xr:uid="{8468A21B-6ADB-444E-9671-2BF98BE33AC6}"/>
  </hyperlinks>
  <pageMargins left="0.7" right="0.7" top="0.75" bottom="0.75" header="0.3" footer="0.3"/>
  <pageSetup orientation="portrait" r:id="rId3"/>
  <headerFooter>
    <oddHeader>&amp;RFiled: 2023-05-26
EB-2022-0200
Exhibit JT9.16
Attachment 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239D-1622-47FE-BCDA-106236AB26F6}">
  <dimension ref="A1:Q51"/>
  <sheetViews>
    <sheetView view="pageLayout" zoomScaleNormal="100" workbookViewId="0">
      <selection activeCell="L16" sqref="L16"/>
    </sheetView>
  </sheetViews>
  <sheetFormatPr defaultRowHeight="15" x14ac:dyDescent="0.25"/>
  <cols>
    <col min="1" max="1" width="41.5703125" bestFit="1" customWidth="1"/>
    <col min="2" max="3" width="10.5703125" bestFit="1" customWidth="1"/>
    <col min="4" max="4" width="12.42578125" bestFit="1" customWidth="1"/>
    <col min="5" max="5" width="15.140625" bestFit="1" customWidth="1"/>
  </cols>
  <sheetData>
    <row r="1" spans="1:6" x14ac:dyDescent="0.25">
      <c r="A1" s="7" t="s">
        <v>160</v>
      </c>
    </row>
    <row r="3" spans="1:6" x14ac:dyDescent="0.25">
      <c r="A3" s="2" t="s">
        <v>161</v>
      </c>
      <c r="B3" s="2" t="s">
        <v>162</v>
      </c>
      <c r="C3" s="2" t="s">
        <v>163</v>
      </c>
      <c r="D3" s="2" t="s">
        <v>58</v>
      </c>
      <c r="E3" s="2" t="s">
        <v>164</v>
      </c>
      <c r="F3" s="2" t="s">
        <v>31</v>
      </c>
    </row>
    <row r="4" spans="1:6" x14ac:dyDescent="0.25">
      <c r="A4" t="s">
        <v>165</v>
      </c>
      <c r="B4" t="s">
        <v>2</v>
      </c>
      <c r="C4" t="s">
        <v>2</v>
      </c>
      <c r="D4" t="s">
        <v>109</v>
      </c>
      <c r="E4">
        <v>23000</v>
      </c>
      <c r="F4" s="23" t="s">
        <v>166</v>
      </c>
    </row>
    <row r="5" spans="1:6" x14ac:dyDescent="0.25">
      <c r="A5" t="s">
        <v>165</v>
      </c>
      <c r="B5" t="s">
        <v>2</v>
      </c>
      <c r="C5" t="s">
        <v>4</v>
      </c>
      <c r="D5" t="s">
        <v>109</v>
      </c>
      <c r="E5">
        <v>2350</v>
      </c>
      <c r="F5" s="23" t="s">
        <v>166</v>
      </c>
    </row>
    <row r="6" spans="1:6" x14ac:dyDescent="0.25">
      <c r="A6" t="s">
        <v>165</v>
      </c>
      <c r="B6" t="s">
        <v>2</v>
      </c>
      <c r="C6" t="s">
        <v>6</v>
      </c>
      <c r="D6" t="s">
        <v>109</v>
      </c>
      <c r="E6">
        <v>300</v>
      </c>
      <c r="F6" s="23" t="s">
        <v>166</v>
      </c>
    </row>
    <row r="7" spans="1:6" x14ac:dyDescent="0.25">
      <c r="A7" t="s">
        <v>165</v>
      </c>
      <c r="B7" t="s">
        <v>2</v>
      </c>
      <c r="C7" t="s">
        <v>8</v>
      </c>
      <c r="D7" t="s">
        <v>109</v>
      </c>
      <c r="E7">
        <v>2100</v>
      </c>
      <c r="F7" s="23" t="s">
        <v>166</v>
      </c>
    </row>
    <row r="8" spans="1:6" x14ac:dyDescent="0.25">
      <c r="A8" t="s">
        <v>165</v>
      </c>
      <c r="B8" t="s">
        <v>2</v>
      </c>
      <c r="C8" t="s">
        <v>10</v>
      </c>
      <c r="D8" t="s">
        <v>109</v>
      </c>
      <c r="E8">
        <v>1700</v>
      </c>
      <c r="F8" s="23" t="s">
        <v>166</v>
      </c>
    </row>
    <row r="9" spans="1:6" x14ac:dyDescent="0.25">
      <c r="A9" t="s">
        <v>165</v>
      </c>
      <c r="B9" t="s">
        <v>2</v>
      </c>
      <c r="C9" t="s">
        <v>12</v>
      </c>
      <c r="D9" t="s">
        <v>109</v>
      </c>
      <c r="E9">
        <v>0</v>
      </c>
      <c r="F9" s="23" t="s">
        <v>166</v>
      </c>
    </row>
    <row r="10" spans="1:6" x14ac:dyDescent="0.25">
      <c r="A10" t="s">
        <v>165</v>
      </c>
      <c r="B10" t="s">
        <v>4</v>
      </c>
      <c r="C10" t="s">
        <v>8</v>
      </c>
      <c r="D10" t="s">
        <v>109</v>
      </c>
      <c r="E10">
        <v>2500</v>
      </c>
      <c r="F10" s="23" t="s">
        <v>166</v>
      </c>
    </row>
    <row r="11" spans="1:6" x14ac:dyDescent="0.25">
      <c r="A11" t="s">
        <v>165</v>
      </c>
      <c r="B11" t="s">
        <v>6</v>
      </c>
      <c r="C11" t="s">
        <v>10</v>
      </c>
      <c r="D11" t="s">
        <v>109</v>
      </c>
      <c r="E11">
        <v>1000</v>
      </c>
      <c r="F11" s="23" t="s">
        <v>166</v>
      </c>
    </row>
    <row r="12" spans="1:6" x14ac:dyDescent="0.25">
      <c r="A12" t="s">
        <v>167</v>
      </c>
      <c r="B12" t="s">
        <v>2</v>
      </c>
      <c r="C12" t="s">
        <v>2</v>
      </c>
      <c r="D12" t="s">
        <v>110</v>
      </c>
      <c r="E12">
        <v>0</v>
      </c>
    </row>
    <row r="13" spans="1:6" x14ac:dyDescent="0.25">
      <c r="A13" t="s">
        <v>167</v>
      </c>
      <c r="B13" t="s">
        <v>2</v>
      </c>
      <c r="C13" t="s">
        <v>4</v>
      </c>
      <c r="D13" t="s">
        <v>110</v>
      </c>
      <c r="E13">
        <v>0</v>
      </c>
    </row>
    <row r="14" spans="1:6" x14ac:dyDescent="0.25">
      <c r="A14" t="s">
        <v>167</v>
      </c>
      <c r="B14" t="s">
        <v>2</v>
      </c>
      <c r="C14" t="s">
        <v>6</v>
      </c>
      <c r="D14" t="s">
        <v>110</v>
      </c>
      <c r="E14">
        <v>0</v>
      </c>
    </row>
    <row r="15" spans="1:6" x14ac:dyDescent="0.25">
      <c r="A15" t="s">
        <v>167</v>
      </c>
      <c r="B15" t="s">
        <v>2</v>
      </c>
      <c r="C15" t="s">
        <v>8</v>
      </c>
      <c r="D15" t="s">
        <v>110</v>
      </c>
      <c r="E15">
        <v>0</v>
      </c>
    </row>
    <row r="16" spans="1:6" x14ac:dyDescent="0.25">
      <c r="A16" t="s">
        <v>167</v>
      </c>
      <c r="B16" t="s">
        <v>2</v>
      </c>
      <c r="C16" t="s">
        <v>10</v>
      </c>
      <c r="D16" t="s">
        <v>110</v>
      </c>
      <c r="E16">
        <v>0</v>
      </c>
    </row>
    <row r="17" spans="1:6" x14ac:dyDescent="0.25">
      <c r="A17" t="s">
        <v>167</v>
      </c>
      <c r="B17" t="s">
        <v>2</v>
      </c>
      <c r="C17" t="s">
        <v>12</v>
      </c>
      <c r="D17" t="s">
        <v>110</v>
      </c>
      <c r="E17">
        <v>0</v>
      </c>
    </row>
    <row r="18" spans="1:6" x14ac:dyDescent="0.25">
      <c r="A18" t="s">
        <v>168</v>
      </c>
      <c r="B18" t="s">
        <v>2</v>
      </c>
      <c r="C18" t="s">
        <v>2</v>
      </c>
      <c r="D18" t="s">
        <v>110</v>
      </c>
      <c r="E18">
        <v>0</v>
      </c>
    </row>
    <row r="19" spans="1:6" x14ac:dyDescent="0.25">
      <c r="A19" t="s">
        <v>168</v>
      </c>
      <c r="B19" t="s">
        <v>2</v>
      </c>
      <c r="C19" t="s">
        <v>4</v>
      </c>
      <c r="D19" t="s">
        <v>110</v>
      </c>
      <c r="E19">
        <v>0</v>
      </c>
    </row>
    <row r="20" spans="1:6" x14ac:dyDescent="0.25">
      <c r="A20" t="s">
        <v>168</v>
      </c>
      <c r="B20" t="s">
        <v>2</v>
      </c>
      <c r="C20" t="s">
        <v>6</v>
      </c>
      <c r="D20" t="s">
        <v>110</v>
      </c>
      <c r="E20">
        <v>0</v>
      </c>
    </row>
    <row r="21" spans="1:6" x14ac:dyDescent="0.25">
      <c r="A21" t="s">
        <v>168</v>
      </c>
      <c r="B21" t="s">
        <v>2</v>
      </c>
      <c r="C21" t="s">
        <v>8</v>
      </c>
      <c r="D21" t="s">
        <v>110</v>
      </c>
      <c r="E21">
        <v>0</v>
      </c>
    </row>
    <row r="22" spans="1:6" x14ac:dyDescent="0.25">
      <c r="A22" t="s">
        <v>168</v>
      </c>
      <c r="B22" t="s">
        <v>2</v>
      </c>
      <c r="C22" t="s">
        <v>10</v>
      </c>
      <c r="D22" t="s">
        <v>110</v>
      </c>
      <c r="E22">
        <v>0</v>
      </c>
    </row>
    <row r="23" spans="1:6" x14ac:dyDescent="0.25">
      <c r="A23" t="s">
        <v>168</v>
      </c>
      <c r="B23" t="s">
        <v>2</v>
      </c>
      <c r="C23" t="s">
        <v>12</v>
      </c>
      <c r="D23" t="s">
        <v>110</v>
      </c>
      <c r="E23">
        <v>0</v>
      </c>
    </row>
    <row r="24" spans="1:6" x14ac:dyDescent="0.25">
      <c r="A24" t="s">
        <v>169</v>
      </c>
      <c r="B24" t="s">
        <v>2</v>
      </c>
      <c r="C24" t="s">
        <v>2</v>
      </c>
      <c r="D24" t="s">
        <v>111</v>
      </c>
      <c r="E24" s="22">
        <v>120000</v>
      </c>
      <c r="F24" s="7" t="s">
        <v>216</v>
      </c>
    </row>
    <row r="25" spans="1:6" x14ac:dyDescent="0.25">
      <c r="A25" t="s">
        <v>169</v>
      </c>
      <c r="B25" t="s">
        <v>2</v>
      </c>
      <c r="C25" t="s">
        <v>4</v>
      </c>
      <c r="D25" t="s">
        <v>111</v>
      </c>
      <c r="E25" s="22">
        <v>14000</v>
      </c>
      <c r="F25" s="7" t="s">
        <v>170</v>
      </c>
    </row>
    <row r="26" spans="1:6" x14ac:dyDescent="0.25">
      <c r="A26" t="s">
        <v>169</v>
      </c>
      <c r="B26" t="s">
        <v>2</v>
      </c>
      <c r="C26" t="s">
        <v>6</v>
      </c>
      <c r="D26" t="s">
        <v>111</v>
      </c>
      <c r="E26" s="22">
        <v>61500</v>
      </c>
      <c r="F26" s="7" t="s">
        <v>171</v>
      </c>
    </row>
    <row r="27" spans="1:6" x14ac:dyDescent="0.25">
      <c r="A27" t="s">
        <v>169</v>
      </c>
      <c r="B27" t="s">
        <v>2</v>
      </c>
      <c r="C27" t="s">
        <v>8</v>
      </c>
      <c r="D27" t="s">
        <v>111</v>
      </c>
      <c r="E27" s="22">
        <v>12000</v>
      </c>
      <c r="F27" s="7" t="s">
        <v>172</v>
      </c>
    </row>
    <row r="28" spans="1:6" x14ac:dyDescent="0.25">
      <c r="A28" t="s">
        <v>169</v>
      </c>
      <c r="B28" t="s">
        <v>2</v>
      </c>
      <c r="C28" t="s">
        <v>10</v>
      </c>
      <c r="D28" t="s">
        <v>111</v>
      </c>
      <c r="E28">
        <v>0</v>
      </c>
    </row>
    <row r="29" spans="1:6" x14ac:dyDescent="0.25">
      <c r="A29" t="s">
        <v>169</v>
      </c>
      <c r="B29" t="s">
        <v>2</v>
      </c>
      <c r="C29" t="s">
        <v>12</v>
      </c>
      <c r="D29" t="s">
        <v>111</v>
      </c>
      <c r="E29">
        <v>0</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landscape" r:id="rId1"/>
  <headerFooter>
    <oddHeader>&amp;RFiled: 2023-05-26
EB-2022-0200
Exhibit JT9.16
Attachment 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8F78-B6D7-4BB1-B905-4373032BD4DE}">
  <dimension ref="A1:Q51"/>
  <sheetViews>
    <sheetView view="pageLayout" zoomScaleNormal="100" workbookViewId="0">
      <selection activeCell="L16" sqref="L16"/>
    </sheetView>
  </sheetViews>
  <sheetFormatPr defaultRowHeight="15" x14ac:dyDescent="0.25"/>
  <cols>
    <col min="1" max="1" width="31.42578125" bestFit="1" customWidth="1"/>
    <col min="6" max="6" width="24.85546875" bestFit="1" customWidth="1"/>
  </cols>
  <sheetData>
    <row r="1" spans="1:6" x14ac:dyDescent="0.25">
      <c r="A1" s="7" t="s">
        <v>173</v>
      </c>
    </row>
    <row r="3" spans="1:6" x14ac:dyDescent="0.25">
      <c r="A3" s="2" t="s">
        <v>70</v>
      </c>
      <c r="B3" s="12">
        <v>2020</v>
      </c>
      <c r="C3" s="12">
        <v>2030</v>
      </c>
      <c r="D3" s="12">
        <v>2040</v>
      </c>
      <c r="E3" s="12">
        <v>2050</v>
      </c>
      <c r="F3" s="2" t="s">
        <v>153</v>
      </c>
    </row>
    <row r="4" spans="1:6" x14ac:dyDescent="0.25">
      <c r="A4" t="s">
        <v>73</v>
      </c>
      <c r="B4">
        <v>0</v>
      </c>
      <c r="C4">
        <v>0</v>
      </c>
      <c r="D4">
        <v>0</v>
      </c>
      <c r="E4">
        <v>0</v>
      </c>
    </row>
    <row r="5" spans="1:6" x14ac:dyDescent="0.25">
      <c r="A5" t="s">
        <v>79</v>
      </c>
      <c r="B5">
        <v>0</v>
      </c>
      <c r="C5">
        <v>0</v>
      </c>
      <c r="D5">
        <v>0</v>
      </c>
      <c r="E5">
        <v>0</v>
      </c>
    </row>
    <row r="6" spans="1:6" x14ac:dyDescent="0.25">
      <c r="A6" t="s">
        <v>80</v>
      </c>
      <c r="B6">
        <v>0</v>
      </c>
      <c r="C6">
        <v>0</v>
      </c>
      <c r="D6">
        <v>0</v>
      </c>
      <c r="E6">
        <v>0</v>
      </c>
    </row>
    <row r="7" spans="1:6" x14ac:dyDescent="0.25">
      <c r="A7" t="s">
        <v>81</v>
      </c>
      <c r="B7">
        <v>0</v>
      </c>
      <c r="C7">
        <v>0</v>
      </c>
      <c r="D7">
        <v>0</v>
      </c>
      <c r="E7">
        <v>0</v>
      </c>
    </row>
    <row r="8" spans="1:6" x14ac:dyDescent="0.25">
      <c r="A8" t="s">
        <v>157</v>
      </c>
      <c r="B8">
        <v>0</v>
      </c>
      <c r="C8">
        <v>0</v>
      </c>
      <c r="D8">
        <v>0</v>
      </c>
      <c r="E8">
        <v>0</v>
      </c>
    </row>
    <row r="9" spans="1:6" x14ac:dyDescent="0.25">
      <c r="A9" t="s">
        <v>82</v>
      </c>
      <c r="B9">
        <v>0</v>
      </c>
      <c r="C9">
        <v>8042</v>
      </c>
      <c r="D9">
        <v>817</v>
      </c>
      <c r="E9">
        <v>0</v>
      </c>
      <c r="F9" s="7" t="s">
        <v>158</v>
      </c>
    </row>
    <row r="10" spans="1:6" x14ac:dyDescent="0.25">
      <c r="A10" t="s">
        <v>84</v>
      </c>
      <c r="B10">
        <v>0</v>
      </c>
      <c r="C10" s="16">
        <v>45.5</v>
      </c>
      <c r="D10">
        <v>0</v>
      </c>
      <c r="E10">
        <v>0</v>
      </c>
      <c r="F10" s="7" t="s">
        <v>158</v>
      </c>
    </row>
    <row r="11" spans="1:6" x14ac:dyDescent="0.25">
      <c r="A11" t="s">
        <v>85</v>
      </c>
      <c r="B11">
        <v>0</v>
      </c>
      <c r="C11" s="9">
        <v>3589.8633333333332</v>
      </c>
      <c r="D11" s="9">
        <v>3589.8633333333332</v>
      </c>
      <c r="E11" s="9">
        <v>3589.8633333333332</v>
      </c>
      <c r="F11" s="7" t="s">
        <v>158</v>
      </c>
    </row>
    <row r="12" spans="1:6" x14ac:dyDescent="0.25">
      <c r="A12" t="s">
        <v>87</v>
      </c>
      <c r="B12">
        <v>0</v>
      </c>
      <c r="C12">
        <v>0</v>
      </c>
      <c r="D12">
        <v>0</v>
      </c>
      <c r="E12">
        <v>1600</v>
      </c>
      <c r="F12" s="7" t="s">
        <v>158</v>
      </c>
    </row>
    <row r="13" spans="1:6" x14ac:dyDescent="0.25">
      <c r="A13" t="s">
        <v>86</v>
      </c>
      <c r="B13">
        <v>0</v>
      </c>
      <c r="C13">
        <v>0</v>
      </c>
      <c r="D13">
        <v>0</v>
      </c>
      <c r="E13">
        <v>0</v>
      </c>
      <c r="F13" s="7" t="s">
        <v>158</v>
      </c>
    </row>
    <row r="14" spans="1:6" x14ac:dyDescent="0.25">
      <c r="A14" t="s">
        <v>88</v>
      </c>
      <c r="B14">
        <v>0</v>
      </c>
      <c r="C14">
        <v>0</v>
      </c>
      <c r="D14">
        <v>11.2</v>
      </c>
      <c r="E14">
        <v>0</v>
      </c>
      <c r="F14" s="7" t="s">
        <v>158</v>
      </c>
    </row>
    <row r="15" spans="1:6" x14ac:dyDescent="0.25">
      <c r="A15" t="s">
        <v>91</v>
      </c>
      <c r="B15">
        <v>0</v>
      </c>
      <c r="C15">
        <v>0</v>
      </c>
      <c r="D15">
        <v>0</v>
      </c>
      <c r="E15">
        <v>0</v>
      </c>
    </row>
    <row r="16" spans="1:6" x14ac:dyDescent="0.25">
      <c r="A16" t="s">
        <v>89</v>
      </c>
      <c r="B16">
        <v>0</v>
      </c>
      <c r="C16">
        <v>0</v>
      </c>
      <c r="D16">
        <v>0</v>
      </c>
      <c r="E16">
        <v>0</v>
      </c>
    </row>
    <row r="17" spans="1:5" x14ac:dyDescent="0.25">
      <c r="A17" t="s">
        <v>90</v>
      </c>
      <c r="B17">
        <v>0</v>
      </c>
      <c r="C17">
        <v>0</v>
      </c>
      <c r="D17">
        <v>0</v>
      </c>
      <c r="E17">
        <v>0</v>
      </c>
    </row>
    <row r="18" spans="1:5" x14ac:dyDescent="0.25">
      <c r="A18" t="s">
        <v>92</v>
      </c>
      <c r="B18">
        <v>0</v>
      </c>
      <c r="C18">
        <v>0</v>
      </c>
      <c r="D18">
        <v>0</v>
      </c>
      <c r="E18">
        <v>0</v>
      </c>
    </row>
    <row r="19" spans="1:5" x14ac:dyDescent="0.25">
      <c r="A19" t="s">
        <v>93</v>
      </c>
      <c r="B19">
        <v>0</v>
      </c>
      <c r="C19">
        <v>0</v>
      </c>
      <c r="D19">
        <v>0</v>
      </c>
      <c r="E19">
        <v>0</v>
      </c>
    </row>
    <row r="20" spans="1:5" x14ac:dyDescent="0.25">
      <c r="A20" t="s">
        <v>95</v>
      </c>
      <c r="B20">
        <v>0</v>
      </c>
      <c r="C20">
        <v>0</v>
      </c>
      <c r="D20">
        <v>0</v>
      </c>
      <c r="E20">
        <v>0</v>
      </c>
    </row>
    <row r="21" spans="1:5" x14ac:dyDescent="0.25">
      <c r="A21" s="1" t="s">
        <v>96</v>
      </c>
      <c r="B21">
        <v>0</v>
      </c>
      <c r="C21">
        <v>0</v>
      </c>
      <c r="D21">
        <v>0</v>
      </c>
      <c r="E21">
        <v>0</v>
      </c>
    </row>
    <row r="22" spans="1:5" x14ac:dyDescent="0.25">
      <c r="A22" t="s">
        <v>83</v>
      </c>
      <c r="B22">
        <v>0</v>
      </c>
      <c r="C22">
        <v>0</v>
      </c>
      <c r="D22">
        <v>0</v>
      </c>
      <c r="E22">
        <v>0</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6266-95FB-433B-AFBD-F47979405EDA}">
  <dimension ref="A1:Q51"/>
  <sheetViews>
    <sheetView view="pageLayout" zoomScaleNormal="100" workbookViewId="0">
      <selection activeCell="L16" sqref="L16"/>
    </sheetView>
  </sheetViews>
  <sheetFormatPr defaultRowHeight="15" x14ac:dyDescent="0.25"/>
  <cols>
    <col min="1" max="1" width="31.42578125" bestFit="1" customWidth="1"/>
    <col min="2" max="2" width="17.5703125" bestFit="1" customWidth="1"/>
    <col min="3" max="6" width="8.5703125" customWidth="1"/>
  </cols>
  <sheetData>
    <row r="1" spans="1:7" x14ac:dyDescent="0.25">
      <c r="A1" s="7" t="s">
        <v>174</v>
      </c>
    </row>
    <row r="3" spans="1:7" x14ac:dyDescent="0.25">
      <c r="A3" s="2" t="s">
        <v>70</v>
      </c>
      <c r="B3" s="2" t="s">
        <v>175</v>
      </c>
      <c r="C3" s="12">
        <v>2020</v>
      </c>
      <c r="D3" s="12">
        <v>2030</v>
      </c>
      <c r="E3" s="12">
        <v>2040</v>
      </c>
      <c r="F3" s="12">
        <v>2050</v>
      </c>
      <c r="G3" s="2" t="s">
        <v>153</v>
      </c>
    </row>
    <row r="4" spans="1:7" x14ac:dyDescent="0.25">
      <c r="A4" t="s">
        <v>73</v>
      </c>
      <c r="B4" t="s">
        <v>176</v>
      </c>
      <c r="C4">
        <v>0</v>
      </c>
      <c r="D4">
        <v>150</v>
      </c>
      <c r="E4">
        <v>2250</v>
      </c>
      <c r="F4">
        <v>2400</v>
      </c>
      <c r="G4" s="7" t="s">
        <v>158</v>
      </c>
    </row>
    <row r="5" spans="1:7" x14ac:dyDescent="0.25">
      <c r="A5" t="s">
        <v>79</v>
      </c>
      <c r="B5" t="s">
        <v>176</v>
      </c>
      <c r="C5">
        <v>0</v>
      </c>
      <c r="D5">
        <v>0</v>
      </c>
      <c r="E5">
        <v>0</v>
      </c>
      <c r="F5">
        <v>0</v>
      </c>
    </row>
    <row r="6" spans="1:7" x14ac:dyDescent="0.25">
      <c r="A6" t="s">
        <v>80</v>
      </c>
      <c r="B6" t="s">
        <v>176</v>
      </c>
      <c r="C6">
        <v>0</v>
      </c>
      <c r="D6">
        <v>211</v>
      </c>
      <c r="E6">
        <v>2118</v>
      </c>
      <c r="F6">
        <v>2542</v>
      </c>
      <c r="G6" s="7" t="s">
        <v>158</v>
      </c>
    </row>
    <row r="7" spans="1:7" x14ac:dyDescent="0.25">
      <c r="A7" t="s">
        <v>81</v>
      </c>
      <c r="B7" t="s">
        <v>176</v>
      </c>
      <c r="C7">
        <v>0</v>
      </c>
      <c r="D7">
        <v>17</v>
      </c>
      <c r="E7">
        <v>0</v>
      </c>
      <c r="F7">
        <v>0</v>
      </c>
      <c r="G7" s="7" t="s">
        <v>158</v>
      </c>
    </row>
    <row r="8" spans="1:7" x14ac:dyDescent="0.25">
      <c r="A8" t="s">
        <v>157</v>
      </c>
      <c r="B8" t="s">
        <v>176</v>
      </c>
      <c r="C8">
        <v>0</v>
      </c>
      <c r="D8">
        <v>0</v>
      </c>
      <c r="E8">
        <v>0</v>
      </c>
      <c r="F8">
        <v>0</v>
      </c>
    </row>
    <row r="9" spans="1:7" x14ac:dyDescent="0.25">
      <c r="A9" t="s">
        <v>82</v>
      </c>
      <c r="B9" t="s">
        <v>176</v>
      </c>
      <c r="C9">
        <v>0</v>
      </c>
      <c r="D9">
        <v>4960</v>
      </c>
      <c r="E9">
        <v>2451</v>
      </c>
      <c r="F9">
        <v>0</v>
      </c>
      <c r="G9" s="7" t="s">
        <v>158</v>
      </c>
    </row>
    <row r="10" spans="1:7" x14ac:dyDescent="0.25">
      <c r="A10" t="s">
        <v>84</v>
      </c>
      <c r="B10" t="s">
        <v>176</v>
      </c>
      <c r="C10">
        <v>0</v>
      </c>
      <c r="D10">
        <v>0</v>
      </c>
      <c r="E10">
        <v>0</v>
      </c>
      <c r="F10">
        <v>0</v>
      </c>
    </row>
    <row r="11" spans="1:7" x14ac:dyDescent="0.25">
      <c r="A11" t="s">
        <v>129</v>
      </c>
      <c r="B11" t="s">
        <v>176</v>
      </c>
      <c r="C11">
        <v>0</v>
      </c>
      <c r="D11">
        <v>1000</v>
      </c>
      <c r="E11">
        <v>600</v>
      </c>
      <c r="F11">
        <v>0</v>
      </c>
      <c r="G11" s="7" t="s">
        <v>158</v>
      </c>
    </row>
    <row r="12" spans="1:7" x14ac:dyDescent="0.25">
      <c r="A12" t="s">
        <v>131</v>
      </c>
      <c r="B12" t="s">
        <v>176</v>
      </c>
      <c r="C12">
        <v>0</v>
      </c>
      <c r="D12">
        <v>0</v>
      </c>
      <c r="E12">
        <v>0</v>
      </c>
      <c r="F12">
        <v>0</v>
      </c>
    </row>
    <row r="13" spans="1:7" x14ac:dyDescent="0.25">
      <c r="A13" t="s">
        <v>88</v>
      </c>
      <c r="B13" t="s">
        <v>176</v>
      </c>
      <c r="C13">
        <v>0</v>
      </c>
      <c r="D13">
        <v>0</v>
      </c>
      <c r="E13">
        <v>0</v>
      </c>
      <c r="F13">
        <v>0</v>
      </c>
    </row>
    <row r="14" spans="1:7" x14ac:dyDescent="0.25">
      <c r="A14" t="s">
        <v>91</v>
      </c>
      <c r="B14" t="s">
        <v>176</v>
      </c>
      <c r="C14">
        <v>0</v>
      </c>
      <c r="D14">
        <v>1298</v>
      </c>
      <c r="E14">
        <v>2402</v>
      </c>
      <c r="F14">
        <v>2600</v>
      </c>
      <c r="G14" s="7" t="s">
        <v>158</v>
      </c>
    </row>
    <row r="15" spans="1:7" x14ac:dyDescent="0.25">
      <c r="A15" t="s">
        <v>89</v>
      </c>
      <c r="B15" t="s">
        <v>176</v>
      </c>
      <c r="C15">
        <v>0</v>
      </c>
      <c r="D15">
        <v>0</v>
      </c>
      <c r="E15">
        <v>0</v>
      </c>
      <c r="F15">
        <v>0</v>
      </c>
    </row>
    <row r="16" spans="1:7" x14ac:dyDescent="0.25">
      <c r="A16" t="s">
        <v>90</v>
      </c>
      <c r="B16" t="s">
        <v>176</v>
      </c>
      <c r="C16">
        <v>0</v>
      </c>
      <c r="D16">
        <v>0</v>
      </c>
      <c r="E16">
        <v>0</v>
      </c>
      <c r="F16">
        <v>0</v>
      </c>
    </row>
    <row r="17" spans="1:7" x14ac:dyDescent="0.25">
      <c r="A17" t="s">
        <v>92</v>
      </c>
      <c r="B17" t="s">
        <v>176</v>
      </c>
      <c r="C17">
        <v>0</v>
      </c>
      <c r="D17">
        <v>0</v>
      </c>
      <c r="E17">
        <v>0</v>
      </c>
      <c r="F17">
        <v>0</v>
      </c>
    </row>
    <row r="18" spans="1:7" x14ac:dyDescent="0.25">
      <c r="A18" t="s">
        <v>93</v>
      </c>
      <c r="B18" t="s">
        <v>176</v>
      </c>
      <c r="C18">
        <v>0</v>
      </c>
      <c r="D18">
        <v>0</v>
      </c>
      <c r="E18">
        <v>0</v>
      </c>
      <c r="F18">
        <v>0</v>
      </c>
    </row>
    <row r="19" spans="1:7" x14ac:dyDescent="0.25">
      <c r="A19" t="s">
        <v>95</v>
      </c>
      <c r="B19" t="s">
        <v>176</v>
      </c>
      <c r="C19">
        <v>0</v>
      </c>
      <c r="D19">
        <v>0</v>
      </c>
      <c r="E19">
        <v>0</v>
      </c>
      <c r="F19">
        <v>0</v>
      </c>
    </row>
    <row r="20" spans="1:7" x14ac:dyDescent="0.25">
      <c r="A20" s="1" t="s">
        <v>96</v>
      </c>
      <c r="B20" s="1" t="s">
        <v>176</v>
      </c>
      <c r="C20">
        <v>0</v>
      </c>
      <c r="D20">
        <v>0</v>
      </c>
      <c r="E20">
        <v>0</v>
      </c>
      <c r="F20">
        <v>0</v>
      </c>
    </row>
    <row r="21" spans="1:7" x14ac:dyDescent="0.25">
      <c r="A21" t="s">
        <v>83</v>
      </c>
      <c r="B21" t="s">
        <v>176</v>
      </c>
      <c r="C21">
        <v>0</v>
      </c>
      <c r="D21">
        <v>300</v>
      </c>
      <c r="E21">
        <v>0</v>
      </c>
      <c r="F21">
        <v>0</v>
      </c>
      <c r="G21" s="7" t="s">
        <v>177</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2F6D-B805-4CF9-A388-B8184ADE6C4F}">
  <dimension ref="A1:Q51"/>
  <sheetViews>
    <sheetView view="pageLayout" zoomScaleNormal="70" workbookViewId="0">
      <selection activeCell="L16" sqref="L16"/>
    </sheetView>
  </sheetViews>
  <sheetFormatPr defaultRowHeight="15" x14ac:dyDescent="0.25"/>
  <cols>
    <col min="1" max="1" width="20.140625" customWidth="1"/>
  </cols>
  <sheetData>
    <row r="1" spans="1:6" ht="108.95" customHeight="1" x14ac:dyDescent="0.25">
      <c r="A1" s="71" t="s">
        <v>14</v>
      </c>
      <c r="B1" s="71"/>
      <c r="C1" s="71"/>
      <c r="D1" s="71"/>
      <c r="E1" s="71"/>
      <c r="F1" s="71"/>
    </row>
    <row r="3" spans="1:6" x14ac:dyDescent="0.25">
      <c r="A3" s="2" t="s">
        <v>15</v>
      </c>
      <c r="B3" s="2" t="s">
        <v>16</v>
      </c>
    </row>
    <row r="4" spans="1:6" x14ac:dyDescent="0.25">
      <c r="A4" t="s">
        <v>17</v>
      </c>
      <c r="B4" s="48">
        <v>0.04</v>
      </c>
    </row>
    <row r="5" spans="1:6" x14ac:dyDescent="0.25">
      <c r="A5" t="s">
        <v>18</v>
      </c>
      <c r="B5">
        <v>2020</v>
      </c>
    </row>
    <row r="7" spans="1:6" x14ac:dyDescent="0.25">
      <c r="A7" s="2" t="s">
        <v>19</v>
      </c>
      <c r="B7" s="7" t="s">
        <v>20</v>
      </c>
    </row>
    <row r="48" spans="17:17" x14ac:dyDescent="0.25">
      <c r="Q48" t="s">
        <v>240</v>
      </c>
    </row>
    <row r="49" spans="17:17" x14ac:dyDescent="0.25">
      <c r="Q49" t="s">
        <v>241</v>
      </c>
    </row>
    <row r="50" spans="17:17" x14ac:dyDescent="0.25">
      <c r="Q50" t="s">
        <v>242</v>
      </c>
    </row>
    <row r="51" spans="17:17" x14ac:dyDescent="0.25">
      <c r="Q51" t="s">
        <v>243</v>
      </c>
    </row>
  </sheetData>
  <mergeCells count="1">
    <mergeCell ref="A1:F1"/>
  </mergeCells>
  <pageMargins left="0.7" right="0.7" top="0.75" bottom="0.75" header="0.3" footer="0.3"/>
  <pageSetup orientation="portrait" r:id="rId1"/>
  <headerFooter>
    <oddHeader>&amp;RFiled: 2023-05-26
EB-2022-0200
Exhibit JT9.16
Attachment 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856-BFD3-4481-A8BB-84382B983F9B}">
  <dimension ref="A1:Q51"/>
  <sheetViews>
    <sheetView view="pageLayout" zoomScaleNormal="100" workbookViewId="0">
      <selection activeCell="L16" sqref="L16"/>
    </sheetView>
  </sheetViews>
  <sheetFormatPr defaultRowHeight="15" x14ac:dyDescent="0.25"/>
  <cols>
    <col min="1" max="3" width="29.5703125" customWidth="1"/>
    <col min="8" max="8" width="73.42578125" bestFit="1" customWidth="1"/>
  </cols>
  <sheetData>
    <row r="1" spans="1:8" x14ac:dyDescent="0.25">
      <c r="A1" s="71" t="s">
        <v>178</v>
      </c>
      <c r="B1" s="71"/>
      <c r="C1" s="71"/>
      <c r="D1" s="71"/>
      <c r="E1" s="71"/>
      <c r="F1" s="71"/>
      <c r="G1" s="71"/>
    </row>
    <row r="3" spans="1:8" x14ac:dyDescent="0.25">
      <c r="A3" s="2" t="s">
        <v>161</v>
      </c>
      <c r="B3" s="2" t="s">
        <v>179</v>
      </c>
      <c r="C3" s="2" t="s">
        <v>180</v>
      </c>
      <c r="D3" s="12">
        <v>2020</v>
      </c>
      <c r="E3" s="12">
        <v>2030</v>
      </c>
      <c r="F3" s="12">
        <v>2040</v>
      </c>
      <c r="G3" s="12">
        <v>2050</v>
      </c>
      <c r="H3" s="2" t="s">
        <v>153</v>
      </c>
    </row>
    <row r="4" spans="1:8" x14ac:dyDescent="0.25">
      <c r="A4" t="s">
        <v>165</v>
      </c>
      <c r="B4" t="s">
        <v>2</v>
      </c>
      <c r="C4" t="s">
        <v>2</v>
      </c>
      <c r="D4">
        <v>0</v>
      </c>
      <c r="E4">
        <v>0</v>
      </c>
      <c r="F4">
        <v>0</v>
      </c>
      <c r="G4">
        <v>0</v>
      </c>
    </row>
    <row r="5" spans="1:8" x14ac:dyDescent="0.25">
      <c r="A5" t="s">
        <v>165</v>
      </c>
      <c r="B5" t="s">
        <v>2</v>
      </c>
      <c r="C5" t="s">
        <v>4</v>
      </c>
      <c r="D5">
        <v>0</v>
      </c>
      <c r="E5">
        <v>0</v>
      </c>
      <c r="F5">
        <v>0</v>
      </c>
      <c r="G5">
        <v>0</v>
      </c>
    </row>
    <row r="6" spans="1:8" x14ac:dyDescent="0.25">
      <c r="A6" t="s">
        <v>165</v>
      </c>
      <c r="B6" t="s">
        <v>2</v>
      </c>
      <c r="C6" t="s">
        <v>6</v>
      </c>
      <c r="D6">
        <v>0</v>
      </c>
      <c r="E6">
        <v>0</v>
      </c>
      <c r="F6">
        <v>0</v>
      </c>
      <c r="G6">
        <v>0</v>
      </c>
    </row>
    <row r="7" spans="1:8" x14ac:dyDescent="0.25">
      <c r="A7" t="s">
        <v>165</v>
      </c>
      <c r="B7" t="s">
        <v>2</v>
      </c>
      <c r="C7" t="s">
        <v>8</v>
      </c>
      <c r="D7">
        <v>0</v>
      </c>
      <c r="E7">
        <v>0</v>
      </c>
      <c r="F7">
        <v>0</v>
      </c>
      <c r="G7">
        <v>0</v>
      </c>
    </row>
    <row r="8" spans="1:8" x14ac:dyDescent="0.25">
      <c r="A8" t="s">
        <v>165</v>
      </c>
      <c r="B8" t="s">
        <v>2</v>
      </c>
      <c r="C8" t="s">
        <v>10</v>
      </c>
      <c r="D8">
        <v>0</v>
      </c>
      <c r="E8">
        <v>0</v>
      </c>
      <c r="F8">
        <v>0</v>
      </c>
      <c r="G8">
        <v>0</v>
      </c>
    </row>
    <row r="9" spans="1:8" x14ac:dyDescent="0.25">
      <c r="A9" t="s">
        <v>165</v>
      </c>
      <c r="B9" t="s">
        <v>2</v>
      </c>
      <c r="C9" t="s">
        <v>12</v>
      </c>
      <c r="D9">
        <v>0</v>
      </c>
      <c r="E9">
        <v>1000</v>
      </c>
      <c r="F9">
        <v>0</v>
      </c>
      <c r="G9">
        <v>0</v>
      </c>
      <c r="H9" s="42" t="s">
        <v>181</v>
      </c>
    </row>
    <row r="10" spans="1:8" x14ac:dyDescent="0.25">
      <c r="A10" t="s">
        <v>182</v>
      </c>
      <c r="B10" t="s">
        <v>2</v>
      </c>
      <c r="C10" t="s">
        <v>2</v>
      </c>
      <c r="D10">
        <v>0</v>
      </c>
      <c r="E10">
        <v>0</v>
      </c>
      <c r="F10">
        <v>0</v>
      </c>
      <c r="G10">
        <v>0</v>
      </c>
    </row>
    <row r="11" spans="1:8" x14ac:dyDescent="0.25">
      <c r="A11" t="s">
        <v>182</v>
      </c>
      <c r="B11" t="s">
        <v>2</v>
      </c>
      <c r="C11" t="s">
        <v>4</v>
      </c>
      <c r="D11">
        <v>0</v>
      </c>
      <c r="E11">
        <v>0</v>
      </c>
      <c r="F11">
        <v>0</v>
      </c>
      <c r="G11">
        <v>0</v>
      </c>
    </row>
    <row r="12" spans="1:8" x14ac:dyDescent="0.25">
      <c r="A12" t="s">
        <v>182</v>
      </c>
      <c r="B12" t="s">
        <v>2</v>
      </c>
      <c r="C12" t="s">
        <v>6</v>
      </c>
      <c r="D12">
        <v>0</v>
      </c>
      <c r="E12">
        <v>0</v>
      </c>
      <c r="F12">
        <v>0</v>
      </c>
      <c r="G12">
        <v>0</v>
      </c>
    </row>
    <row r="13" spans="1:8" x14ac:dyDescent="0.25">
      <c r="A13" t="s">
        <v>182</v>
      </c>
      <c r="B13" t="s">
        <v>2</v>
      </c>
      <c r="C13" t="s">
        <v>8</v>
      </c>
      <c r="D13">
        <v>0</v>
      </c>
      <c r="E13">
        <v>0</v>
      </c>
      <c r="F13">
        <v>0</v>
      </c>
      <c r="G13">
        <v>0</v>
      </c>
    </row>
    <row r="14" spans="1:8" x14ac:dyDescent="0.25">
      <c r="A14" t="s">
        <v>182</v>
      </c>
      <c r="B14" t="s">
        <v>2</v>
      </c>
      <c r="C14" t="s">
        <v>10</v>
      </c>
      <c r="D14">
        <v>0</v>
      </c>
      <c r="E14">
        <v>0</v>
      </c>
      <c r="F14">
        <v>0</v>
      </c>
      <c r="G14">
        <v>0</v>
      </c>
    </row>
    <row r="15" spans="1:8" x14ac:dyDescent="0.25">
      <c r="A15" t="s">
        <v>182</v>
      </c>
      <c r="B15" t="s">
        <v>2</v>
      </c>
      <c r="C15" t="s">
        <v>12</v>
      </c>
      <c r="D15">
        <v>0</v>
      </c>
      <c r="E15">
        <v>0</v>
      </c>
      <c r="F15">
        <v>0</v>
      </c>
      <c r="G15">
        <v>0</v>
      </c>
    </row>
    <row r="16" spans="1:8" x14ac:dyDescent="0.25">
      <c r="A16" t="s">
        <v>183</v>
      </c>
      <c r="B16" t="s">
        <v>2</v>
      </c>
      <c r="C16" t="s">
        <v>2</v>
      </c>
      <c r="D16">
        <v>0</v>
      </c>
      <c r="E16">
        <v>0</v>
      </c>
      <c r="F16">
        <v>0</v>
      </c>
      <c r="G16">
        <v>0</v>
      </c>
    </row>
    <row r="17" spans="1:7" x14ac:dyDescent="0.25">
      <c r="A17" t="s">
        <v>183</v>
      </c>
      <c r="B17" t="s">
        <v>2</v>
      </c>
      <c r="C17" t="s">
        <v>4</v>
      </c>
      <c r="D17">
        <v>0</v>
      </c>
      <c r="E17">
        <v>0</v>
      </c>
      <c r="F17">
        <v>0</v>
      </c>
      <c r="G17">
        <v>0</v>
      </c>
    </row>
    <row r="18" spans="1:7" x14ac:dyDescent="0.25">
      <c r="A18" t="s">
        <v>183</v>
      </c>
      <c r="B18" t="s">
        <v>2</v>
      </c>
      <c r="C18" t="s">
        <v>6</v>
      </c>
      <c r="D18">
        <v>0</v>
      </c>
      <c r="E18">
        <v>0</v>
      </c>
      <c r="F18">
        <v>0</v>
      </c>
      <c r="G18">
        <v>0</v>
      </c>
    </row>
    <row r="19" spans="1:7" x14ac:dyDescent="0.25">
      <c r="A19" t="s">
        <v>183</v>
      </c>
      <c r="B19" t="s">
        <v>2</v>
      </c>
      <c r="C19" t="s">
        <v>8</v>
      </c>
      <c r="D19">
        <v>0</v>
      </c>
      <c r="E19">
        <v>0</v>
      </c>
      <c r="F19">
        <v>0</v>
      </c>
      <c r="G19">
        <v>0</v>
      </c>
    </row>
    <row r="20" spans="1:7" x14ac:dyDescent="0.25">
      <c r="A20" t="s">
        <v>183</v>
      </c>
      <c r="B20" t="s">
        <v>2</v>
      </c>
      <c r="C20" t="s">
        <v>10</v>
      </c>
      <c r="D20">
        <v>0</v>
      </c>
      <c r="E20">
        <v>0</v>
      </c>
      <c r="F20">
        <v>0</v>
      </c>
      <c r="G20">
        <v>0</v>
      </c>
    </row>
    <row r="21" spans="1:7" x14ac:dyDescent="0.25">
      <c r="A21" t="s">
        <v>183</v>
      </c>
      <c r="B21" t="s">
        <v>2</v>
      </c>
      <c r="C21" t="s">
        <v>12</v>
      </c>
      <c r="D21">
        <v>0</v>
      </c>
      <c r="E21">
        <v>0</v>
      </c>
      <c r="F21">
        <v>0</v>
      </c>
      <c r="G21">
        <v>0</v>
      </c>
    </row>
    <row r="22" spans="1:7" x14ac:dyDescent="0.25">
      <c r="A22" t="s">
        <v>184</v>
      </c>
      <c r="B22" t="s">
        <v>2</v>
      </c>
      <c r="C22" t="s">
        <v>2</v>
      </c>
      <c r="D22">
        <v>0</v>
      </c>
      <c r="E22">
        <v>0</v>
      </c>
      <c r="F22">
        <v>0</v>
      </c>
      <c r="G22">
        <v>0</v>
      </c>
    </row>
    <row r="23" spans="1:7" x14ac:dyDescent="0.25">
      <c r="A23" t="s">
        <v>184</v>
      </c>
      <c r="B23" t="s">
        <v>2</v>
      </c>
      <c r="C23" t="s">
        <v>4</v>
      </c>
      <c r="D23">
        <v>0</v>
      </c>
      <c r="E23">
        <v>0</v>
      </c>
      <c r="F23">
        <v>0</v>
      </c>
      <c r="G23">
        <v>0</v>
      </c>
    </row>
    <row r="24" spans="1:7" x14ac:dyDescent="0.25">
      <c r="A24" t="s">
        <v>184</v>
      </c>
      <c r="B24" t="s">
        <v>2</v>
      </c>
      <c r="C24" t="s">
        <v>6</v>
      </c>
      <c r="D24">
        <v>0</v>
      </c>
      <c r="E24">
        <v>0</v>
      </c>
      <c r="F24">
        <v>0</v>
      </c>
      <c r="G24">
        <v>0</v>
      </c>
    </row>
    <row r="25" spans="1:7" x14ac:dyDescent="0.25">
      <c r="A25" t="s">
        <v>184</v>
      </c>
      <c r="B25" t="s">
        <v>2</v>
      </c>
      <c r="C25" t="s">
        <v>8</v>
      </c>
      <c r="D25">
        <v>0</v>
      </c>
      <c r="E25">
        <v>0</v>
      </c>
      <c r="F25">
        <v>0</v>
      </c>
      <c r="G25">
        <v>0</v>
      </c>
    </row>
    <row r="26" spans="1:7" x14ac:dyDescent="0.25">
      <c r="A26" t="s">
        <v>184</v>
      </c>
      <c r="B26" t="s">
        <v>2</v>
      </c>
      <c r="C26" t="s">
        <v>10</v>
      </c>
      <c r="D26">
        <v>0</v>
      </c>
      <c r="E26">
        <v>0</v>
      </c>
      <c r="F26">
        <v>0</v>
      </c>
      <c r="G26">
        <v>0</v>
      </c>
    </row>
    <row r="27" spans="1:7" x14ac:dyDescent="0.25">
      <c r="A27" t="s">
        <v>184</v>
      </c>
      <c r="B27" t="s">
        <v>2</v>
      </c>
      <c r="C27" t="s">
        <v>12</v>
      </c>
      <c r="D27">
        <v>0</v>
      </c>
      <c r="E27">
        <v>0</v>
      </c>
      <c r="F27">
        <v>0</v>
      </c>
      <c r="G27">
        <v>0</v>
      </c>
    </row>
    <row r="48" spans="17:17" x14ac:dyDescent="0.25">
      <c r="Q48" t="s">
        <v>240</v>
      </c>
    </row>
    <row r="49" spans="17:17" x14ac:dyDescent="0.25">
      <c r="Q49" t="s">
        <v>241</v>
      </c>
    </row>
    <row r="50" spans="17:17" x14ac:dyDescent="0.25">
      <c r="Q50" t="s">
        <v>242</v>
      </c>
    </row>
    <row r="51" spans="17:17" x14ac:dyDescent="0.25">
      <c r="Q51" t="s">
        <v>243</v>
      </c>
    </row>
  </sheetData>
  <mergeCells count="1">
    <mergeCell ref="A1:G1"/>
  </mergeCells>
  <pageMargins left="0.7" right="0.7" top="0.75" bottom="0.75" header="0.3" footer="0.3"/>
  <pageSetup orientation="portrait" r:id="rId1"/>
  <headerFooter>
    <oddHeader>&amp;RFiled: 2023-05-26
EB-2022-0200
Exhibit JT9.16
Attachment 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5C45-A4D3-4082-BF6E-E84F3D35FEDA}">
  <dimension ref="A1:Q51"/>
  <sheetViews>
    <sheetView view="pageLayout" zoomScaleNormal="100" workbookViewId="0">
      <selection activeCell="L16" sqref="L16"/>
    </sheetView>
  </sheetViews>
  <sheetFormatPr defaultRowHeight="15" x14ac:dyDescent="0.25"/>
  <cols>
    <col min="1" max="1" width="29.5703125" customWidth="1"/>
  </cols>
  <sheetData>
    <row r="1" spans="1:6" x14ac:dyDescent="0.25">
      <c r="A1" s="71" t="s">
        <v>185</v>
      </c>
      <c r="B1" s="74"/>
      <c r="C1" s="74"/>
      <c r="D1" s="74"/>
      <c r="E1" s="74"/>
    </row>
    <row r="3" spans="1:6" x14ac:dyDescent="0.25">
      <c r="A3" s="2" t="s">
        <v>161</v>
      </c>
      <c r="B3" s="12">
        <v>2020</v>
      </c>
      <c r="C3" s="12">
        <v>2030</v>
      </c>
      <c r="D3" s="12">
        <v>2040</v>
      </c>
      <c r="E3" s="12">
        <v>2050</v>
      </c>
      <c r="F3" s="2" t="s">
        <v>31</v>
      </c>
    </row>
    <row r="4" spans="1:6" x14ac:dyDescent="0.25">
      <c r="A4" t="s">
        <v>165</v>
      </c>
      <c r="B4">
        <v>0</v>
      </c>
      <c r="C4">
        <v>0</v>
      </c>
      <c r="D4">
        <v>0</v>
      </c>
      <c r="E4">
        <v>0</v>
      </c>
      <c r="F4" s="7" t="s">
        <v>229</v>
      </c>
    </row>
    <row r="5" spans="1:6" x14ac:dyDescent="0.25">
      <c r="A5" t="s">
        <v>182</v>
      </c>
      <c r="B5">
        <v>0</v>
      </c>
      <c r="C5">
        <v>0</v>
      </c>
      <c r="D5">
        <v>0</v>
      </c>
      <c r="E5">
        <v>0</v>
      </c>
      <c r="F5" s="7" t="s">
        <v>235</v>
      </c>
    </row>
    <row r="6" spans="1:6" x14ac:dyDescent="0.25">
      <c r="A6" t="s">
        <v>183</v>
      </c>
      <c r="B6">
        <v>0</v>
      </c>
      <c r="C6">
        <v>0</v>
      </c>
      <c r="D6">
        <v>0</v>
      </c>
      <c r="E6">
        <v>0</v>
      </c>
      <c r="F6" s="7" t="s">
        <v>235</v>
      </c>
    </row>
    <row r="7" spans="1:6" x14ac:dyDescent="0.25">
      <c r="A7" t="s">
        <v>184</v>
      </c>
      <c r="B7">
        <v>0</v>
      </c>
      <c r="C7">
        <v>0</v>
      </c>
      <c r="D7">
        <v>0</v>
      </c>
      <c r="E7">
        <v>0</v>
      </c>
      <c r="F7" s="7" t="s">
        <v>235</v>
      </c>
    </row>
    <row r="48" spans="17:17" x14ac:dyDescent="0.25">
      <c r="Q48" t="s">
        <v>240</v>
      </c>
    </row>
    <row r="49" spans="17:17" x14ac:dyDescent="0.25">
      <c r="Q49" t="s">
        <v>241</v>
      </c>
    </row>
    <row r="50" spans="17:17" x14ac:dyDescent="0.25">
      <c r="Q50" t="s">
        <v>242</v>
      </c>
    </row>
    <row r="51" spans="17:17" x14ac:dyDescent="0.25">
      <c r="Q51" t="s">
        <v>243</v>
      </c>
    </row>
  </sheetData>
  <mergeCells count="1">
    <mergeCell ref="A1:E1"/>
  </mergeCells>
  <pageMargins left="0.7" right="0.7" top="0.75" bottom="0.75" header="0.3" footer="0.3"/>
  <pageSetup orientation="portrait" r:id="rId1"/>
  <headerFooter>
    <oddHeader>&amp;RFiled: 2023-05-26
EB-2022-0200
Exhibit JT9.16
Attachment 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7803-AEC1-474A-9D92-7CA7312B0C59}">
  <dimension ref="A1:Q51"/>
  <sheetViews>
    <sheetView view="pageLayout" zoomScaleNormal="100" workbookViewId="0">
      <selection activeCell="L16" sqref="L16"/>
    </sheetView>
  </sheetViews>
  <sheetFormatPr defaultRowHeight="15" x14ac:dyDescent="0.25"/>
  <cols>
    <col min="1" max="1" width="31.42578125" bestFit="1" customWidth="1"/>
    <col min="3" max="3" width="14.5703125" bestFit="1" customWidth="1"/>
    <col min="4" max="4" width="15.5703125" customWidth="1"/>
    <col min="5" max="5" width="17" customWidth="1"/>
    <col min="9" max="9" width="24.5703125" customWidth="1"/>
    <col min="10" max="10" width="14.5703125" customWidth="1"/>
    <col min="11" max="13" width="14.5703125" bestFit="1" customWidth="1"/>
  </cols>
  <sheetData>
    <row r="1" spans="1:13" x14ac:dyDescent="0.25">
      <c r="A1" s="7" t="s">
        <v>186</v>
      </c>
      <c r="B1" s="7"/>
      <c r="C1" s="7"/>
      <c r="D1" s="7"/>
      <c r="E1" s="7"/>
      <c r="F1" s="7"/>
      <c r="G1" s="7"/>
      <c r="H1" s="7"/>
      <c r="I1" s="7" t="s">
        <v>187</v>
      </c>
    </row>
    <row r="3" spans="1:13" x14ac:dyDescent="0.25">
      <c r="A3" s="2" t="s">
        <v>70</v>
      </c>
      <c r="B3" s="12">
        <v>2020</v>
      </c>
      <c r="C3" s="12">
        <v>2030</v>
      </c>
      <c r="D3" s="12">
        <v>2040</v>
      </c>
      <c r="E3" s="12">
        <v>2050</v>
      </c>
      <c r="G3" s="2"/>
      <c r="H3" s="2"/>
      <c r="I3" s="2" t="s">
        <v>70</v>
      </c>
      <c r="J3" s="12"/>
      <c r="K3" s="12"/>
      <c r="L3" s="12"/>
      <c r="M3" s="12"/>
    </row>
    <row r="4" spans="1:13" x14ac:dyDescent="0.25">
      <c r="A4" t="s">
        <v>73</v>
      </c>
      <c r="B4" s="54">
        <v>0</v>
      </c>
      <c r="C4" s="37">
        <v>15000</v>
      </c>
      <c r="D4" s="37">
        <v>20000</v>
      </c>
      <c r="E4" s="37">
        <v>30000</v>
      </c>
      <c r="I4" t="s">
        <v>73</v>
      </c>
      <c r="J4" s="38" t="s">
        <v>234</v>
      </c>
      <c r="K4" s="36"/>
      <c r="L4" s="36"/>
      <c r="M4" s="36"/>
    </row>
    <row r="5" spans="1:13" x14ac:dyDescent="0.25">
      <c r="A5" t="s">
        <v>79</v>
      </c>
      <c r="B5" s="54">
        <v>0</v>
      </c>
      <c r="C5" s="54">
        <v>0</v>
      </c>
      <c r="D5" s="37">
        <v>15000</v>
      </c>
      <c r="E5" s="37">
        <v>20000</v>
      </c>
      <c r="I5" t="s">
        <v>79</v>
      </c>
      <c r="J5" s="38" t="s">
        <v>188</v>
      </c>
      <c r="K5" s="36"/>
      <c r="L5" s="36"/>
      <c r="M5" s="36"/>
    </row>
    <row r="6" spans="1:13" x14ac:dyDescent="0.25">
      <c r="A6" t="s">
        <v>80</v>
      </c>
      <c r="B6" s="54">
        <v>0</v>
      </c>
      <c r="C6" s="37">
        <v>5000</v>
      </c>
      <c r="D6" s="37">
        <v>10000</v>
      </c>
      <c r="E6" s="37">
        <v>10000</v>
      </c>
      <c r="I6" t="s">
        <v>80</v>
      </c>
      <c r="J6" s="38" t="s">
        <v>188</v>
      </c>
      <c r="K6" s="36"/>
      <c r="L6" s="36"/>
      <c r="M6" s="36"/>
    </row>
    <row r="7" spans="1:13" x14ac:dyDescent="0.25">
      <c r="A7" t="s">
        <v>81</v>
      </c>
      <c r="B7" s="54">
        <v>0</v>
      </c>
      <c r="C7" s="54">
        <v>0</v>
      </c>
      <c r="D7" s="37">
        <v>10000</v>
      </c>
      <c r="E7" s="37">
        <v>10000</v>
      </c>
      <c r="I7" t="s">
        <v>81</v>
      </c>
      <c r="J7" s="38" t="s">
        <v>233</v>
      </c>
      <c r="K7" s="36"/>
      <c r="L7" s="36"/>
      <c r="M7" s="36"/>
    </row>
    <row r="8" spans="1:13" x14ac:dyDescent="0.25">
      <c r="A8" t="s">
        <v>157</v>
      </c>
      <c r="B8" s="55">
        <v>0</v>
      </c>
      <c r="C8" s="54">
        <v>0</v>
      </c>
      <c r="D8" s="54">
        <v>0</v>
      </c>
      <c r="E8" s="54">
        <v>0</v>
      </c>
      <c r="I8" t="s">
        <v>157</v>
      </c>
      <c r="J8" s="38" t="s">
        <v>188</v>
      </c>
      <c r="K8" s="36"/>
      <c r="L8" s="36"/>
      <c r="M8" s="36"/>
    </row>
    <row r="9" spans="1:13" x14ac:dyDescent="0.25">
      <c r="A9" t="s">
        <v>82</v>
      </c>
      <c r="B9" s="55">
        <v>0</v>
      </c>
      <c r="C9" s="54">
        <v>0</v>
      </c>
      <c r="D9" s="37">
        <v>50000</v>
      </c>
      <c r="E9" s="37">
        <v>50000</v>
      </c>
      <c r="I9" t="s">
        <v>82</v>
      </c>
      <c r="J9" s="38" t="s">
        <v>188</v>
      </c>
      <c r="K9" s="36"/>
      <c r="L9" s="36"/>
      <c r="M9" s="36"/>
    </row>
    <row r="10" spans="1:13" x14ac:dyDescent="0.25">
      <c r="A10" t="s">
        <v>84</v>
      </c>
      <c r="B10" s="55">
        <v>0</v>
      </c>
      <c r="C10" s="54">
        <v>0</v>
      </c>
      <c r="D10" s="54">
        <v>0</v>
      </c>
      <c r="E10" s="54">
        <v>0</v>
      </c>
      <c r="I10" t="s">
        <v>84</v>
      </c>
      <c r="J10" s="38" t="s">
        <v>188</v>
      </c>
      <c r="K10" s="36"/>
      <c r="L10" s="36"/>
      <c r="M10" s="36"/>
    </row>
    <row r="11" spans="1:13" x14ac:dyDescent="0.25">
      <c r="A11" t="s">
        <v>85</v>
      </c>
      <c r="B11" s="55">
        <v>0</v>
      </c>
      <c r="C11" s="54">
        <v>0</v>
      </c>
      <c r="D11" s="54">
        <v>0</v>
      </c>
      <c r="E11" s="54">
        <v>0</v>
      </c>
      <c r="I11" t="s">
        <v>85</v>
      </c>
      <c r="J11" s="38" t="s">
        <v>188</v>
      </c>
      <c r="K11" s="36"/>
      <c r="L11" s="36"/>
      <c r="M11" s="36"/>
    </row>
    <row r="12" spans="1:13" x14ac:dyDescent="0.25">
      <c r="A12" t="s">
        <v>87</v>
      </c>
      <c r="B12" s="55">
        <v>0</v>
      </c>
      <c r="C12" s="54">
        <v>0</v>
      </c>
      <c r="D12" s="54">
        <v>0</v>
      </c>
      <c r="E12" s="54">
        <v>0</v>
      </c>
      <c r="F12" s="42"/>
      <c r="I12" t="s">
        <v>87</v>
      </c>
      <c r="J12" s="38" t="s">
        <v>188</v>
      </c>
      <c r="K12" s="36"/>
      <c r="L12" s="36"/>
      <c r="M12" s="36"/>
    </row>
    <row r="13" spans="1:13" x14ac:dyDescent="0.25">
      <c r="A13" t="s">
        <v>86</v>
      </c>
      <c r="B13" s="55">
        <v>0</v>
      </c>
      <c r="C13" s="36">
        <v>15000</v>
      </c>
      <c r="D13" s="36">
        <v>15000</v>
      </c>
      <c r="E13" s="36">
        <v>15000</v>
      </c>
      <c r="I13" t="s">
        <v>86</v>
      </c>
      <c r="J13" s="38" t="s">
        <v>188</v>
      </c>
      <c r="K13" s="36"/>
      <c r="L13" s="36"/>
      <c r="M13" s="36"/>
    </row>
    <row r="14" spans="1:13" x14ac:dyDescent="0.25">
      <c r="A14" t="s">
        <v>88</v>
      </c>
      <c r="B14" s="55">
        <v>0</v>
      </c>
      <c r="C14" s="54">
        <v>0</v>
      </c>
      <c r="D14" s="54">
        <v>0</v>
      </c>
      <c r="E14" s="54">
        <v>0</v>
      </c>
      <c r="I14" t="s">
        <v>88</v>
      </c>
      <c r="J14" s="38" t="s">
        <v>188</v>
      </c>
      <c r="K14" s="36"/>
      <c r="L14" s="36"/>
      <c r="M14" s="36"/>
    </row>
    <row r="15" spans="1:13" x14ac:dyDescent="0.25">
      <c r="A15" t="s">
        <v>91</v>
      </c>
      <c r="B15" s="54">
        <v>0</v>
      </c>
      <c r="C15" s="37">
        <v>10000</v>
      </c>
      <c r="D15" s="37">
        <v>10000</v>
      </c>
      <c r="E15" s="37">
        <v>10000</v>
      </c>
      <c r="I15" t="s">
        <v>91</v>
      </c>
      <c r="J15" s="38" t="s">
        <v>188</v>
      </c>
      <c r="K15" s="36"/>
      <c r="L15" s="36"/>
      <c r="M15" s="36"/>
    </row>
    <row r="16" spans="1:13" x14ac:dyDescent="0.25">
      <c r="A16" t="s">
        <v>89</v>
      </c>
      <c r="B16" s="54">
        <v>0</v>
      </c>
      <c r="C16" s="54">
        <v>0</v>
      </c>
      <c r="D16" s="54">
        <v>0</v>
      </c>
      <c r="E16" s="54">
        <v>0</v>
      </c>
      <c r="I16" t="s">
        <v>89</v>
      </c>
      <c r="J16" s="38" t="s">
        <v>188</v>
      </c>
      <c r="K16" s="36"/>
      <c r="L16" s="36"/>
      <c r="M16" s="36"/>
    </row>
    <row r="17" spans="1:13" x14ac:dyDescent="0.25">
      <c r="A17" t="s">
        <v>90</v>
      </c>
      <c r="B17" s="54">
        <v>0</v>
      </c>
      <c r="C17" s="37">
        <v>5000</v>
      </c>
      <c r="D17" s="37">
        <v>20000</v>
      </c>
      <c r="E17" s="37">
        <v>20000</v>
      </c>
      <c r="F17" s="42"/>
      <c r="I17" t="s">
        <v>90</v>
      </c>
      <c r="J17" s="38" t="s">
        <v>189</v>
      </c>
      <c r="K17" s="37"/>
      <c r="L17" s="37"/>
      <c r="M17" s="37"/>
    </row>
    <row r="18" spans="1:13" x14ac:dyDescent="0.25">
      <c r="A18" t="s">
        <v>92</v>
      </c>
      <c r="B18" s="54">
        <v>0</v>
      </c>
      <c r="C18" s="38" t="s">
        <v>190</v>
      </c>
      <c r="D18" s="36"/>
      <c r="E18" s="36"/>
      <c r="I18" t="s">
        <v>92</v>
      </c>
      <c r="J18" s="38" t="s">
        <v>190</v>
      </c>
      <c r="K18" s="36"/>
      <c r="L18" s="36"/>
      <c r="M18" s="36"/>
    </row>
    <row r="19" spans="1:13" x14ac:dyDescent="0.25">
      <c r="A19" t="s">
        <v>93</v>
      </c>
      <c r="B19" s="54">
        <v>0</v>
      </c>
      <c r="C19" s="38" t="s">
        <v>191</v>
      </c>
      <c r="D19" s="36"/>
      <c r="E19" s="36"/>
      <c r="I19" t="s">
        <v>93</v>
      </c>
      <c r="J19" s="38" t="s">
        <v>191</v>
      </c>
      <c r="K19" s="36"/>
      <c r="L19" s="36"/>
      <c r="M19" s="36"/>
    </row>
    <row r="20" spans="1:13" x14ac:dyDescent="0.25">
      <c r="A20" t="s">
        <v>94</v>
      </c>
      <c r="B20" s="54">
        <v>0</v>
      </c>
      <c r="C20" s="38" t="s">
        <v>191</v>
      </c>
      <c r="D20" s="36"/>
      <c r="E20" s="36"/>
      <c r="I20" t="s">
        <v>94</v>
      </c>
      <c r="J20" s="38" t="s">
        <v>191</v>
      </c>
      <c r="K20" s="36"/>
      <c r="L20" s="36"/>
      <c r="M20" s="36"/>
    </row>
    <row r="21" spans="1:13" x14ac:dyDescent="0.25">
      <c r="A21" t="s">
        <v>95</v>
      </c>
      <c r="B21" s="54">
        <v>0</v>
      </c>
      <c r="C21" s="38" t="s">
        <v>190</v>
      </c>
      <c r="D21" s="36"/>
      <c r="E21" s="36"/>
      <c r="I21" t="s">
        <v>95</v>
      </c>
      <c r="J21" s="38" t="s">
        <v>190</v>
      </c>
      <c r="K21" s="36"/>
      <c r="L21" s="36"/>
      <c r="M21" s="36"/>
    </row>
    <row r="22" spans="1:13" x14ac:dyDescent="0.25">
      <c r="A22" s="1" t="s">
        <v>96</v>
      </c>
      <c r="B22" s="54">
        <v>0</v>
      </c>
      <c r="C22" s="54">
        <v>0</v>
      </c>
      <c r="D22" s="41">
        <v>280.72500000000002</v>
      </c>
      <c r="E22" s="41">
        <v>280.72500000000002</v>
      </c>
      <c r="I22" s="1" t="s">
        <v>96</v>
      </c>
      <c r="J22" s="38" t="s">
        <v>188</v>
      </c>
      <c r="K22" s="36"/>
      <c r="L22" s="36"/>
      <c r="M22" s="36"/>
    </row>
    <row r="23" spans="1:13" x14ac:dyDescent="0.25">
      <c r="A23" t="s">
        <v>83</v>
      </c>
      <c r="B23" s="54">
        <v>0</v>
      </c>
      <c r="C23" s="54">
        <v>0</v>
      </c>
      <c r="D23" s="36">
        <v>3000</v>
      </c>
      <c r="E23" s="36">
        <v>6000</v>
      </c>
      <c r="I23" t="s">
        <v>83</v>
      </c>
      <c r="J23" s="38" t="s">
        <v>188</v>
      </c>
      <c r="K23" s="36"/>
      <c r="L23" s="36"/>
      <c r="M23" s="36"/>
    </row>
    <row r="24" spans="1:13" x14ac:dyDescent="0.25">
      <c r="B24" s="36"/>
      <c r="C24" s="37"/>
      <c r="D24" s="41"/>
      <c r="E24" s="41"/>
      <c r="J24" s="38"/>
      <c r="K24" s="36"/>
      <c r="L24" s="36"/>
      <c r="M24" s="36"/>
    </row>
    <row r="26" spans="1:13" x14ac:dyDescent="0.25">
      <c r="A26" s="2" t="s">
        <v>19</v>
      </c>
      <c r="B26" s="42" t="s">
        <v>232</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3139-9452-4F79-B028-98FDD3B8E414}">
  <dimension ref="A1:Q51"/>
  <sheetViews>
    <sheetView view="pageLayout" zoomScaleNormal="100" workbookViewId="0">
      <selection activeCell="L16" sqref="L16"/>
    </sheetView>
  </sheetViews>
  <sheetFormatPr defaultRowHeight="15" x14ac:dyDescent="0.25"/>
  <cols>
    <col min="1" max="1" width="26.5703125" customWidth="1"/>
    <col min="2" max="3" width="11.42578125" bestFit="1" customWidth="1"/>
    <col min="4" max="4" width="15.42578125" customWidth="1"/>
    <col min="5" max="8" width="10.85546875" customWidth="1"/>
  </cols>
  <sheetData>
    <row r="1" spans="1:8" x14ac:dyDescent="0.25">
      <c r="A1" s="7" t="s">
        <v>192</v>
      </c>
    </row>
    <row r="3" spans="1:8" x14ac:dyDescent="0.25">
      <c r="A3" s="2" t="s">
        <v>161</v>
      </c>
      <c r="B3" s="2" t="s">
        <v>193</v>
      </c>
      <c r="C3" s="2" t="s">
        <v>194</v>
      </c>
      <c r="D3" s="2" t="s">
        <v>58</v>
      </c>
      <c r="E3" s="2">
        <v>2020</v>
      </c>
      <c r="F3" s="2">
        <v>2030</v>
      </c>
      <c r="G3" s="2">
        <v>2040</v>
      </c>
      <c r="H3" s="2">
        <v>2050</v>
      </c>
    </row>
    <row r="4" spans="1:8" x14ac:dyDescent="0.25">
      <c r="A4" t="s">
        <v>165</v>
      </c>
      <c r="B4" t="s">
        <v>2</v>
      </c>
      <c r="C4" t="s">
        <v>2</v>
      </c>
      <c r="D4" t="s">
        <v>109</v>
      </c>
      <c r="E4" s="50" t="s">
        <v>195</v>
      </c>
      <c r="F4" s="51"/>
      <c r="G4" s="51"/>
      <c r="H4" s="51"/>
    </row>
    <row r="5" spans="1:8" x14ac:dyDescent="0.25">
      <c r="A5" t="s">
        <v>165</v>
      </c>
      <c r="B5" t="s">
        <v>4</v>
      </c>
      <c r="C5" t="s">
        <v>4</v>
      </c>
      <c r="D5" t="s">
        <v>109</v>
      </c>
      <c r="E5" s="50" t="s">
        <v>195</v>
      </c>
      <c r="F5" s="51"/>
      <c r="G5" s="51"/>
      <c r="H5" s="51"/>
    </row>
    <row r="6" spans="1:8" x14ac:dyDescent="0.25">
      <c r="A6" t="s">
        <v>165</v>
      </c>
      <c r="B6" t="s">
        <v>6</v>
      </c>
      <c r="C6" t="s">
        <v>6</v>
      </c>
      <c r="D6" t="s">
        <v>109</v>
      </c>
      <c r="E6" s="50" t="s">
        <v>195</v>
      </c>
      <c r="F6" s="51"/>
      <c r="G6" s="51"/>
      <c r="H6" s="51"/>
    </row>
    <row r="7" spans="1:8" x14ac:dyDescent="0.25">
      <c r="A7" t="s">
        <v>165</v>
      </c>
      <c r="B7" t="s">
        <v>8</v>
      </c>
      <c r="C7" t="s">
        <v>8</v>
      </c>
      <c r="D7" t="s">
        <v>109</v>
      </c>
      <c r="E7" s="50" t="s">
        <v>195</v>
      </c>
      <c r="F7" s="51"/>
      <c r="G7" s="51"/>
      <c r="H7" s="51"/>
    </row>
    <row r="8" spans="1:8" x14ac:dyDescent="0.25">
      <c r="A8" t="s">
        <v>165</v>
      </c>
      <c r="B8" t="s">
        <v>10</v>
      </c>
      <c r="C8" t="s">
        <v>10</v>
      </c>
      <c r="D8" t="s">
        <v>109</v>
      </c>
      <c r="E8" s="50" t="s">
        <v>195</v>
      </c>
      <c r="F8" s="51"/>
      <c r="G8" s="51"/>
      <c r="H8" s="51"/>
    </row>
    <row r="9" spans="1:8" x14ac:dyDescent="0.25">
      <c r="A9" t="s">
        <v>165</v>
      </c>
      <c r="B9" t="s">
        <v>12</v>
      </c>
      <c r="C9" t="s">
        <v>12</v>
      </c>
      <c r="D9" t="s">
        <v>109</v>
      </c>
      <c r="E9" s="50" t="s">
        <v>195</v>
      </c>
      <c r="F9" s="51"/>
      <c r="G9" s="51"/>
      <c r="H9" s="51"/>
    </row>
    <row r="10" spans="1:8" x14ac:dyDescent="0.25">
      <c r="A10" t="s">
        <v>165</v>
      </c>
      <c r="B10" t="s">
        <v>2</v>
      </c>
      <c r="C10" t="s">
        <v>4</v>
      </c>
      <c r="D10" t="s">
        <v>109</v>
      </c>
      <c r="E10">
        <v>0</v>
      </c>
      <c r="F10">
        <v>1500</v>
      </c>
      <c r="G10">
        <v>1500</v>
      </c>
      <c r="H10">
        <v>1500</v>
      </c>
    </row>
    <row r="11" spans="1:8" x14ac:dyDescent="0.25">
      <c r="A11" t="s">
        <v>165</v>
      </c>
      <c r="B11" t="s">
        <v>2</v>
      </c>
      <c r="C11" t="s">
        <v>6</v>
      </c>
      <c r="D11" t="s">
        <v>109</v>
      </c>
      <c r="E11">
        <v>0</v>
      </c>
      <c r="F11">
        <v>1500</v>
      </c>
      <c r="G11">
        <v>1500</v>
      </c>
      <c r="H11">
        <v>1500</v>
      </c>
    </row>
    <row r="12" spans="1:8" x14ac:dyDescent="0.25">
      <c r="A12" t="s">
        <v>165</v>
      </c>
      <c r="B12" t="s">
        <v>2</v>
      </c>
      <c r="C12" t="s">
        <v>8</v>
      </c>
      <c r="D12" t="s">
        <v>109</v>
      </c>
      <c r="E12">
        <v>0</v>
      </c>
      <c r="F12">
        <v>1500</v>
      </c>
      <c r="G12">
        <v>1500</v>
      </c>
      <c r="H12">
        <v>1500</v>
      </c>
    </row>
    <row r="13" spans="1:8" x14ac:dyDescent="0.25">
      <c r="A13" t="s">
        <v>165</v>
      </c>
      <c r="B13" t="s">
        <v>2</v>
      </c>
      <c r="C13" t="s">
        <v>10</v>
      </c>
      <c r="D13" t="s">
        <v>109</v>
      </c>
      <c r="E13">
        <v>0</v>
      </c>
      <c r="F13">
        <v>1500</v>
      </c>
      <c r="G13">
        <v>1500</v>
      </c>
      <c r="H13">
        <v>1500</v>
      </c>
    </row>
    <row r="14" spans="1:8" x14ac:dyDescent="0.25">
      <c r="A14" t="s">
        <v>165</v>
      </c>
      <c r="B14" t="s">
        <v>2</v>
      </c>
      <c r="C14" t="s">
        <v>12</v>
      </c>
      <c r="D14" t="s">
        <v>109</v>
      </c>
      <c r="E14">
        <v>0</v>
      </c>
      <c r="F14">
        <v>0</v>
      </c>
      <c r="G14">
        <v>1500</v>
      </c>
      <c r="H14">
        <v>1500</v>
      </c>
    </row>
    <row r="15" spans="1:8" x14ac:dyDescent="0.25">
      <c r="A15" t="s">
        <v>165</v>
      </c>
      <c r="B15" t="s">
        <v>4</v>
      </c>
      <c r="C15" t="s">
        <v>8</v>
      </c>
      <c r="D15" t="s">
        <v>109</v>
      </c>
      <c r="E15" s="50" t="s">
        <v>195</v>
      </c>
      <c r="F15" s="51"/>
      <c r="G15" s="51"/>
      <c r="H15" s="51"/>
    </row>
    <row r="16" spans="1:8" x14ac:dyDescent="0.25">
      <c r="A16" t="s">
        <v>165</v>
      </c>
      <c r="B16" t="s">
        <v>6</v>
      </c>
      <c r="C16" t="s">
        <v>10</v>
      </c>
      <c r="D16" t="s">
        <v>109</v>
      </c>
      <c r="E16" s="50" t="s">
        <v>195</v>
      </c>
      <c r="F16" s="51"/>
      <c r="G16" s="51"/>
      <c r="H16" s="51"/>
    </row>
    <row r="17" spans="1:8" x14ac:dyDescent="0.25">
      <c r="A17" t="s">
        <v>182</v>
      </c>
      <c r="B17" t="s">
        <v>2</v>
      </c>
      <c r="C17" t="s">
        <v>2</v>
      </c>
      <c r="D17" t="s">
        <v>110</v>
      </c>
      <c r="E17">
        <v>0</v>
      </c>
      <c r="F17" s="50" t="s">
        <v>195</v>
      </c>
      <c r="G17" s="51"/>
      <c r="H17" s="51"/>
    </row>
    <row r="18" spans="1:8" x14ac:dyDescent="0.25">
      <c r="A18" t="s">
        <v>182</v>
      </c>
      <c r="B18" t="s">
        <v>4</v>
      </c>
      <c r="C18" t="s">
        <v>4</v>
      </c>
      <c r="D18" t="s">
        <v>110</v>
      </c>
      <c r="E18">
        <v>0</v>
      </c>
      <c r="F18" s="50" t="s">
        <v>195</v>
      </c>
      <c r="G18" s="51"/>
      <c r="H18" s="51"/>
    </row>
    <row r="19" spans="1:8" x14ac:dyDescent="0.25">
      <c r="A19" t="s">
        <v>182</v>
      </c>
      <c r="B19" t="s">
        <v>6</v>
      </c>
      <c r="C19" t="s">
        <v>6</v>
      </c>
      <c r="D19" t="s">
        <v>110</v>
      </c>
      <c r="E19">
        <v>0</v>
      </c>
      <c r="F19" s="50" t="s">
        <v>195</v>
      </c>
      <c r="G19" s="51"/>
      <c r="H19" s="51"/>
    </row>
    <row r="20" spans="1:8" x14ac:dyDescent="0.25">
      <c r="A20" t="s">
        <v>182</v>
      </c>
      <c r="B20" t="s">
        <v>8</v>
      </c>
      <c r="C20" t="s">
        <v>8</v>
      </c>
      <c r="D20" t="s">
        <v>110</v>
      </c>
      <c r="E20">
        <v>0</v>
      </c>
      <c r="F20" s="50" t="s">
        <v>195</v>
      </c>
      <c r="G20" s="51"/>
      <c r="H20" s="51"/>
    </row>
    <row r="21" spans="1:8" x14ac:dyDescent="0.25">
      <c r="A21" t="s">
        <v>182</v>
      </c>
      <c r="B21" t="s">
        <v>10</v>
      </c>
      <c r="C21" t="s">
        <v>10</v>
      </c>
      <c r="D21" t="s">
        <v>110</v>
      </c>
      <c r="E21">
        <v>0</v>
      </c>
      <c r="F21" s="50" t="s">
        <v>195</v>
      </c>
      <c r="G21" s="51"/>
      <c r="H21" s="51"/>
    </row>
    <row r="22" spans="1:8" x14ac:dyDescent="0.25">
      <c r="A22" t="s">
        <v>182</v>
      </c>
      <c r="B22" t="s">
        <v>12</v>
      </c>
      <c r="C22" t="s">
        <v>12</v>
      </c>
      <c r="D22" t="s">
        <v>110</v>
      </c>
      <c r="E22">
        <v>0</v>
      </c>
      <c r="F22" s="50" t="s">
        <v>195</v>
      </c>
      <c r="G22" s="51"/>
      <c r="H22" s="51"/>
    </row>
    <row r="23" spans="1:8" x14ac:dyDescent="0.25">
      <c r="A23" t="s">
        <v>182</v>
      </c>
      <c r="B23" t="s">
        <v>2</v>
      </c>
      <c r="C23" t="s">
        <v>4</v>
      </c>
      <c r="D23" t="s">
        <v>110</v>
      </c>
      <c r="E23">
        <v>0</v>
      </c>
      <c r="F23">
        <v>0</v>
      </c>
      <c r="G23">
        <v>0</v>
      </c>
      <c r="H23" s="50" t="s">
        <v>195</v>
      </c>
    </row>
    <row r="24" spans="1:8" x14ac:dyDescent="0.25">
      <c r="A24" t="s">
        <v>182</v>
      </c>
      <c r="B24" t="s">
        <v>2</v>
      </c>
      <c r="C24" t="s">
        <v>6</v>
      </c>
      <c r="D24" t="s">
        <v>110</v>
      </c>
      <c r="E24">
        <v>0</v>
      </c>
      <c r="F24">
        <v>0</v>
      </c>
      <c r="G24" s="50" t="s">
        <v>195</v>
      </c>
      <c r="H24" s="51"/>
    </row>
    <row r="25" spans="1:8" x14ac:dyDescent="0.25">
      <c r="A25" t="s">
        <v>182</v>
      </c>
      <c r="B25" t="s">
        <v>2</v>
      </c>
      <c r="C25" t="s">
        <v>8</v>
      </c>
      <c r="D25" t="s">
        <v>110</v>
      </c>
      <c r="E25">
        <v>0</v>
      </c>
      <c r="F25">
        <v>0</v>
      </c>
      <c r="G25">
        <v>0</v>
      </c>
      <c r="H25">
        <v>0</v>
      </c>
    </row>
    <row r="26" spans="1:8" x14ac:dyDescent="0.25">
      <c r="A26" t="s">
        <v>182</v>
      </c>
      <c r="B26" t="s">
        <v>2</v>
      </c>
      <c r="C26" t="s">
        <v>10</v>
      </c>
      <c r="D26" t="s">
        <v>110</v>
      </c>
      <c r="E26">
        <v>0</v>
      </c>
      <c r="F26">
        <v>0</v>
      </c>
      <c r="G26">
        <v>0</v>
      </c>
      <c r="H26">
        <v>0</v>
      </c>
    </row>
    <row r="27" spans="1:8" x14ac:dyDescent="0.25">
      <c r="A27" t="s">
        <v>182</v>
      </c>
      <c r="B27" t="s">
        <v>2</v>
      </c>
      <c r="C27" t="s">
        <v>12</v>
      </c>
      <c r="D27" t="s">
        <v>110</v>
      </c>
      <c r="E27">
        <v>0</v>
      </c>
      <c r="F27">
        <v>0</v>
      </c>
      <c r="G27">
        <v>0</v>
      </c>
      <c r="H27">
        <v>0</v>
      </c>
    </row>
    <row r="28" spans="1:8" x14ac:dyDescent="0.25">
      <c r="A28" t="s">
        <v>183</v>
      </c>
      <c r="B28" t="s">
        <v>2</v>
      </c>
      <c r="C28" t="s">
        <v>2</v>
      </c>
      <c r="D28" t="s">
        <v>110</v>
      </c>
      <c r="E28">
        <v>0</v>
      </c>
      <c r="F28" s="50" t="s">
        <v>195</v>
      </c>
      <c r="G28" s="51"/>
      <c r="H28" s="51"/>
    </row>
    <row r="29" spans="1:8" x14ac:dyDescent="0.25">
      <c r="A29" t="s">
        <v>183</v>
      </c>
      <c r="B29" t="s">
        <v>4</v>
      </c>
      <c r="C29" t="s">
        <v>4</v>
      </c>
      <c r="D29" t="s">
        <v>110</v>
      </c>
      <c r="E29">
        <v>0</v>
      </c>
      <c r="F29" s="50" t="s">
        <v>195</v>
      </c>
      <c r="G29" s="51"/>
      <c r="H29" s="51"/>
    </row>
    <row r="30" spans="1:8" x14ac:dyDescent="0.25">
      <c r="A30" t="s">
        <v>183</v>
      </c>
      <c r="B30" t="s">
        <v>6</v>
      </c>
      <c r="C30" t="s">
        <v>6</v>
      </c>
      <c r="D30" t="s">
        <v>110</v>
      </c>
      <c r="E30">
        <v>0</v>
      </c>
      <c r="F30" s="50" t="s">
        <v>195</v>
      </c>
      <c r="G30" s="51"/>
      <c r="H30" s="51"/>
    </row>
    <row r="31" spans="1:8" x14ac:dyDescent="0.25">
      <c r="A31" t="s">
        <v>183</v>
      </c>
      <c r="B31" t="s">
        <v>8</v>
      </c>
      <c r="C31" t="s">
        <v>8</v>
      </c>
      <c r="D31" t="s">
        <v>110</v>
      </c>
      <c r="E31">
        <v>0</v>
      </c>
      <c r="F31" s="50" t="s">
        <v>195</v>
      </c>
      <c r="G31" s="51"/>
      <c r="H31" s="51"/>
    </row>
    <row r="32" spans="1:8" x14ac:dyDescent="0.25">
      <c r="A32" t="s">
        <v>183</v>
      </c>
      <c r="B32" t="s">
        <v>10</v>
      </c>
      <c r="C32" t="s">
        <v>10</v>
      </c>
      <c r="D32" t="s">
        <v>110</v>
      </c>
      <c r="E32">
        <v>0</v>
      </c>
      <c r="F32" s="50" t="s">
        <v>195</v>
      </c>
      <c r="G32" s="51"/>
      <c r="H32" s="51"/>
    </row>
    <row r="33" spans="1:17" x14ac:dyDescent="0.25">
      <c r="A33" t="s">
        <v>183</v>
      </c>
      <c r="B33" t="s">
        <v>12</v>
      </c>
      <c r="C33" t="s">
        <v>12</v>
      </c>
      <c r="D33" t="s">
        <v>110</v>
      </c>
      <c r="E33">
        <v>0</v>
      </c>
      <c r="F33" s="50" t="s">
        <v>195</v>
      </c>
      <c r="G33" s="51"/>
      <c r="H33" s="51"/>
    </row>
    <row r="34" spans="1:17" x14ac:dyDescent="0.25">
      <c r="A34" t="s">
        <v>183</v>
      </c>
      <c r="B34" t="s">
        <v>2</v>
      </c>
      <c r="C34" t="s">
        <v>4</v>
      </c>
      <c r="D34" t="s">
        <v>110</v>
      </c>
      <c r="E34">
        <v>0</v>
      </c>
      <c r="F34">
        <v>0</v>
      </c>
      <c r="G34">
        <v>0</v>
      </c>
      <c r="H34" s="50" t="s">
        <v>195</v>
      </c>
    </row>
    <row r="35" spans="1:17" x14ac:dyDescent="0.25">
      <c r="A35" t="s">
        <v>183</v>
      </c>
      <c r="B35" t="s">
        <v>2</v>
      </c>
      <c r="C35" t="s">
        <v>6</v>
      </c>
      <c r="D35" t="s">
        <v>110</v>
      </c>
      <c r="E35">
        <v>0</v>
      </c>
      <c r="F35">
        <v>0</v>
      </c>
      <c r="G35" s="50" t="s">
        <v>195</v>
      </c>
      <c r="H35" s="51"/>
    </row>
    <row r="36" spans="1:17" x14ac:dyDescent="0.25">
      <c r="A36" t="s">
        <v>183</v>
      </c>
      <c r="B36" t="s">
        <v>2</v>
      </c>
      <c r="C36" t="s">
        <v>8</v>
      </c>
      <c r="D36" t="s">
        <v>110</v>
      </c>
      <c r="E36">
        <v>0</v>
      </c>
      <c r="F36">
        <v>0</v>
      </c>
      <c r="G36">
        <v>0</v>
      </c>
      <c r="H36">
        <v>0</v>
      </c>
    </row>
    <row r="37" spans="1:17" x14ac:dyDescent="0.25">
      <c r="A37" t="s">
        <v>183</v>
      </c>
      <c r="B37" t="s">
        <v>2</v>
      </c>
      <c r="C37" t="s">
        <v>10</v>
      </c>
      <c r="D37" t="s">
        <v>110</v>
      </c>
      <c r="E37">
        <v>0</v>
      </c>
      <c r="F37">
        <v>0</v>
      </c>
      <c r="G37">
        <v>0</v>
      </c>
      <c r="H37">
        <v>0</v>
      </c>
    </row>
    <row r="38" spans="1:17" x14ac:dyDescent="0.25">
      <c r="A38" t="s">
        <v>183</v>
      </c>
      <c r="B38" t="s">
        <v>2</v>
      </c>
      <c r="C38" t="s">
        <v>12</v>
      </c>
      <c r="D38" t="s">
        <v>110</v>
      </c>
      <c r="E38">
        <v>0</v>
      </c>
      <c r="F38">
        <v>0</v>
      </c>
      <c r="G38">
        <v>0</v>
      </c>
      <c r="H38">
        <v>0</v>
      </c>
    </row>
    <row r="39" spans="1:17" x14ac:dyDescent="0.25">
      <c r="A39" t="s">
        <v>184</v>
      </c>
      <c r="B39" t="s">
        <v>2</v>
      </c>
      <c r="C39" t="s">
        <v>2</v>
      </c>
      <c r="D39" t="s">
        <v>111</v>
      </c>
      <c r="E39" s="50" t="s">
        <v>195</v>
      </c>
      <c r="F39" s="51"/>
      <c r="G39" s="51"/>
      <c r="H39" s="51"/>
    </row>
    <row r="40" spans="1:17" x14ac:dyDescent="0.25">
      <c r="A40" t="s">
        <v>184</v>
      </c>
      <c r="B40" t="s">
        <v>4</v>
      </c>
      <c r="C40" t="s">
        <v>4</v>
      </c>
      <c r="D40" t="s">
        <v>111</v>
      </c>
      <c r="E40" s="50" t="s">
        <v>195</v>
      </c>
      <c r="F40" s="51"/>
      <c r="G40" s="51"/>
      <c r="H40" s="51"/>
    </row>
    <row r="41" spans="1:17" x14ac:dyDescent="0.25">
      <c r="A41" t="s">
        <v>184</v>
      </c>
      <c r="B41" t="s">
        <v>6</v>
      </c>
      <c r="C41" t="s">
        <v>6</v>
      </c>
      <c r="D41" t="s">
        <v>111</v>
      </c>
      <c r="E41" s="50" t="s">
        <v>195</v>
      </c>
      <c r="F41" s="51"/>
      <c r="G41" s="51"/>
      <c r="H41" s="51"/>
    </row>
    <row r="42" spans="1:17" x14ac:dyDescent="0.25">
      <c r="A42" t="s">
        <v>184</v>
      </c>
      <c r="B42" t="s">
        <v>8</v>
      </c>
      <c r="C42" t="s">
        <v>8</v>
      </c>
      <c r="D42" t="s">
        <v>111</v>
      </c>
      <c r="E42" s="50" t="s">
        <v>195</v>
      </c>
      <c r="F42" s="51"/>
      <c r="G42" s="51"/>
      <c r="H42" s="51"/>
    </row>
    <row r="43" spans="1:17" x14ac:dyDescent="0.25">
      <c r="A43" t="s">
        <v>184</v>
      </c>
      <c r="B43" t="s">
        <v>10</v>
      </c>
      <c r="C43" t="s">
        <v>10</v>
      </c>
      <c r="D43" t="s">
        <v>111</v>
      </c>
      <c r="E43" s="50" t="s">
        <v>195</v>
      </c>
      <c r="F43" s="51"/>
      <c r="G43" s="51"/>
      <c r="H43" s="51"/>
    </row>
    <row r="44" spans="1:17" x14ac:dyDescent="0.25">
      <c r="A44" t="s">
        <v>184</v>
      </c>
      <c r="B44" t="s">
        <v>12</v>
      </c>
      <c r="C44" t="s">
        <v>12</v>
      </c>
      <c r="D44" t="s">
        <v>111</v>
      </c>
      <c r="E44" s="50" t="s">
        <v>195</v>
      </c>
      <c r="F44" s="51"/>
      <c r="G44" s="51"/>
      <c r="H44" s="51"/>
    </row>
    <row r="45" spans="1:17" x14ac:dyDescent="0.25">
      <c r="A45" t="s">
        <v>184</v>
      </c>
      <c r="B45" t="s">
        <v>2</v>
      </c>
      <c r="C45" t="s">
        <v>4</v>
      </c>
      <c r="D45" t="s">
        <v>111</v>
      </c>
      <c r="E45" s="50" t="s">
        <v>195</v>
      </c>
      <c r="F45" s="51"/>
      <c r="G45" s="51"/>
      <c r="H45" s="51"/>
    </row>
    <row r="46" spans="1:17" x14ac:dyDescent="0.25">
      <c r="A46" t="s">
        <v>184</v>
      </c>
      <c r="B46" t="s">
        <v>2</v>
      </c>
      <c r="C46" t="s">
        <v>6</v>
      </c>
      <c r="D46" t="s">
        <v>111</v>
      </c>
      <c r="E46" s="50" t="s">
        <v>195</v>
      </c>
      <c r="F46" s="51"/>
      <c r="G46" s="51"/>
      <c r="H46" s="51"/>
    </row>
    <row r="47" spans="1:17" x14ac:dyDescent="0.25">
      <c r="A47" t="s">
        <v>184</v>
      </c>
      <c r="B47" t="s">
        <v>2</v>
      </c>
      <c r="C47" t="s">
        <v>8</v>
      </c>
      <c r="D47" t="s">
        <v>111</v>
      </c>
      <c r="E47" s="50" t="s">
        <v>195</v>
      </c>
      <c r="F47" s="51"/>
      <c r="G47" s="51"/>
      <c r="H47" s="51"/>
    </row>
    <row r="48" spans="1:17" x14ac:dyDescent="0.25">
      <c r="A48" t="s">
        <v>184</v>
      </c>
      <c r="B48" t="s">
        <v>2</v>
      </c>
      <c r="C48" t="s">
        <v>10</v>
      </c>
      <c r="D48" t="s">
        <v>111</v>
      </c>
      <c r="E48" s="50" t="s">
        <v>195</v>
      </c>
      <c r="F48" s="51"/>
      <c r="G48" s="51"/>
      <c r="H48" s="51"/>
      <c r="Q48" t="s">
        <v>240</v>
      </c>
    </row>
    <row r="49" spans="1:17" x14ac:dyDescent="0.25">
      <c r="A49" t="s">
        <v>184</v>
      </c>
      <c r="B49" t="s">
        <v>2</v>
      </c>
      <c r="C49" t="s">
        <v>12</v>
      </c>
      <c r="D49" t="s">
        <v>111</v>
      </c>
      <c r="E49" s="50" t="s">
        <v>195</v>
      </c>
      <c r="F49" s="51"/>
      <c r="G49" s="51"/>
      <c r="H49" s="51"/>
      <c r="Q49" t="s">
        <v>241</v>
      </c>
    </row>
    <row r="50" spans="1:17" x14ac:dyDescent="0.25">
      <c r="Q50" t="s">
        <v>242</v>
      </c>
    </row>
    <row r="51" spans="1: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757B-F920-440F-B4BE-2CAB934A9183}">
  <dimension ref="A1:Q51"/>
  <sheetViews>
    <sheetView view="pageLayout" topLeftCell="B1" zoomScaleNormal="100" workbookViewId="0">
      <selection activeCell="L16" sqref="L16"/>
    </sheetView>
  </sheetViews>
  <sheetFormatPr defaultRowHeight="15" x14ac:dyDescent="0.25"/>
  <cols>
    <col min="1" max="1" width="43.42578125" customWidth="1"/>
    <col min="2" max="3" width="10.85546875" bestFit="1" customWidth="1"/>
    <col min="4" max="4" width="12.85546875" bestFit="1" customWidth="1"/>
    <col min="5" max="5" width="7.85546875" customWidth="1"/>
    <col min="6" max="6" width="11" bestFit="1" customWidth="1"/>
    <col min="7" max="7" width="14.42578125" bestFit="1" customWidth="1"/>
  </cols>
  <sheetData>
    <row r="1" spans="1:8" x14ac:dyDescent="0.25">
      <c r="A1" s="7" t="s">
        <v>196</v>
      </c>
    </row>
    <row r="3" spans="1:8" x14ac:dyDescent="0.25">
      <c r="A3" s="2" t="s">
        <v>161</v>
      </c>
      <c r="B3" s="2" t="s">
        <v>162</v>
      </c>
      <c r="C3" s="2" t="s">
        <v>163</v>
      </c>
      <c r="D3" s="2" t="s">
        <v>58</v>
      </c>
      <c r="E3" s="2" t="s">
        <v>197</v>
      </c>
      <c r="F3" s="2" t="s">
        <v>198</v>
      </c>
      <c r="G3" s="2" t="s">
        <v>199</v>
      </c>
      <c r="H3" s="2" t="s">
        <v>31</v>
      </c>
    </row>
    <row r="4" spans="1:8" x14ac:dyDescent="0.25">
      <c r="A4" t="s">
        <v>165</v>
      </c>
      <c r="B4" t="s">
        <v>2</v>
      </c>
      <c r="C4" t="s">
        <v>2</v>
      </c>
      <c r="D4" t="s">
        <v>109</v>
      </c>
      <c r="E4" s="13">
        <v>0.06</v>
      </c>
      <c r="F4">
        <v>1</v>
      </c>
      <c r="G4">
        <v>70</v>
      </c>
      <c r="H4" s="7" t="s">
        <v>200</v>
      </c>
    </row>
    <row r="5" spans="1:8" x14ac:dyDescent="0.25">
      <c r="A5" t="s">
        <v>165</v>
      </c>
      <c r="B5" t="s">
        <v>4</v>
      </c>
      <c r="C5" t="s">
        <v>4</v>
      </c>
      <c r="D5" t="s">
        <v>109</v>
      </c>
      <c r="E5" s="13">
        <v>0.06</v>
      </c>
      <c r="F5">
        <v>1</v>
      </c>
      <c r="G5">
        <v>70</v>
      </c>
      <c r="H5" s="7" t="s">
        <v>200</v>
      </c>
    </row>
    <row r="6" spans="1:8" x14ac:dyDescent="0.25">
      <c r="A6" t="s">
        <v>165</v>
      </c>
      <c r="B6" t="s">
        <v>6</v>
      </c>
      <c r="C6" t="s">
        <v>6</v>
      </c>
      <c r="D6" t="s">
        <v>109</v>
      </c>
      <c r="E6" s="13">
        <v>0.06</v>
      </c>
      <c r="F6">
        <v>1</v>
      </c>
      <c r="G6">
        <v>70</v>
      </c>
      <c r="H6" s="7" t="s">
        <v>200</v>
      </c>
    </row>
    <row r="7" spans="1:8" x14ac:dyDescent="0.25">
      <c r="A7" t="s">
        <v>165</v>
      </c>
      <c r="B7" t="s">
        <v>8</v>
      </c>
      <c r="C7" t="s">
        <v>8</v>
      </c>
      <c r="D7" t="s">
        <v>109</v>
      </c>
      <c r="E7" s="13">
        <v>0.06</v>
      </c>
      <c r="F7">
        <v>1</v>
      </c>
      <c r="G7">
        <v>70</v>
      </c>
      <c r="H7" s="7" t="s">
        <v>200</v>
      </c>
    </row>
    <row r="8" spans="1:8" x14ac:dyDescent="0.25">
      <c r="A8" t="s">
        <v>165</v>
      </c>
      <c r="B8" t="s">
        <v>10</v>
      </c>
      <c r="C8" t="s">
        <v>10</v>
      </c>
      <c r="D8" t="s">
        <v>109</v>
      </c>
      <c r="E8" s="13">
        <v>0.06</v>
      </c>
      <c r="F8">
        <v>1</v>
      </c>
      <c r="G8">
        <v>70</v>
      </c>
      <c r="H8" s="7" t="s">
        <v>200</v>
      </c>
    </row>
    <row r="9" spans="1:8" x14ac:dyDescent="0.25">
      <c r="A9" t="s">
        <v>165</v>
      </c>
      <c r="B9" t="s">
        <v>12</v>
      </c>
      <c r="C9" t="s">
        <v>12</v>
      </c>
      <c r="D9" t="s">
        <v>109</v>
      </c>
      <c r="E9" s="13">
        <v>0.06</v>
      </c>
      <c r="F9">
        <v>1</v>
      </c>
      <c r="G9">
        <v>70</v>
      </c>
      <c r="H9" s="7" t="s">
        <v>200</v>
      </c>
    </row>
    <row r="10" spans="1:8" x14ac:dyDescent="0.25">
      <c r="A10" t="s">
        <v>165</v>
      </c>
      <c r="B10" t="s">
        <v>2</v>
      </c>
      <c r="C10" t="s">
        <v>4</v>
      </c>
      <c r="D10" t="s">
        <v>109</v>
      </c>
      <c r="E10" s="14">
        <v>1.1E-4</v>
      </c>
      <c r="F10">
        <v>700</v>
      </c>
      <c r="G10">
        <v>70</v>
      </c>
      <c r="H10" s="7" t="s">
        <v>201</v>
      </c>
    </row>
    <row r="11" spans="1:8" x14ac:dyDescent="0.25">
      <c r="A11" t="s">
        <v>165</v>
      </c>
      <c r="B11" t="s">
        <v>2</v>
      </c>
      <c r="C11" t="s">
        <v>6</v>
      </c>
      <c r="D11" t="s">
        <v>109</v>
      </c>
      <c r="E11" s="14">
        <v>1.1E-4</v>
      </c>
      <c r="F11">
        <v>2000</v>
      </c>
      <c r="G11">
        <v>70</v>
      </c>
      <c r="H11" s="7" t="s">
        <v>201</v>
      </c>
    </row>
    <row r="12" spans="1:8" x14ac:dyDescent="0.25">
      <c r="A12" t="s">
        <v>165</v>
      </c>
      <c r="B12" t="s">
        <v>2</v>
      </c>
      <c r="C12" t="s">
        <v>8</v>
      </c>
      <c r="D12" t="s">
        <v>109</v>
      </c>
      <c r="E12" s="14">
        <v>1.1E-4</v>
      </c>
      <c r="F12">
        <v>500</v>
      </c>
      <c r="G12">
        <v>70</v>
      </c>
      <c r="H12" s="7" t="s">
        <v>201</v>
      </c>
    </row>
    <row r="13" spans="1:8" x14ac:dyDescent="0.25">
      <c r="A13" t="s">
        <v>165</v>
      </c>
      <c r="B13" t="s">
        <v>2</v>
      </c>
      <c r="C13" t="s">
        <v>10</v>
      </c>
      <c r="D13" t="s">
        <v>109</v>
      </c>
      <c r="E13" s="14">
        <v>1.1E-4</v>
      </c>
      <c r="F13">
        <v>500</v>
      </c>
      <c r="G13">
        <v>70</v>
      </c>
      <c r="H13" s="7" t="s">
        <v>201</v>
      </c>
    </row>
    <row r="14" spans="1:8" x14ac:dyDescent="0.25">
      <c r="A14" t="s">
        <v>165</v>
      </c>
      <c r="B14" t="s">
        <v>2</v>
      </c>
      <c r="C14" t="s">
        <v>12</v>
      </c>
      <c r="D14" t="s">
        <v>109</v>
      </c>
      <c r="E14" s="14">
        <v>1.1E-4</v>
      </c>
      <c r="F14">
        <v>200</v>
      </c>
      <c r="G14">
        <v>70</v>
      </c>
      <c r="H14" s="7" t="s">
        <v>201</v>
      </c>
    </row>
    <row r="15" spans="1:8" x14ac:dyDescent="0.25">
      <c r="A15" t="s">
        <v>165</v>
      </c>
      <c r="B15" t="s">
        <v>4</v>
      </c>
      <c r="C15" t="s">
        <v>8</v>
      </c>
      <c r="D15" t="s">
        <v>109</v>
      </c>
      <c r="E15" s="14">
        <v>1.1E-4</v>
      </c>
      <c r="F15">
        <v>500</v>
      </c>
      <c r="G15">
        <v>70</v>
      </c>
      <c r="H15" s="7" t="s">
        <v>201</v>
      </c>
    </row>
    <row r="16" spans="1:8" x14ac:dyDescent="0.25">
      <c r="A16" t="s">
        <v>165</v>
      </c>
      <c r="B16" t="s">
        <v>6</v>
      </c>
      <c r="C16" t="s">
        <v>10</v>
      </c>
      <c r="D16" t="s">
        <v>109</v>
      </c>
      <c r="E16" s="14">
        <v>1.1E-4</v>
      </c>
      <c r="F16">
        <v>500</v>
      </c>
      <c r="G16">
        <v>70</v>
      </c>
      <c r="H16" s="7" t="s">
        <v>201</v>
      </c>
    </row>
    <row r="17" spans="1:8" x14ac:dyDescent="0.25">
      <c r="A17" t="s">
        <v>167</v>
      </c>
      <c r="B17" t="s">
        <v>2</v>
      </c>
      <c r="C17" t="s">
        <v>2</v>
      </c>
      <c r="D17" t="s">
        <v>110</v>
      </c>
      <c r="E17" s="15">
        <v>3.9199999999999999E-3</v>
      </c>
      <c r="F17">
        <v>1</v>
      </c>
      <c r="G17">
        <v>70</v>
      </c>
      <c r="H17" s="7" t="s">
        <v>202</v>
      </c>
    </row>
    <row r="18" spans="1:8" x14ac:dyDescent="0.25">
      <c r="A18" t="s">
        <v>167</v>
      </c>
      <c r="B18" t="s">
        <v>4</v>
      </c>
      <c r="C18" t="s">
        <v>4</v>
      </c>
      <c r="D18" t="s">
        <v>110</v>
      </c>
      <c r="E18" s="13">
        <v>0.03</v>
      </c>
      <c r="F18">
        <v>1</v>
      </c>
      <c r="G18">
        <v>70</v>
      </c>
      <c r="H18" s="7" t="s">
        <v>203</v>
      </c>
    </row>
    <row r="19" spans="1:8" x14ac:dyDescent="0.25">
      <c r="A19" t="s">
        <v>167</v>
      </c>
      <c r="B19" t="s">
        <v>6</v>
      </c>
      <c r="C19" t="s">
        <v>6</v>
      </c>
      <c r="D19" t="s">
        <v>110</v>
      </c>
      <c r="E19" s="13">
        <v>0.03</v>
      </c>
      <c r="F19">
        <v>1</v>
      </c>
      <c r="G19">
        <v>70</v>
      </c>
      <c r="H19" s="7" t="s">
        <v>203</v>
      </c>
    </row>
    <row r="20" spans="1:8" x14ac:dyDescent="0.25">
      <c r="A20" t="s">
        <v>167</v>
      </c>
      <c r="B20" t="s">
        <v>8</v>
      </c>
      <c r="C20" t="s">
        <v>8</v>
      </c>
      <c r="D20" t="s">
        <v>110</v>
      </c>
      <c r="E20" s="13">
        <v>0.03</v>
      </c>
      <c r="F20">
        <v>1</v>
      </c>
      <c r="G20">
        <v>70</v>
      </c>
      <c r="H20" s="7" t="s">
        <v>203</v>
      </c>
    </row>
    <row r="21" spans="1:8" x14ac:dyDescent="0.25">
      <c r="A21" t="s">
        <v>167</v>
      </c>
      <c r="B21" t="s">
        <v>10</v>
      </c>
      <c r="C21" t="s">
        <v>10</v>
      </c>
      <c r="D21" t="s">
        <v>110</v>
      </c>
      <c r="E21" s="13">
        <v>0.03</v>
      </c>
      <c r="F21">
        <v>1</v>
      </c>
      <c r="G21">
        <v>70</v>
      </c>
      <c r="H21" s="7" t="s">
        <v>203</v>
      </c>
    </row>
    <row r="22" spans="1:8" x14ac:dyDescent="0.25">
      <c r="A22" t="s">
        <v>167</v>
      </c>
      <c r="B22" t="s">
        <v>12</v>
      </c>
      <c r="C22" t="s">
        <v>12</v>
      </c>
      <c r="D22" t="s">
        <v>110</v>
      </c>
      <c r="E22" s="13">
        <v>0.03</v>
      </c>
      <c r="F22">
        <v>1</v>
      </c>
      <c r="G22">
        <v>70</v>
      </c>
      <c r="H22" s="7" t="s">
        <v>203</v>
      </c>
    </row>
    <row r="23" spans="1:8" x14ac:dyDescent="0.25">
      <c r="A23" t="s">
        <v>167</v>
      </c>
      <c r="B23" t="s">
        <v>2</v>
      </c>
      <c r="C23" t="s">
        <v>4</v>
      </c>
      <c r="D23" t="s">
        <v>110</v>
      </c>
      <c r="E23" s="14">
        <v>5.0000000000000002E-5</v>
      </c>
      <c r="F23" s="16">
        <f>700-$E$18/$E$23</f>
        <v>100</v>
      </c>
      <c r="G23">
        <v>70</v>
      </c>
      <c r="H23" s="7" t="s">
        <v>204</v>
      </c>
    </row>
    <row r="24" spans="1:8" x14ac:dyDescent="0.25">
      <c r="A24" t="s">
        <v>167</v>
      </c>
      <c r="B24" t="s">
        <v>2</v>
      </c>
      <c r="C24" t="s">
        <v>6</v>
      </c>
      <c r="D24" t="s">
        <v>110</v>
      </c>
      <c r="E24" s="14">
        <v>5.0000000000000002E-5</v>
      </c>
      <c r="F24" s="16">
        <f>2000-$E$18/$E$23</f>
        <v>1400</v>
      </c>
      <c r="G24">
        <v>70</v>
      </c>
      <c r="H24" s="7" t="s">
        <v>204</v>
      </c>
    </row>
    <row r="25" spans="1:8" x14ac:dyDescent="0.25">
      <c r="A25" t="s">
        <v>167</v>
      </c>
      <c r="B25" t="s">
        <v>2</v>
      </c>
      <c r="C25" t="s">
        <v>8</v>
      </c>
      <c r="D25" t="s">
        <v>110</v>
      </c>
      <c r="E25" s="14">
        <v>5.0000000000000002E-5</v>
      </c>
      <c r="F25">
        <v>500</v>
      </c>
      <c r="G25">
        <v>70</v>
      </c>
      <c r="H25" s="7" t="s">
        <v>204</v>
      </c>
    </row>
    <row r="26" spans="1:8" x14ac:dyDescent="0.25">
      <c r="A26" t="s">
        <v>167</v>
      </c>
      <c r="B26" t="s">
        <v>2</v>
      </c>
      <c r="C26" t="s">
        <v>10</v>
      </c>
      <c r="D26" t="s">
        <v>110</v>
      </c>
      <c r="E26" s="14">
        <v>5.0000000000000002E-5</v>
      </c>
      <c r="F26">
        <v>500</v>
      </c>
      <c r="G26">
        <v>70</v>
      </c>
      <c r="H26" s="7" t="s">
        <v>204</v>
      </c>
    </row>
    <row r="27" spans="1:8" x14ac:dyDescent="0.25">
      <c r="A27" t="s">
        <v>167</v>
      </c>
      <c r="B27" t="s">
        <v>2</v>
      </c>
      <c r="C27" t="s">
        <v>12</v>
      </c>
      <c r="D27" t="s">
        <v>110</v>
      </c>
      <c r="E27" s="14">
        <v>5.0000000000000002E-5</v>
      </c>
      <c r="F27">
        <v>200</v>
      </c>
      <c r="G27">
        <v>70</v>
      </c>
      <c r="H27" s="7" t="s">
        <v>204</v>
      </c>
    </row>
    <row r="28" spans="1:8" x14ac:dyDescent="0.25">
      <c r="A28" t="s">
        <v>168</v>
      </c>
      <c r="B28" t="s">
        <v>2</v>
      </c>
      <c r="C28" t="s">
        <v>2</v>
      </c>
      <c r="D28" t="s">
        <v>110</v>
      </c>
      <c r="E28" s="15">
        <v>3.9199999999999999E-3</v>
      </c>
      <c r="F28">
        <v>1</v>
      </c>
      <c r="G28">
        <v>70</v>
      </c>
      <c r="H28" s="7" t="s">
        <v>202</v>
      </c>
    </row>
    <row r="29" spans="1:8" x14ac:dyDescent="0.25">
      <c r="A29" t="s">
        <v>168</v>
      </c>
      <c r="B29" t="s">
        <v>4</v>
      </c>
      <c r="C29" t="s">
        <v>4</v>
      </c>
      <c r="D29" t="s">
        <v>110</v>
      </c>
      <c r="E29" s="13">
        <v>0.03</v>
      </c>
      <c r="F29">
        <v>1</v>
      </c>
      <c r="G29">
        <v>70</v>
      </c>
      <c r="H29" s="7" t="s">
        <v>203</v>
      </c>
    </row>
    <row r="30" spans="1:8" x14ac:dyDescent="0.25">
      <c r="A30" t="s">
        <v>168</v>
      </c>
      <c r="B30" t="s">
        <v>6</v>
      </c>
      <c r="C30" t="s">
        <v>6</v>
      </c>
      <c r="D30" t="s">
        <v>110</v>
      </c>
      <c r="E30" s="13">
        <v>0.03</v>
      </c>
      <c r="F30">
        <v>1</v>
      </c>
      <c r="G30">
        <v>70</v>
      </c>
      <c r="H30" s="7" t="s">
        <v>203</v>
      </c>
    </row>
    <row r="31" spans="1:8" x14ac:dyDescent="0.25">
      <c r="A31" t="s">
        <v>168</v>
      </c>
      <c r="B31" t="s">
        <v>8</v>
      </c>
      <c r="C31" t="s">
        <v>8</v>
      </c>
      <c r="D31" t="s">
        <v>110</v>
      </c>
      <c r="E31" s="13">
        <v>0.03</v>
      </c>
      <c r="F31">
        <v>1</v>
      </c>
      <c r="G31">
        <v>70</v>
      </c>
      <c r="H31" s="7" t="s">
        <v>203</v>
      </c>
    </row>
    <row r="32" spans="1:8" x14ac:dyDescent="0.25">
      <c r="A32" t="s">
        <v>168</v>
      </c>
      <c r="B32" t="s">
        <v>10</v>
      </c>
      <c r="C32" t="s">
        <v>10</v>
      </c>
      <c r="D32" t="s">
        <v>110</v>
      </c>
      <c r="E32" s="13">
        <v>0.03</v>
      </c>
      <c r="F32">
        <v>1</v>
      </c>
      <c r="G32">
        <v>70</v>
      </c>
      <c r="H32" s="7" t="s">
        <v>203</v>
      </c>
    </row>
    <row r="33" spans="1:17" x14ac:dyDescent="0.25">
      <c r="A33" t="s">
        <v>168</v>
      </c>
      <c r="B33" t="s">
        <v>12</v>
      </c>
      <c r="C33" t="s">
        <v>12</v>
      </c>
      <c r="D33" t="s">
        <v>110</v>
      </c>
      <c r="E33" s="13">
        <v>0.03</v>
      </c>
      <c r="F33">
        <v>1</v>
      </c>
      <c r="G33">
        <v>70</v>
      </c>
      <c r="H33" s="7" t="s">
        <v>203</v>
      </c>
    </row>
    <row r="34" spans="1:17" x14ac:dyDescent="0.25">
      <c r="A34" t="s">
        <v>168</v>
      </c>
      <c r="B34" t="s">
        <v>2</v>
      </c>
      <c r="C34" t="s">
        <v>4</v>
      </c>
      <c r="D34" t="s">
        <v>110</v>
      </c>
      <c r="E34" s="14">
        <v>5.0000000000000002E-5</v>
      </c>
      <c r="F34" s="16">
        <f>700-$E$18/$E$23</f>
        <v>100</v>
      </c>
      <c r="G34">
        <v>70</v>
      </c>
      <c r="H34" s="7" t="s">
        <v>204</v>
      </c>
    </row>
    <row r="35" spans="1:17" x14ac:dyDescent="0.25">
      <c r="A35" t="s">
        <v>168</v>
      </c>
      <c r="B35" t="s">
        <v>2</v>
      </c>
      <c r="C35" t="s">
        <v>6</v>
      </c>
      <c r="D35" t="s">
        <v>110</v>
      </c>
      <c r="E35" s="14">
        <v>5.0000000000000002E-5</v>
      </c>
      <c r="F35" s="16">
        <f>2000-$E$18/$E$23</f>
        <v>1400</v>
      </c>
      <c r="G35">
        <v>70</v>
      </c>
      <c r="H35" s="7" t="s">
        <v>204</v>
      </c>
    </row>
    <row r="36" spans="1:17" x14ac:dyDescent="0.25">
      <c r="A36" t="s">
        <v>168</v>
      </c>
      <c r="B36" t="s">
        <v>2</v>
      </c>
      <c r="C36" t="s">
        <v>8</v>
      </c>
      <c r="D36" t="s">
        <v>110</v>
      </c>
      <c r="E36" s="14">
        <v>5.0000000000000002E-5</v>
      </c>
      <c r="F36">
        <v>500</v>
      </c>
      <c r="G36">
        <v>70</v>
      </c>
      <c r="H36" s="7" t="s">
        <v>204</v>
      </c>
    </row>
    <row r="37" spans="1:17" x14ac:dyDescent="0.25">
      <c r="A37" t="s">
        <v>168</v>
      </c>
      <c r="B37" t="s">
        <v>2</v>
      </c>
      <c r="C37" t="s">
        <v>10</v>
      </c>
      <c r="D37" t="s">
        <v>110</v>
      </c>
      <c r="E37" s="14">
        <v>5.0000000000000002E-5</v>
      </c>
      <c r="F37">
        <v>500</v>
      </c>
      <c r="G37">
        <v>70</v>
      </c>
      <c r="H37" s="7" t="s">
        <v>204</v>
      </c>
    </row>
    <row r="38" spans="1:17" x14ac:dyDescent="0.25">
      <c r="A38" t="s">
        <v>168</v>
      </c>
      <c r="B38" t="s">
        <v>2</v>
      </c>
      <c r="C38" t="s">
        <v>12</v>
      </c>
      <c r="D38" t="s">
        <v>110</v>
      </c>
      <c r="E38" s="14">
        <v>5.0000000000000002E-5</v>
      </c>
      <c r="F38">
        <v>200</v>
      </c>
      <c r="G38">
        <v>70</v>
      </c>
      <c r="H38" s="7" t="s">
        <v>204</v>
      </c>
    </row>
    <row r="39" spans="1:17" x14ac:dyDescent="0.25">
      <c r="A39" t="s">
        <v>169</v>
      </c>
      <c r="B39" t="s">
        <v>2</v>
      </c>
      <c r="C39" t="s">
        <v>2</v>
      </c>
      <c r="D39" t="s">
        <v>111</v>
      </c>
      <c r="E39" s="15">
        <v>3.9199999999999999E-3</v>
      </c>
      <c r="F39">
        <v>1</v>
      </c>
      <c r="G39">
        <v>70</v>
      </c>
      <c r="H39" s="7" t="s">
        <v>202</v>
      </c>
    </row>
    <row r="40" spans="1:17" x14ac:dyDescent="0.25">
      <c r="A40" t="s">
        <v>169</v>
      </c>
      <c r="B40" t="s">
        <v>4</v>
      </c>
      <c r="C40" t="s">
        <v>4</v>
      </c>
      <c r="D40" t="s">
        <v>111</v>
      </c>
      <c r="E40" s="13">
        <v>0.03</v>
      </c>
      <c r="F40">
        <v>1</v>
      </c>
      <c r="G40">
        <v>70</v>
      </c>
      <c r="H40" s="7" t="s">
        <v>203</v>
      </c>
    </row>
    <row r="41" spans="1:17" x14ac:dyDescent="0.25">
      <c r="A41" t="s">
        <v>169</v>
      </c>
      <c r="B41" t="s">
        <v>6</v>
      </c>
      <c r="C41" t="s">
        <v>6</v>
      </c>
      <c r="D41" t="s">
        <v>111</v>
      </c>
      <c r="E41" s="13">
        <v>0.03</v>
      </c>
      <c r="F41">
        <v>1</v>
      </c>
      <c r="G41">
        <v>70</v>
      </c>
      <c r="H41" s="7" t="s">
        <v>203</v>
      </c>
    </row>
    <row r="42" spans="1:17" x14ac:dyDescent="0.25">
      <c r="A42" t="s">
        <v>169</v>
      </c>
      <c r="B42" t="s">
        <v>8</v>
      </c>
      <c r="C42" t="s">
        <v>8</v>
      </c>
      <c r="D42" t="s">
        <v>111</v>
      </c>
      <c r="E42" s="13">
        <v>0.03</v>
      </c>
      <c r="F42">
        <v>1</v>
      </c>
      <c r="G42">
        <v>70</v>
      </c>
      <c r="H42" s="7" t="s">
        <v>203</v>
      </c>
    </row>
    <row r="43" spans="1:17" x14ac:dyDescent="0.25">
      <c r="A43" t="s">
        <v>169</v>
      </c>
      <c r="B43" t="s">
        <v>10</v>
      </c>
      <c r="C43" t="s">
        <v>10</v>
      </c>
      <c r="D43" t="s">
        <v>111</v>
      </c>
      <c r="E43" s="13">
        <v>0.03</v>
      </c>
      <c r="F43">
        <v>1</v>
      </c>
      <c r="G43">
        <v>70</v>
      </c>
      <c r="H43" s="7" t="s">
        <v>203</v>
      </c>
    </row>
    <row r="44" spans="1:17" x14ac:dyDescent="0.25">
      <c r="A44" t="s">
        <v>169</v>
      </c>
      <c r="B44" t="s">
        <v>12</v>
      </c>
      <c r="C44" t="s">
        <v>12</v>
      </c>
      <c r="D44" t="s">
        <v>111</v>
      </c>
      <c r="E44" s="13">
        <v>0.03</v>
      </c>
      <c r="F44">
        <v>1</v>
      </c>
      <c r="G44">
        <v>70</v>
      </c>
      <c r="H44" s="7" t="s">
        <v>203</v>
      </c>
    </row>
    <row r="45" spans="1:17" x14ac:dyDescent="0.25">
      <c r="A45" t="s">
        <v>169</v>
      </c>
      <c r="B45" t="s">
        <v>2</v>
      </c>
      <c r="C45" t="s">
        <v>4</v>
      </c>
      <c r="D45" t="s">
        <v>111</v>
      </c>
      <c r="E45" s="14">
        <v>5.0000000000000002E-5</v>
      </c>
      <c r="F45">
        <v>700</v>
      </c>
      <c r="G45">
        <v>70</v>
      </c>
      <c r="H45" s="7" t="s">
        <v>204</v>
      </c>
    </row>
    <row r="46" spans="1:17" x14ac:dyDescent="0.25">
      <c r="A46" t="s">
        <v>169</v>
      </c>
      <c r="B46" t="s">
        <v>2</v>
      </c>
      <c r="C46" t="s">
        <v>6</v>
      </c>
      <c r="D46" t="s">
        <v>111</v>
      </c>
      <c r="E46" s="14">
        <v>5.0000000000000002E-5</v>
      </c>
      <c r="F46">
        <v>2000</v>
      </c>
      <c r="G46">
        <v>70</v>
      </c>
      <c r="H46" s="7" t="s">
        <v>204</v>
      </c>
    </row>
    <row r="47" spans="1:17" x14ac:dyDescent="0.25">
      <c r="A47" t="s">
        <v>169</v>
      </c>
      <c r="B47" t="s">
        <v>2</v>
      </c>
      <c r="C47" t="s">
        <v>8</v>
      </c>
      <c r="D47" t="s">
        <v>111</v>
      </c>
      <c r="E47" s="14">
        <v>5.0000000000000002E-5</v>
      </c>
      <c r="F47">
        <v>500</v>
      </c>
      <c r="G47">
        <v>70</v>
      </c>
      <c r="H47" s="7" t="s">
        <v>204</v>
      </c>
    </row>
    <row r="48" spans="1:17" x14ac:dyDescent="0.25">
      <c r="A48" t="s">
        <v>169</v>
      </c>
      <c r="B48" t="s">
        <v>2</v>
      </c>
      <c r="C48" t="s">
        <v>10</v>
      </c>
      <c r="D48" t="s">
        <v>111</v>
      </c>
      <c r="E48" s="14">
        <v>5.0000000000000002E-5</v>
      </c>
      <c r="F48">
        <v>500</v>
      </c>
      <c r="G48">
        <v>70</v>
      </c>
      <c r="H48" s="7" t="s">
        <v>204</v>
      </c>
      <c r="Q48" t="s">
        <v>240</v>
      </c>
    </row>
    <row r="49" spans="1:17" x14ac:dyDescent="0.25">
      <c r="A49" t="s">
        <v>169</v>
      </c>
      <c r="B49" t="s">
        <v>2</v>
      </c>
      <c r="C49" t="s">
        <v>12</v>
      </c>
      <c r="D49" t="s">
        <v>111</v>
      </c>
      <c r="E49" s="14">
        <v>5.0000000000000002E-5</v>
      </c>
      <c r="F49">
        <v>200</v>
      </c>
      <c r="G49">
        <v>70</v>
      </c>
      <c r="H49" s="7" t="s">
        <v>204</v>
      </c>
      <c r="Q49" t="s">
        <v>241</v>
      </c>
    </row>
    <row r="50" spans="1:17" x14ac:dyDescent="0.25">
      <c r="Q50" t="s">
        <v>242</v>
      </c>
    </row>
    <row r="51" spans="1: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FAB97-90BD-4EB8-8464-F44A978B7A48}">
  <dimension ref="A2:Q80"/>
  <sheetViews>
    <sheetView view="pageLayout" topLeftCell="A12" zoomScaleNormal="100" workbookViewId="0">
      <selection activeCell="L16" sqref="L16"/>
    </sheetView>
  </sheetViews>
  <sheetFormatPr defaultRowHeight="15" x14ac:dyDescent="0.25"/>
  <cols>
    <col min="1" max="1" width="25.140625" bestFit="1" customWidth="1"/>
    <col min="2" max="2" width="13.140625" bestFit="1" customWidth="1"/>
    <col min="3" max="3" width="16.85546875" bestFit="1" customWidth="1"/>
    <col min="4" max="4" width="11.85546875" customWidth="1"/>
    <col min="5" max="5" width="14.5703125" customWidth="1"/>
    <col min="6" max="6" width="10.42578125" bestFit="1" customWidth="1"/>
  </cols>
  <sheetData>
    <row r="2" spans="1:9" x14ac:dyDescent="0.25">
      <c r="A2" s="7" t="s">
        <v>205</v>
      </c>
    </row>
    <row r="4" spans="1:9" x14ac:dyDescent="0.25">
      <c r="A4" s="2" t="s">
        <v>161</v>
      </c>
      <c r="B4" s="2" t="s">
        <v>58</v>
      </c>
      <c r="C4" s="2" t="s">
        <v>206</v>
      </c>
      <c r="D4" s="2" t="s">
        <v>30</v>
      </c>
      <c r="E4" s="2">
        <v>2020</v>
      </c>
      <c r="F4" s="2">
        <v>2030</v>
      </c>
      <c r="G4" s="2">
        <v>2040</v>
      </c>
      <c r="H4" s="2">
        <v>2050</v>
      </c>
      <c r="I4" t="s">
        <v>31</v>
      </c>
    </row>
    <row r="5" spans="1:9" x14ac:dyDescent="0.25">
      <c r="A5" t="s">
        <v>165</v>
      </c>
      <c r="B5" t="s">
        <v>109</v>
      </c>
      <c r="C5" t="s">
        <v>77</v>
      </c>
      <c r="D5" t="s">
        <v>78</v>
      </c>
      <c r="E5" s="16">
        <v>181490.0776059755</v>
      </c>
      <c r="F5" s="16">
        <v>181490.0776059755</v>
      </c>
      <c r="G5" s="16">
        <v>181490.0776059755</v>
      </c>
      <c r="H5" s="16">
        <v>181490.0776059755</v>
      </c>
      <c r="I5" s="7" t="s">
        <v>207</v>
      </c>
    </row>
    <row r="6" spans="1:9" x14ac:dyDescent="0.25">
      <c r="A6" t="s">
        <v>165</v>
      </c>
      <c r="B6" t="s">
        <v>109</v>
      </c>
      <c r="C6" t="s">
        <v>74</v>
      </c>
      <c r="D6" t="s">
        <v>78</v>
      </c>
      <c r="E6" s="16">
        <v>0</v>
      </c>
      <c r="F6" s="16">
        <v>0</v>
      </c>
      <c r="G6" s="16">
        <v>0</v>
      </c>
      <c r="H6" s="16">
        <v>0</v>
      </c>
    </row>
    <row r="7" spans="1:9" x14ac:dyDescent="0.25">
      <c r="A7" t="s">
        <v>165</v>
      </c>
      <c r="B7" t="s">
        <v>109</v>
      </c>
      <c r="C7" t="s">
        <v>208</v>
      </c>
      <c r="D7" t="s">
        <v>76</v>
      </c>
      <c r="E7" s="16">
        <v>0</v>
      </c>
      <c r="F7" s="16">
        <v>0</v>
      </c>
      <c r="G7" s="16">
        <v>0</v>
      </c>
      <c r="H7" s="16">
        <v>0</v>
      </c>
    </row>
    <row r="8" spans="1:9" x14ac:dyDescent="0.25">
      <c r="A8" t="s">
        <v>182</v>
      </c>
      <c r="B8" t="s">
        <v>110</v>
      </c>
      <c r="C8" t="s">
        <v>77</v>
      </c>
      <c r="D8" t="s">
        <v>209</v>
      </c>
      <c r="E8" s="16">
        <v>124267.5</v>
      </c>
      <c r="F8" s="16">
        <v>124267.5</v>
      </c>
      <c r="G8" s="16">
        <v>124267.5</v>
      </c>
      <c r="H8" s="16">
        <v>124267.5</v>
      </c>
      <c r="I8" s="7" t="s">
        <v>230</v>
      </c>
    </row>
    <row r="9" spans="1:9" x14ac:dyDescent="0.25">
      <c r="A9" t="s">
        <v>182</v>
      </c>
      <c r="B9" t="s">
        <v>110</v>
      </c>
      <c r="C9" t="s">
        <v>74</v>
      </c>
      <c r="D9" t="s">
        <v>78</v>
      </c>
      <c r="E9" s="16">
        <v>0</v>
      </c>
      <c r="F9" s="16">
        <v>0</v>
      </c>
      <c r="G9" s="16">
        <v>0</v>
      </c>
      <c r="H9" s="16">
        <v>0</v>
      </c>
    </row>
    <row r="10" spans="1:9" x14ac:dyDescent="0.25">
      <c r="A10" t="s">
        <v>182</v>
      </c>
      <c r="B10" t="s">
        <v>110</v>
      </c>
      <c r="C10" t="s">
        <v>208</v>
      </c>
      <c r="D10" t="s">
        <v>76</v>
      </c>
      <c r="E10" s="16">
        <v>7.2412329088403578</v>
      </c>
      <c r="F10" s="16">
        <v>7.2412329088403578</v>
      </c>
      <c r="G10" s="16">
        <v>7.2412329088403578</v>
      </c>
      <c r="H10" s="16">
        <v>7.2412329088403578</v>
      </c>
      <c r="I10" s="7" t="s">
        <v>147</v>
      </c>
    </row>
    <row r="11" spans="1:9" x14ac:dyDescent="0.25">
      <c r="A11" t="s">
        <v>183</v>
      </c>
      <c r="B11" t="s">
        <v>110</v>
      </c>
      <c r="C11" t="s">
        <v>77</v>
      </c>
      <c r="D11" t="s">
        <v>209</v>
      </c>
      <c r="E11" s="16">
        <v>22368.149999999998</v>
      </c>
      <c r="F11" s="16">
        <v>22368.149999999998</v>
      </c>
      <c r="G11" s="16">
        <v>22368.149999999998</v>
      </c>
      <c r="H11" s="16">
        <v>22368.149999999998</v>
      </c>
      <c r="I11" s="7" t="s">
        <v>231</v>
      </c>
    </row>
    <row r="12" spans="1:9" x14ac:dyDescent="0.25">
      <c r="A12" t="s">
        <v>183</v>
      </c>
      <c r="B12" t="s">
        <v>110</v>
      </c>
      <c r="C12" t="s">
        <v>74</v>
      </c>
      <c r="D12" t="s">
        <v>78</v>
      </c>
      <c r="E12" s="16">
        <v>0</v>
      </c>
      <c r="F12" s="16">
        <v>0</v>
      </c>
      <c r="G12" s="16">
        <v>0</v>
      </c>
      <c r="H12" s="16">
        <v>0</v>
      </c>
    </row>
    <row r="13" spans="1:9" x14ac:dyDescent="0.25">
      <c r="A13" t="s">
        <v>183</v>
      </c>
      <c r="B13" t="s">
        <v>110</v>
      </c>
      <c r="C13" t="s">
        <v>208</v>
      </c>
      <c r="D13" t="s">
        <v>76</v>
      </c>
      <c r="E13" s="16">
        <v>7.2412329088403578</v>
      </c>
      <c r="F13" s="16">
        <v>7.2412329088403578</v>
      </c>
      <c r="G13" s="16">
        <v>7.2412329088403578</v>
      </c>
      <c r="H13" s="16">
        <v>7.2412329088403578</v>
      </c>
      <c r="I13" s="7" t="s">
        <v>147</v>
      </c>
    </row>
    <row r="14" spans="1:9" x14ac:dyDescent="0.25">
      <c r="A14" t="s">
        <v>184</v>
      </c>
      <c r="B14" t="s">
        <v>111</v>
      </c>
      <c r="C14" t="s">
        <v>77</v>
      </c>
      <c r="D14" t="s">
        <v>78</v>
      </c>
      <c r="E14" s="16">
        <v>0</v>
      </c>
      <c r="F14" s="16">
        <v>0</v>
      </c>
      <c r="G14" s="16">
        <v>0</v>
      </c>
      <c r="H14" s="16">
        <v>0</v>
      </c>
      <c r="I14" s="7" t="s">
        <v>210</v>
      </c>
    </row>
    <row r="15" spans="1:9" x14ac:dyDescent="0.25">
      <c r="A15" t="s">
        <v>184</v>
      </c>
      <c r="B15" t="s">
        <v>111</v>
      </c>
      <c r="C15" t="s">
        <v>74</v>
      </c>
      <c r="D15" t="s">
        <v>78</v>
      </c>
      <c r="E15" s="16">
        <v>0</v>
      </c>
      <c r="F15" s="16">
        <v>0</v>
      </c>
      <c r="G15" s="16">
        <v>0</v>
      </c>
      <c r="H15" s="16">
        <v>0</v>
      </c>
    </row>
    <row r="16" spans="1:9" x14ac:dyDescent="0.25">
      <c r="A16" t="s">
        <v>184</v>
      </c>
      <c r="B16" t="s">
        <v>111</v>
      </c>
      <c r="C16" t="s">
        <v>208</v>
      </c>
      <c r="D16" t="s">
        <v>76</v>
      </c>
      <c r="E16" s="16">
        <v>3</v>
      </c>
      <c r="F16" s="16">
        <v>3</v>
      </c>
      <c r="G16" s="16">
        <v>3</v>
      </c>
      <c r="H16" s="16">
        <v>3</v>
      </c>
      <c r="I16" s="7" t="s">
        <v>147</v>
      </c>
    </row>
    <row r="18" spans="1:11" x14ac:dyDescent="0.25">
      <c r="A18" s="7" t="s">
        <v>211</v>
      </c>
    </row>
    <row r="19" spans="1:11" x14ac:dyDescent="0.25">
      <c r="A19" s="7"/>
    </row>
    <row r="20" spans="1:11" x14ac:dyDescent="0.25">
      <c r="A20" s="2" t="s">
        <v>161</v>
      </c>
      <c r="B20" s="2" t="s">
        <v>193</v>
      </c>
      <c r="C20" s="2" t="s">
        <v>194</v>
      </c>
      <c r="D20" s="2" t="s">
        <v>58</v>
      </c>
      <c r="E20" s="2" t="s">
        <v>206</v>
      </c>
      <c r="F20" s="2" t="s">
        <v>30</v>
      </c>
      <c r="G20" s="2">
        <v>2020</v>
      </c>
      <c r="H20" s="2">
        <v>2030</v>
      </c>
      <c r="I20" s="2">
        <v>2040</v>
      </c>
      <c r="J20" s="2">
        <v>2050</v>
      </c>
    </row>
    <row r="21" spans="1:11" x14ac:dyDescent="0.25">
      <c r="A21" t="s">
        <v>165</v>
      </c>
      <c r="B21" t="s">
        <v>2</v>
      </c>
      <c r="C21" t="s">
        <v>4</v>
      </c>
      <c r="D21" t="s">
        <v>109</v>
      </c>
      <c r="E21" t="s">
        <v>77</v>
      </c>
      <c r="F21" t="s">
        <v>209</v>
      </c>
      <c r="G21" s="16">
        <v>376.25</v>
      </c>
      <c r="H21" s="16">
        <v>376.25</v>
      </c>
      <c r="I21" s="16">
        <v>376.25</v>
      </c>
      <c r="J21" s="16">
        <v>376.25</v>
      </c>
      <c r="K21" s="7" t="s">
        <v>147</v>
      </c>
    </row>
    <row r="22" spans="1:11" x14ac:dyDescent="0.25">
      <c r="A22" t="s">
        <v>165</v>
      </c>
      <c r="B22" t="s">
        <v>2</v>
      </c>
      <c r="C22" t="s">
        <v>6</v>
      </c>
      <c r="D22" t="s">
        <v>109</v>
      </c>
      <c r="E22" t="s">
        <v>77</v>
      </c>
      <c r="F22" t="s">
        <v>209</v>
      </c>
      <c r="G22" s="16">
        <v>376.25</v>
      </c>
      <c r="H22" s="16">
        <v>376.25</v>
      </c>
      <c r="I22" s="16">
        <v>376.25</v>
      </c>
      <c r="J22" s="16">
        <v>376.25</v>
      </c>
      <c r="K22" s="7" t="s">
        <v>147</v>
      </c>
    </row>
    <row r="23" spans="1:11" x14ac:dyDescent="0.25">
      <c r="A23" t="s">
        <v>165</v>
      </c>
      <c r="B23" t="s">
        <v>2</v>
      </c>
      <c r="C23" t="s">
        <v>8</v>
      </c>
      <c r="D23" t="s">
        <v>109</v>
      </c>
      <c r="E23" t="s">
        <v>77</v>
      </c>
      <c r="F23" t="s">
        <v>209</v>
      </c>
      <c r="G23" s="16">
        <v>376.25</v>
      </c>
      <c r="H23" s="16">
        <v>376.25</v>
      </c>
      <c r="I23" s="16">
        <v>376.25</v>
      </c>
      <c r="J23" s="16">
        <v>376.25</v>
      </c>
      <c r="K23" s="7" t="s">
        <v>147</v>
      </c>
    </row>
    <row r="24" spans="1:11" x14ac:dyDescent="0.25">
      <c r="A24" t="s">
        <v>165</v>
      </c>
      <c r="B24" t="s">
        <v>2</v>
      </c>
      <c r="C24" t="s">
        <v>10</v>
      </c>
      <c r="D24" t="s">
        <v>109</v>
      </c>
      <c r="E24" t="s">
        <v>77</v>
      </c>
      <c r="F24" t="s">
        <v>209</v>
      </c>
      <c r="G24" s="16">
        <v>376.25</v>
      </c>
      <c r="H24" s="16">
        <v>376.25</v>
      </c>
      <c r="I24" s="16">
        <v>376.25</v>
      </c>
      <c r="J24" s="16">
        <v>376.25</v>
      </c>
      <c r="K24" s="7" t="s">
        <v>147</v>
      </c>
    </row>
    <row r="25" spans="1:11" x14ac:dyDescent="0.25">
      <c r="A25" t="s">
        <v>165</v>
      </c>
      <c r="B25" t="s">
        <v>2</v>
      </c>
      <c r="C25" t="s">
        <v>12</v>
      </c>
      <c r="D25" t="s">
        <v>109</v>
      </c>
      <c r="E25" t="s">
        <v>77</v>
      </c>
      <c r="F25" t="s">
        <v>209</v>
      </c>
      <c r="G25" s="16">
        <v>376.25</v>
      </c>
      <c r="H25" s="16">
        <v>376.25</v>
      </c>
      <c r="I25" s="16">
        <v>376.25</v>
      </c>
      <c r="J25" s="16">
        <v>376.25</v>
      </c>
      <c r="K25" s="7" t="s">
        <v>147</v>
      </c>
    </row>
    <row r="26" spans="1:11" x14ac:dyDescent="0.25">
      <c r="A26" t="s">
        <v>165</v>
      </c>
      <c r="B26" t="s">
        <v>2</v>
      </c>
      <c r="C26" t="s">
        <v>4</v>
      </c>
      <c r="D26" t="s">
        <v>109</v>
      </c>
      <c r="E26" t="s">
        <v>74</v>
      </c>
      <c r="F26" t="s">
        <v>209</v>
      </c>
      <c r="G26" s="16">
        <v>3.7625000000000002</v>
      </c>
      <c r="H26" s="16">
        <v>3.7625000000000002</v>
      </c>
      <c r="I26" s="16">
        <v>3.7625000000000002</v>
      </c>
      <c r="J26" s="16">
        <v>3.7625000000000002</v>
      </c>
    </row>
    <row r="27" spans="1:11" x14ac:dyDescent="0.25">
      <c r="A27" t="s">
        <v>165</v>
      </c>
      <c r="B27" t="s">
        <v>2</v>
      </c>
      <c r="C27" t="s">
        <v>6</v>
      </c>
      <c r="D27" t="s">
        <v>109</v>
      </c>
      <c r="E27" t="s">
        <v>74</v>
      </c>
      <c r="F27" t="s">
        <v>209</v>
      </c>
      <c r="G27" s="16">
        <v>3.7625000000000002</v>
      </c>
      <c r="H27" s="16">
        <v>3.7625000000000002</v>
      </c>
      <c r="I27" s="16">
        <v>3.7625000000000002</v>
      </c>
      <c r="J27" s="16">
        <v>3.7625000000000002</v>
      </c>
    </row>
    <row r="28" spans="1:11" x14ac:dyDescent="0.25">
      <c r="A28" t="s">
        <v>165</v>
      </c>
      <c r="B28" t="s">
        <v>2</v>
      </c>
      <c r="C28" t="s">
        <v>8</v>
      </c>
      <c r="D28" t="s">
        <v>109</v>
      </c>
      <c r="E28" t="s">
        <v>74</v>
      </c>
      <c r="F28" t="s">
        <v>209</v>
      </c>
      <c r="G28" s="16">
        <v>3.7625000000000002</v>
      </c>
      <c r="H28" s="16">
        <v>3.7625000000000002</v>
      </c>
      <c r="I28" s="16">
        <v>3.7625000000000002</v>
      </c>
      <c r="J28" s="16">
        <v>3.7625000000000002</v>
      </c>
    </row>
    <row r="29" spans="1:11" x14ac:dyDescent="0.25">
      <c r="A29" t="s">
        <v>165</v>
      </c>
      <c r="B29" t="s">
        <v>2</v>
      </c>
      <c r="C29" t="s">
        <v>10</v>
      </c>
      <c r="D29" t="s">
        <v>109</v>
      </c>
      <c r="E29" t="s">
        <v>74</v>
      </c>
      <c r="F29" t="s">
        <v>209</v>
      </c>
      <c r="G29" s="16">
        <v>3.7625000000000002</v>
      </c>
      <c r="H29" s="16">
        <v>3.7625000000000002</v>
      </c>
      <c r="I29" s="16">
        <v>3.7625000000000002</v>
      </c>
      <c r="J29" s="16">
        <v>3.7625000000000002</v>
      </c>
    </row>
    <row r="30" spans="1:11" x14ac:dyDescent="0.25">
      <c r="A30" t="s">
        <v>165</v>
      </c>
      <c r="B30" t="s">
        <v>2</v>
      </c>
      <c r="C30" t="s">
        <v>12</v>
      </c>
      <c r="D30" t="s">
        <v>109</v>
      </c>
      <c r="E30" t="s">
        <v>74</v>
      </c>
      <c r="F30" t="s">
        <v>209</v>
      </c>
      <c r="G30" s="16">
        <v>3.7625000000000002</v>
      </c>
      <c r="H30" s="16">
        <v>3.7625000000000002</v>
      </c>
      <c r="I30" s="16">
        <v>3.7625000000000002</v>
      </c>
      <c r="J30" s="16">
        <v>3.7625000000000002</v>
      </c>
    </row>
    <row r="31" spans="1:11" x14ac:dyDescent="0.25">
      <c r="A31" t="s">
        <v>165</v>
      </c>
      <c r="B31" t="s">
        <v>2</v>
      </c>
      <c r="C31" t="s">
        <v>4</v>
      </c>
      <c r="D31" t="s">
        <v>109</v>
      </c>
      <c r="E31" t="s">
        <v>208</v>
      </c>
      <c r="F31" t="s">
        <v>212</v>
      </c>
      <c r="G31" s="16">
        <v>4.2857142857142859E-3</v>
      </c>
      <c r="H31" s="16">
        <v>4.2857142857142859E-3</v>
      </c>
      <c r="I31" s="16">
        <v>4.2857142857142859E-3</v>
      </c>
      <c r="J31" s="16">
        <v>4.2857142857142859E-3</v>
      </c>
    </row>
    <row r="32" spans="1:11" x14ac:dyDescent="0.25">
      <c r="A32" t="s">
        <v>165</v>
      </c>
      <c r="B32" t="s">
        <v>2</v>
      </c>
      <c r="C32" t="s">
        <v>6</v>
      </c>
      <c r="D32" t="s">
        <v>109</v>
      </c>
      <c r="E32" t="s">
        <v>208</v>
      </c>
      <c r="F32" t="s">
        <v>212</v>
      </c>
      <c r="G32" s="16">
        <v>1.5E-3</v>
      </c>
      <c r="H32" s="16">
        <v>1.5E-3</v>
      </c>
      <c r="I32" s="16">
        <v>1.5E-3</v>
      </c>
      <c r="J32" s="16">
        <v>1.5E-3</v>
      </c>
    </row>
    <row r="33" spans="1:17" x14ac:dyDescent="0.25">
      <c r="A33" t="s">
        <v>165</v>
      </c>
      <c r="B33" t="s">
        <v>2</v>
      </c>
      <c r="C33" t="s">
        <v>8</v>
      </c>
      <c r="D33" t="s">
        <v>109</v>
      </c>
      <c r="E33" t="s">
        <v>208</v>
      </c>
      <c r="F33" t="s">
        <v>212</v>
      </c>
      <c r="G33" s="16">
        <v>6.0000000000000001E-3</v>
      </c>
      <c r="H33" s="16">
        <v>6.0000000000000001E-3</v>
      </c>
      <c r="I33" s="16">
        <v>6.0000000000000001E-3</v>
      </c>
      <c r="J33" s="16">
        <v>6.0000000000000001E-3</v>
      </c>
    </row>
    <row r="34" spans="1:17" x14ac:dyDescent="0.25">
      <c r="A34" t="s">
        <v>165</v>
      </c>
      <c r="B34" t="s">
        <v>2</v>
      </c>
      <c r="C34" t="s">
        <v>10</v>
      </c>
      <c r="D34" t="s">
        <v>109</v>
      </c>
      <c r="E34" t="s">
        <v>208</v>
      </c>
      <c r="F34" t="s">
        <v>212</v>
      </c>
      <c r="G34" s="16">
        <v>6.0000000000000001E-3</v>
      </c>
      <c r="H34" s="16">
        <v>6.0000000000000001E-3</v>
      </c>
      <c r="I34" s="16">
        <v>6.0000000000000001E-3</v>
      </c>
      <c r="J34" s="16">
        <v>6.0000000000000001E-3</v>
      </c>
    </row>
    <row r="35" spans="1:17" x14ac:dyDescent="0.25">
      <c r="A35" t="s">
        <v>165</v>
      </c>
      <c r="B35" t="s">
        <v>2</v>
      </c>
      <c r="C35" t="s">
        <v>12</v>
      </c>
      <c r="D35" t="s">
        <v>109</v>
      </c>
      <c r="E35" t="s">
        <v>208</v>
      </c>
      <c r="F35" t="s">
        <v>212</v>
      </c>
      <c r="G35" s="16">
        <v>1.4999999999999999E-2</v>
      </c>
      <c r="H35" s="16">
        <v>1.4999999999999999E-2</v>
      </c>
      <c r="I35" s="16">
        <v>1.4999999999999999E-2</v>
      </c>
      <c r="J35" s="16">
        <v>1.4999999999999999E-2</v>
      </c>
    </row>
    <row r="36" spans="1:17" x14ac:dyDescent="0.25">
      <c r="A36" t="s">
        <v>182</v>
      </c>
      <c r="B36" t="s">
        <v>2</v>
      </c>
      <c r="C36" t="s">
        <v>4</v>
      </c>
      <c r="D36" t="s">
        <v>110</v>
      </c>
      <c r="E36" t="s">
        <v>77</v>
      </c>
      <c r="F36" t="s">
        <v>209</v>
      </c>
      <c r="G36" s="16">
        <v>394.61538461538464</v>
      </c>
      <c r="H36" s="16">
        <v>394.61538461538464</v>
      </c>
      <c r="I36" s="16">
        <v>394.61538461538464</v>
      </c>
      <c r="J36" s="16">
        <v>394.61538461538464</v>
      </c>
      <c r="K36" s="7" t="s">
        <v>230</v>
      </c>
    </row>
    <row r="37" spans="1:17" x14ac:dyDescent="0.25">
      <c r="A37" t="s">
        <v>182</v>
      </c>
      <c r="B37" t="s">
        <v>2</v>
      </c>
      <c r="C37" t="s">
        <v>6</v>
      </c>
      <c r="D37" t="s">
        <v>110</v>
      </c>
      <c r="E37" t="s">
        <v>77</v>
      </c>
      <c r="F37" t="s">
        <v>209</v>
      </c>
      <c r="G37" s="16">
        <v>394.61538461538464</v>
      </c>
      <c r="H37" s="16">
        <v>394.61538461538464</v>
      </c>
      <c r="I37" s="16">
        <v>394.61538461538464</v>
      </c>
      <c r="J37" s="16">
        <v>394.61538461538464</v>
      </c>
      <c r="K37" s="7" t="s">
        <v>230</v>
      </c>
    </row>
    <row r="38" spans="1:17" x14ac:dyDescent="0.25">
      <c r="A38" t="s">
        <v>182</v>
      </c>
      <c r="B38" t="s">
        <v>2</v>
      </c>
      <c r="C38" t="s">
        <v>8</v>
      </c>
      <c r="D38" t="s">
        <v>110</v>
      </c>
      <c r="E38" t="s">
        <v>77</v>
      </c>
      <c r="F38" t="s">
        <v>209</v>
      </c>
      <c r="G38" s="16">
        <v>394.61538461538464</v>
      </c>
      <c r="H38" s="16">
        <v>394.61538461538464</v>
      </c>
      <c r="I38" s="16">
        <v>394.61538461538464</v>
      </c>
      <c r="J38" s="16">
        <v>394.61538461538464</v>
      </c>
      <c r="K38" s="7" t="s">
        <v>230</v>
      </c>
    </row>
    <row r="39" spans="1:17" x14ac:dyDescent="0.25">
      <c r="A39" t="s">
        <v>182</v>
      </c>
      <c r="B39" t="s">
        <v>2</v>
      </c>
      <c r="C39" t="s">
        <v>10</v>
      </c>
      <c r="D39" t="s">
        <v>110</v>
      </c>
      <c r="E39" t="s">
        <v>77</v>
      </c>
      <c r="F39" t="s">
        <v>209</v>
      </c>
      <c r="G39" s="16">
        <v>394.61538461538464</v>
      </c>
      <c r="H39" s="16">
        <v>394.61538461538464</v>
      </c>
      <c r="I39" s="16">
        <v>394.61538461538464</v>
      </c>
      <c r="J39" s="16">
        <v>394.61538461538464</v>
      </c>
      <c r="K39" s="7" t="s">
        <v>230</v>
      </c>
    </row>
    <row r="40" spans="1:17" x14ac:dyDescent="0.25">
      <c r="A40" t="s">
        <v>182</v>
      </c>
      <c r="B40" t="s">
        <v>2</v>
      </c>
      <c r="C40" t="s">
        <v>12</v>
      </c>
      <c r="D40" t="s">
        <v>110</v>
      </c>
      <c r="E40" t="s">
        <v>77</v>
      </c>
      <c r="F40" t="s">
        <v>209</v>
      </c>
      <c r="G40" s="16">
        <v>394.61538461538464</v>
      </c>
      <c r="H40" s="16">
        <v>394.61538461538464</v>
      </c>
      <c r="I40" s="16">
        <v>394.61538461538464</v>
      </c>
      <c r="J40" s="16">
        <v>394.61538461538464</v>
      </c>
      <c r="K40" s="7" t="s">
        <v>230</v>
      </c>
    </row>
    <row r="41" spans="1:17" x14ac:dyDescent="0.25">
      <c r="A41" t="s">
        <v>182</v>
      </c>
      <c r="B41" t="s">
        <v>2</v>
      </c>
      <c r="C41" t="s">
        <v>4</v>
      </c>
      <c r="D41" t="s">
        <v>110</v>
      </c>
      <c r="E41" t="s">
        <v>74</v>
      </c>
      <c r="F41" t="s">
        <v>209</v>
      </c>
      <c r="G41" s="16">
        <v>3.9461538461538463</v>
      </c>
      <c r="H41" s="16">
        <v>3.9461538461538463</v>
      </c>
      <c r="I41" s="16">
        <v>3.9461538461538463</v>
      </c>
      <c r="J41" s="16">
        <v>3.9461538461538463</v>
      </c>
    </row>
    <row r="42" spans="1:17" x14ac:dyDescent="0.25">
      <c r="A42" t="s">
        <v>182</v>
      </c>
      <c r="B42" t="s">
        <v>2</v>
      </c>
      <c r="C42" t="s">
        <v>6</v>
      </c>
      <c r="D42" t="s">
        <v>110</v>
      </c>
      <c r="E42" t="s">
        <v>74</v>
      </c>
      <c r="F42" t="s">
        <v>209</v>
      </c>
      <c r="G42" s="16">
        <v>3.9461538461538463</v>
      </c>
      <c r="H42" s="16">
        <v>3.9461538461538463</v>
      </c>
      <c r="I42" s="16">
        <v>3.9461538461538463</v>
      </c>
      <c r="J42" s="16">
        <v>3.9461538461538463</v>
      </c>
    </row>
    <row r="43" spans="1:17" x14ac:dyDescent="0.25">
      <c r="A43" t="s">
        <v>182</v>
      </c>
      <c r="B43" t="s">
        <v>2</v>
      </c>
      <c r="C43" t="s">
        <v>8</v>
      </c>
      <c r="D43" t="s">
        <v>110</v>
      </c>
      <c r="E43" t="s">
        <v>74</v>
      </c>
      <c r="F43" t="s">
        <v>209</v>
      </c>
      <c r="G43" s="16">
        <v>3.9461538461538463</v>
      </c>
      <c r="H43" s="16">
        <v>3.9461538461538463</v>
      </c>
      <c r="I43" s="16">
        <v>3.9461538461538463</v>
      </c>
      <c r="J43" s="16">
        <v>3.9461538461538463</v>
      </c>
    </row>
    <row r="44" spans="1:17" x14ac:dyDescent="0.25">
      <c r="A44" t="s">
        <v>182</v>
      </c>
      <c r="B44" t="s">
        <v>2</v>
      </c>
      <c r="C44" t="s">
        <v>10</v>
      </c>
      <c r="D44" t="s">
        <v>110</v>
      </c>
      <c r="E44" t="s">
        <v>74</v>
      </c>
      <c r="F44" t="s">
        <v>209</v>
      </c>
      <c r="G44" s="16">
        <v>3.9461538461538463</v>
      </c>
      <c r="H44" s="16">
        <v>3.9461538461538463</v>
      </c>
      <c r="I44" s="16">
        <v>3.9461538461538463</v>
      </c>
      <c r="J44" s="16">
        <v>3.9461538461538463</v>
      </c>
    </row>
    <row r="45" spans="1:17" x14ac:dyDescent="0.25">
      <c r="A45" t="s">
        <v>182</v>
      </c>
      <c r="B45" t="s">
        <v>2</v>
      </c>
      <c r="C45" t="s">
        <v>12</v>
      </c>
      <c r="D45" t="s">
        <v>110</v>
      </c>
      <c r="E45" t="s">
        <v>74</v>
      </c>
      <c r="F45" t="s">
        <v>209</v>
      </c>
      <c r="G45" s="16">
        <v>3.9461538461538463</v>
      </c>
      <c r="H45" s="16">
        <v>3.9461538461538463</v>
      </c>
      <c r="I45" s="16">
        <v>3.9461538461538463</v>
      </c>
      <c r="J45" s="16">
        <v>3.9461538461538463</v>
      </c>
    </row>
    <row r="46" spans="1:17" x14ac:dyDescent="0.25">
      <c r="A46" t="s">
        <v>182</v>
      </c>
      <c r="B46" t="s">
        <v>2</v>
      </c>
      <c r="C46" t="s">
        <v>4</v>
      </c>
      <c r="D46" t="s">
        <v>110</v>
      </c>
      <c r="E46" t="s">
        <v>208</v>
      </c>
      <c r="F46" t="s">
        <v>212</v>
      </c>
      <c r="G46" s="16">
        <v>0</v>
      </c>
      <c r="H46" s="16">
        <v>0</v>
      </c>
      <c r="I46" s="16">
        <v>0</v>
      </c>
      <c r="J46" s="16">
        <v>0</v>
      </c>
    </row>
    <row r="47" spans="1:17" x14ac:dyDescent="0.25">
      <c r="A47" t="s">
        <v>182</v>
      </c>
      <c r="B47" t="s">
        <v>2</v>
      </c>
      <c r="C47" t="s">
        <v>6</v>
      </c>
      <c r="D47" t="s">
        <v>110</v>
      </c>
      <c r="E47" t="s">
        <v>208</v>
      </c>
      <c r="F47" t="s">
        <v>212</v>
      </c>
      <c r="G47" s="16">
        <v>0</v>
      </c>
      <c r="H47" s="16">
        <v>0</v>
      </c>
      <c r="I47" s="16">
        <v>0</v>
      </c>
      <c r="J47" s="16">
        <v>0</v>
      </c>
    </row>
    <row r="48" spans="1:17" x14ac:dyDescent="0.25">
      <c r="A48" t="s">
        <v>182</v>
      </c>
      <c r="B48" t="s">
        <v>2</v>
      </c>
      <c r="C48" t="s">
        <v>8</v>
      </c>
      <c r="D48" t="s">
        <v>110</v>
      </c>
      <c r="E48" t="s">
        <v>208</v>
      </c>
      <c r="F48" t="s">
        <v>212</v>
      </c>
      <c r="G48" s="16">
        <v>0</v>
      </c>
      <c r="H48" s="16">
        <v>0</v>
      </c>
      <c r="I48" s="16">
        <v>0</v>
      </c>
      <c r="J48" s="16">
        <v>0</v>
      </c>
      <c r="Q48" t="s">
        <v>240</v>
      </c>
    </row>
    <row r="49" spans="1:17" x14ac:dyDescent="0.25">
      <c r="A49" t="s">
        <v>182</v>
      </c>
      <c r="B49" t="s">
        <v>2</v>
      </c>
      <c r="C49" t="s">
        <v>10</v>
      </c>
      <c r="D49" t="s">
        <v>110</v>
      </c>
      <c r="E49" t="s">
        <v>208</v>
      </c>
      <c r="F49" t="s">
        <v>212</v>
      </c>
      <c r="G49" s="16">
        <v>0</v>
      </c>
      <c r="H49" s="16">
        <v>0</v>
      </c>
      <c r="I49" s="16">
        <v>0</v>
      </c>
      <c r="J49" s="16">
        <v>0</v>
      </c>
      <c r="Q49" t="s">
        <v>241</v>
      </c>
    </row>
    <row r="50" spans="1:17" x14ac:dyDescent="0.25">
      <c r="A50" t="s">
        <v>182</v>
      </c>
      <c r="B50" t="s">
        <v>2</v>
      </c>
      <c r="C50" t="s">
        <v>12</v>
      </c>
      <c r="D50" t="s">
        <v>110</v>
      </c>
      <c r="E50" t="s">
        <v>208</v>
      </c>
      <c r="F50" t="s">
        <v>212</v>
      </c>
      <c r="G50" s="16">
        <v>0</v>
      </c>
      <c r="H50" s="16">
        <v>0</v>
      </c>
      <c r="I50" s="16">
        <v>0</v>
      </c>
      <c r="J50" s="16">
        <v>0</v>
      </c>
      <c r="Q50" t="s">
        <v>242</v>
      </c>
    </row>
    <row r="51" spans="1:17" x14ac:dyDescent="0.25">
      <c r="A51" t="s">
        <v>183</v>
      </c>
      <c r="B51" t="s">
        <v>2</v>
      </c>
      <c r="C51" t="s">
        <v>4</v>
      </c>
      <c r="D51" t="s">
        <v>110</v>
      </c>
      <c r="E51" t="s">
        <v>77</v>
      </c>
      <c r="F51" t="s">
        <v>209</v>
      </c>
      <c r="G51" s="16">
        <v>71.030769230769238</v>
      </c>
      <c r="H51" s="16">
        <v>71.030769230769238</v>
      </c>
      <c r="I51" s="16">
        <v>71.030769230769238</v>
      </c>
      <c r="J51" s="16">
        <v>71.030769230769238</v>
      </c>
      <c r="Q51" t="s">
        <v>243</v>
      </c>
    </row>
    <row r="52" spans="1:17" x14ac:dyDescent="0.25">
      <c r="A52" t="s">
        <v>183</v>
      </c>
      <c r="B52" t="s">
        <v>2</v>
      </c>
      <c r="C52" t="s">
        <v>6</v>
      </c>
      <c r="D52" t="s">
        <v>110</v>
      </c>
      <c r="E52" t="s">
        <v>77</v>
      </c>
      <c r="F52" t="s">
        <v>209</v>
      </c>
      <c r="G52" s="16">
        <v>71.030769230769238</v>
      </c>
      <c r="H52" s="16">
        <v>71.030769230769238</v>
      </c>
      <c r="I52" s="16">
        <v>71.030769230769238</v>
      </c>
      <c r="J52" s="16">
        <v>71.030769230769238</v>
      </c>
    </row>
    <row r="53" spans="1:17" x14ac:dyDescent="0.25">
      <c r="A53" t="s">
        <v>183</v>
      </c>
      <c r="B53" t="s">
        <v>2</v>
      </c>
      <c r="C53" t="s">
        <v>8</v>
      </c>
      <c r="D53" t="s">
        <v>110</v>
      </c>
      <c r="E53" t="s">
        <v>77</v>
      </c>
      <c r="F53" t="s">
        <v>209</v>
      </c>
      <c r="G53" s="16">
        <v>71.030769230769238</v>
      </c>
      <c r="H53" s="16">
        <v>71.030769230769238</v>
      </c>
      <c r="I53" s="16">
        <v>71.030769230769238</v>
      </c>
      <c r="J53" s="16">
        <v>71.030769230769238</v>
      </c>
    </row>
    <row r="54" spans="1:17" x14ac:dyDescent="0.25">
      <c r="A54" t="s">
        <v>183</v>
      </c>
      <c r="B54" t="s">
        <v>2</v>
      </c>
      <c r="C54" t="s">
        <v>10</v>
      </c>
      <c r="D54" t="s">
        <v>110</v>
      </c>
      <c r="E54" t="s">
        <v>77</v>
      </c>
      <c r="F54" t="s">
        <v>209</v>
      </c>
      <c r="G54" s="16">
        <v>71.030769230769238</v>
      </c>
      <c r="H54" s="16">
        <v>71.030769230769238</v>
      </c>
      <c r="I54" s="16">
        <v>71.030769230769238</v>
      </c>
      <c r="J54" s="16">
        <v>71.030769230769238</v>
      </c>
    </row>
    <row r="55" spans="1:17" x14ac:dyDescent="0.25">
      <c r="A55" t="s">
        <v>183</v>
      </c>
      <c r="B55" t="s">
        <v>2</v>
      </c>
      <c r="C55" t="s">
        <v>12</v>
      </c>
      <c r="D55" t="s">
        <v>110</v>
      </c>
      <c r="E55" t="s">
        <v>77</v>
      </c>
      <c r="F55" t="s">
        <v>209</v>
      </c>
      <c r="G55" s="16">
        <v>71.030769230769238</v>
      </c>
      <c r="H55" s="16">
        <v>71.030769230769238</v>
      </c>
      <c r="I55" s="16">
        <v>71.030769230769238</v>
      </c>
      <c r="J55" s="16">
        <v>71.030769230769238</v>
      </c>
    </row>
    <row r="56" spans="1:17" x14ac:dyDescent="0.25">
      <c r="A56" t="s">
        <v>183</v>
      </c>
      <c r="B56" t="s">
        <v>2</v>
      </c>
      <c r="C56" t="s">
        <v>4</v>
      </c>
      <c r="D56" t="s">
        <v>110</v>
      </c>
      <c r="E56" t="s">
        <v>74</v>
      </c>
      <c r="F56" t="s">
        <v>209</v>
      </c>
      <c r="G56" s="16">
        <v>3.9461538461538463</v>
      </c>
      <c r="H56" s="16">
        <v>3.9461538461538463</v>
      </c>
      <c r="I56" s="16">
        <v>3.9461538461538463</v>
      </c>
      <c r="J56" s="16">
        <v>3.9461538461538463</v>
      </c>
    </row>
    <row r="57" spans="1:17" x14ac:dyDescent="0.25">
      <c r="A57" t="s">
        <v>183</v>
      </c>
      <c r="B57" t="s">
        <v>2</v>
      </c>
      <c r="C57" t="s">
        <v>6</v>
      </c>
      <c r="D57" t="s">
        <v>110</v>
      </c>
      <c r="E57" t="s">
        <v>74</v>
      </c>
      <c r="F57" t="s">
        <v>209</v>
      </c>
      <c r="G57" s="16">
        <v>3.9461538461538463</v>
      </c>
      <c r="H57" s="16">
        <v>3.9461538461538463</v>
      </c>
      <c r="I57" s="16">
        <v>3.9461538461538463</v>
      </c>
      <c r="J57" s="16">
        <v>3.9461538461538463</v>
      </c>
    </row>
    <row r="58" spans="1:17" x14ac:dyDescent="0.25">
      <c r="A58" t="s">
        <v>183</v>
      </c>
      <c r="B58" t="s">
        <v>2</v>
      </c>
      <c r="C58" t="s">
        <v>8</v>
      </c>
      <c r="D58" t="s">
        <v>110</v>
      </c>
      <c r="E58" t="s">
        <v>74</v>
      </c>
      <c r="F58" t="s">
        <v>209</v>
      </c>
      <c r="G58" s="16">
        <v>3.9461538461538463</v>
      </c>
      <c r="H58" s="16">
        <v>3.9461538461538463</v>
      </c>
      <c r="I58" s="16">
        <v>3.9461538461538463</v>
      </c>
      <c r="J58" s="16">
        <v>3.9461538461538463</v>
      </c>
    </row>
    <row r="59" spans="1:17" x14ac:dyDescent="0.25">
      <c r="A59" t="s">
        <v>183</v>
      </c>
      <c r="B59" t="s">
        <v>2</v>
      </c>
      <c r="C59" t="s">
        <v>10</v>
      </c>
      <c r="D59" t="s">
        <v>110</v>
      </c>
      <c r="E59" t="s">
        <v>74</v>
      </c>
      <c r="F59" t="s">
        <v>209</v>
      </c>
      <c r="G59" s="16">
        <v>3.9461538461538463</v>
      </c>
      <c r="H59" s="16">
        <v>3.9461538461538463</v>
      </c>
      <c r="I59" s="16">
        <v>3.9461538461538463</v>
      </c>
      <c r="J59" s="16">
        <v>3.9461538461538463</v>
      </c>
    </row>
    <row r="60" spans="1:17" x14ac:dyDescent="0.25">
      <c r="A60" t="s">
        <v>183</v>
      </c>
      <c r="B60" t="s">
        <v>2</v>
      </c>
      <c r="C60" t="s">
        <v>12</v>
      </c>
      <c r="D60" t="s">
        <v>110</v>
      </c>
      <c r="E60" t="s">
        <v>74</v>
      </c>
      <c r="F60" t="s">
        <v>209</v>
      </c>
      <c r="G60" s="16">
        <v>3.9461538461538463</v>
      </c>
      <c r="H60" s="16">
        <v>3.9461538461538463</v>
      </c>
      <c r="I60" s="16">
        <v>3.9461538461538463</v>
      </c>
      <c r="J60" s="16">
        <v>3.9461538461538463</v>
      </c>
    </row>
    <row r="61" spans="1:17" x14ac:dyDescent="0.25">
      <c r="A61" t="s">
        <v>183</v>
      </c>
      <c r="B61" t="s">
        <v>2</v>
      </c>
      <c r="C61" t="s">
        <v>4</v>
      </c>
      <c r="D61" t="s">
        <v>110</v>
      </c>
      <c r="E61" t="s">
        <v>208</v>
      </c>
      <c r="F61" t="s">
        <v>212</v>
      </c>
      <c r="G61" s="16">
        <v>0</v>
      </c>
      <c r="H61" s="16">
        <v>0</v>
      </c>
      <c r="I61" s="16">
        <v>0</v>
      </c>
      <c r="J61" s="16">
        <v>0</v>
      </c>
    </row>
    <row r="62" spans="1:17" x14ac:dyDescent="0.25">
      <c r="A62" t="s">
        <v>183</v>
      </c>
      <c r="B62" t="s">
        <v>2</v>
      </c>
      <c r="C62" t="s">
        <v>6</v>
      </c>
      <c r="D62" t="s">
        <v>110</v>
      </c>
      <c r="E62" t="s">
        <v>208</v>
      </c>
      <c r="F62" t="s">
        <v>212</v>
      </c>
      <c r="G62" s="16">
        <v>0</v>
      </c>
      <c r="H62" s="16">
        <v>0</v>
      </c>
      <c r="I62" s="16">
        <v>0</v>
      </c>
      <c r="J62" s="16">
        <v>0</v>
      </c>
    </row>
    <row r="63" spans="1:17" x14ac:dyDescent="0.25">
      <c r="A63" t="s">
        <v>183</v>
      </c>
      <c r="B63" t="s">
        <v>2</v>
      </c>
      <c r="C63" t="s">
        <v>8</v>
      </c>
      <c r="D63" t="s">
        <v>110</v>
      </c>
      <c r="E63" t="s">
        <v>208</v>
      </c>
      <c r="F63" t="s">
        <v>212</v>
      </c>
      <c r="G63" s="16">
        <v>0</v>
      </c>
      <c r="H63" s="16">
        <v>0</v>
      </c>
      <c r="I63" s="16">
        <v>0</v>
      </c>
      <c r="J63" s="16">
        <v>0</v>
      </c>
    </row>
    <row r="64" spans="1:17" x14ac:dyDescent="0.25">
      <c r="A64" t="s">
        <v>183</v>
      </c>
      <c r="B64" t="s">
        <v>2</v>
      </c>
      <c r="C64" t="s">
        <v>10</v>
      </c>
      <c r="D64" t="s">
        <v>110</v>
      </c>
      <c r="E64" t="s">
        <v>208</v>
      </c>
      <c r="F64" t="s">
        <v>212</v>
      </c>
      <c r="G64" s="16">
        <v>0</v>
      </c>
      <c r="H64" s="16">
        <v>0</v>
      </c>
      <c r="I64" s="16">
        <v>0</v>
      </c>
      <c r="J64" s="16">
        <v>0</v>
      </c>
    </row>
    <row r="65" spans="1:11" x14ac:dyDescent="0.25">
      <c r="A65" t="s">
        <v>183</v>
      </c>
      <c r="B65" t="s">
        <v>2</v>
      </c>
      <c r="C65" t="s">
        <v>12</v>
      </c>
      <c r="D65" t="s">
        <v>110</v>
      </c>
      <c r="E65" t="s">
        <v>208</v>
      </c>
      <c r="F65" t="s">
        <v>212</v>
      </c>
      <c r="G65" s="16">
        <v>0</v>
      </c>
      <c r="H65" s="16">
        <v>0</v>
      </c>
      <c r="I65" s="16">
        <v>0</v>
      </c>
      <c r="J65" s="16">
        <v>0</v>
      </c>
    </row>
    <row r="66" spans="1:11" x14ac:dyDescent="0.25">
      <c r="A66" t="s">
        <v>184</v>
      </c>
      <c r="B66" t="s">
        <v>2</v>
      </c>
      <c r="C66" t="s">
        <v>4</v>
      </c>
      <c r="D66" t="s">
        <v>111</v>
      </c>
      <c r="E66" t="s">
        <v>77</v>
      </c>
      <c r="F66" t="s">
        <v>209</v>
      </c>
      <c r="G66" s="16">
        <v>565</v>
      </c>
      <c r="H66" s="16">
        <v>565</v>
      </c>
      <c r="I66" s="16">
        <v>565</v>
      </c>
      <c r="J66" s="16">
        <v>565</v>
      </c>
      <c r="K66" s="7" t="s">
        <v>213</v>
      </c>
    </row>
    <row r="67" spans="1:11" x14ac:dyDescent="0.25">
      <c r="A67" t="s">
        <v>184</v>
      </c>
      <c r="B67" t="s">
        <v>2</v>
      </c>
      <c r="C67" t="s">
        <v>6</v>
      </c>
      <c r="D67" t="s">
        <v>111</v>
      </c>
      <c r="E67" t="s">
        <v>77</v>
      </c>
      <c r="F67" t="s">
        <v>209</v>
      </c>
      <c r="G67" s="16">
        <v>565</v>
      </c>
      <c r="H67" s="16">
        <v>565</v>
      </c>
      <c r="I67" s="16">
        <v>565</v>
      </c>
      <c r="J67" s="16">
        <v>565</v>
      </c>
      <c r="K67" s="7" t="s">
        <v>213</v>
      </c>
    </row>
    <row r="68" spans="1:11" x14ac:dyDescent="0.25">
      <c r="A68" t="s">
        <v>184</v>
      </c>
      <c r="B68" t="s">
        <v>2</v>
      </c>
      <c r="C68" t="s">
        <v>8</v>
      </c>
      <c r="D68" t="s">
        <v>111</v>
      </c>
      <c r="E68" t="s">
        <v>77</v>
      </c>
      <c r="F68" t="s">
        <v>209</v>
      </c>
      <c r="G68" s="16">
        <v>565</v>
      </c>
      <c r="H68" s="16">
        <v>565</v>
      </c>
      <c r="I68" s="16">
        <v>565</v>
      </c>
      <c r="J68" s="16">
        <v>565</v>
      </c>
      <c r="K68" s="7" t="s">
        <v>213</v>
      </c>
    </row>
    <row r="69" spans="1:11" x14ac:dyDescent="0.25">
      <c r="A69" t="s">
        <v>184</v>
      </c>
      <c r="B69" t="s">
        <v>2</v>
      </c>
      <c r="C69" t="s">
        <v>10</v>
      </c>
      <c r="D69" t="s">
        <v>111</v>
      </c>
      <c r="E69" t="s">
        <v>77</v>
      </c>
      <c r="F69" t="s">
        <v>209</v>
      </c>
      <c r="G69" s="16">
        <v>565</v>
      </c>
      <c r="H69" s="16">
        <v>565</v>
      </c>
      <c r="I69" s="16">
        <v>565</v>
      </c>
      <c r="J69" s="16">
        <v>565</v>
      </c>
      <c r="K69" s="7" t="s">
        <v>213</v>
      </c>
    </row>
    <row r="70" spans="1:11" x14ac:dyDescent="0.25">
      <c r="A70" t="s">
        <v>184</v>
      </c>
      <c r="B70" t="s">
        <v>2</v>
      </c>
      <c r="C70" t="s">
        <v>12</v>
      </c>
      <c r="D70" t="s">
        <v>111</v>
      </c>
      <c r="E70" t="s">
        <v>77</v>
      </c>
      <c r="F70" t="s">
        <v>209</v>
      </c>
      <c r="G70" s="16">
        <v>565</v>
      </c>
      <c r="H70" s="16">
        <v>565</v>
      </c>
      <c r="I70" s="16">
        <v>565</v>
      </c>
      <c r="J70" s="16">
        <v>565</v>
      </c>
      <c r="K70" s="7" t="s">
        <v>213</v>
      </c>
    </row>
    <row r="71" spans="1:11" x14ac:dyDescent="0.25">
      <c r="A71" t="s">
        <v>184</v>
      </c>
      <c r="B71" t="s">
        <v>2</v>
      </c>
      <c r="C71" t="s">
        <v>4</v>
      </c>
      <c r="D71" t="s">
        <v>111</v>
      </c>
      <c r="E71" t="s">
        <v>74</v>
      </c>
      <c r="F71" t="s">
        <v>209</v>
      </c>
      <c r="G71" s="16">
        <v>5.65</v>
      </c>
      <c r="H71" s="16">
        <v>5.65</v>
      </c>
      <c r="I71" s="16">
        <v>5.65</v>
      </c>
      <c r="J71" s="16">
        <v>5.65</v>
      </c>
    </row>
    <row r="72" spans="1:11" x14ac:dyDescent="0.25">
      <c r="A72" t="s">
        <v>184</v>
      </c>
      <c r="B72" t="s">
        <v>2</v>
      </c>
      <c r="C72" t="s">
        <v>6</v>
      </c>
      <c r="D72" t="s">
        <v>111</v>
      </c>
      <c r="E72" t="s">
        <v>74</v>
      </c>
      <c r="F72" t="s">
        <v>209</v>
      </c>
      <c r="G72" s="16">
        <v>5.65</v>
      </c>
      <c r="H72" s="16">
        <v>5.65</v>
      </c>
      <c r="I72" s="16">
        <v>5.65</v>
      </c>
      <c r="J72" s="16">
        <v>5.65</v>
      </c>
    </row>
    <row r="73" spans="1:11" x14ac:dyDescent="0.25">
      <c r="A73" t="s">
        <v>184</v>
      </c>
      <c r="B73" t="s">
        <v>2</v>
      </c>
      <c r="C73" t="s">
        <v>8</v>
      </c>
      <c r="D73" t="s">
        <v>111</v>
      </c>
      <c r="E73" t="s">
        <v>74</v>
      </c>
      <c r="F73" t="s">
        <v>209</v>
      </c>
      <c r="G73" s="16">
        <v>5.65</v>
      </c>
      <c r="H73" s="16">
        <v>5.65</v>
      </c>
      <c r="I73" s="16">
        <v>5.65</v>
      </c>
      <c r="J73" s="16">
        <v>5.65</v>
      </c>
    </row>
    <row r="74" spans="1:11" x14ac:dyDescent="0.25">
      <c r="A74" t="s">
        <v>184</v>
      </c>
      <c r="B74" t="s">
        <v>2</v>
      </c>
      <c r="C74" t="s">
        <v>10</v>
      </c>
      <c r="D74" t="s">
        <v>111</v>
      </c>
      <c r="E74" t="s">
        <v>74</v>
      </c>
      <c r="F74" t="s">
        <v>209</v>
      </c>
      <c r="G74" s="16">
        <v>5.65</v>
      </c>
      <c r="H74" s="16">
        <v>5.65</v>
      </c>
      <c r="I74" s="16">
        <v>5.65</v>
      </c>
      <c r="J74" s="16">
        <v>5.65</v>
      </c>
    </row>
    <row r="75" spans="1:11" x14ac:dyDescent="0.25">
      <c r="A75" t="s">
        <v>184</v>
      </c>
      <c r="B75" t="s">
        <v>2</v>
      </c>
      <c r="C75" t="s">
        <v>12</v>
      </c>
      <c r="D75" t="s">
        <v>111</v>
      </c>
      <c r="E75" t="s">
        <v>74</v>
      </c>
      <c r="F75" t="s">
        <v>209</v>
      </c>
      <c r="G75" s="16">
        <v>5.65</v>
      </c>
      <c r="H75" s="16">
        <v>5.65</v>
      </c>
      <c r="I75" s="16">
        <v>5.65</v>
      </c>
      <c r="J75" s="16">
        <v>5.65</v>
      </c>
    </row>
    <row r="76" spans="1:11" x14ac:dyDescent="0.25">
      <c r="A76" t="s">
        <v>184</v>
      </c>
      <c r="B76" t="s">
        <v>2</v>
      </c>
      <c r="C76" t="s">
        <v>4</v>
      </c>
      <c r="D76" t="s">
        <v>111</v>
      </c>
      <c r="E76" t="s">
        <v>208</v>
      </c>
      <c r="F76" t="s">
        <v>212</v>
      </c>
      <c r="G76" s="16">
        <v>0</v>
      </c>
      <c r="H76" s="16">
        <v>0</v>
      </c>
      <c r="I76" s="16">
        <v>0</v>
      </c>
      <c r="J76" s="16">
        <v>0</v>
      </c>
    </row>
    <row r="77" spans="1:11" x14ac:dyDescent="0.25">
      <c r="A77" t="s">
        <v>184</v>
      </c>
      <c r="B77" t="s">
        <v>2</v>
      </c>
      <c r="C77" t="s">
        <v>6</v>
      </c>
      <c r="D77" t="s">
        <v>111</v>
      </c>
      <c r="E77" t="s">
        <v>208</v>
      </c>
      <c r="F77" t="s">
        <v>212</v>
      </c>
      <c r="G77" s="16">
        <v>0</v>
      </c>
      <c r="H77" s="16">
        <v>0</v>
      </c>
      <c r="I77" s="16">
        <v>0</v>
      </c>
      <c r="J77" s="16">
        <v>0</v>
      </c>
    </row>
    <row r="78" spans="1:11" x14ac:dyDescent="0.25">
      <c r="A78" t="s">
        <v>184</v>
      </c>
      <c r="B78" t="s">
        <v>2</v>
      </c>
      <c r="C78" t="s">
        <v>8</v>
      </c>
      <c r="D78" t="s">
        <v>111</v>
      </c>
      <c r="E78" t="s">
        <v>208</v>
      </c>
      <c r="F78" t="s">
        <v>212</v>
      </c>
      <c r="G78" s="16">
        <v>0</v>
      </c>
      <c r="H78" s="16">
        <v>0</v>
      </c>
      <c r="I78" s="16">
        <v>0</v>
      </c>
      <c r="J78" s="16">
        <v>0</v>
      </c>
    </row>
    <row r="79" spans="1:11" x14ac:dyDescent="0.25">
      <c r="A79" t="s">
        <v>184</v>
      </c>
      <c r="B79" t="s">
        <v>2</v>
      </c>
      <c r="C79" t="s">
        <v>10</v>
      </c>
      <c r="D79" t="s">
        <v>111</v>
      </c>
      <c r="E79" t="s">
        <v>208</v>
      </c>
      <c r="F79" t="s">
        <v>212</v>
      </c>
      <c r="G79" s="16">
        <v>0</v>
      </c>
      <c r="H79" s="16">
        <v>0</v>
      </c>
      <c r="I79" s="16">
        <v>0</v>
      </c>
      <c r="J79" s="16">
        <v>0</v>
      </c>
    </row>
    <row r="80" spans="1:11" x14ac:dyDescent="0.25">
      <c r="A80" t="s">
        <v>184</v>
      </c>
      <c r="B80" t="s">
        <v>2</v>
      </c>
      <c r="C80" t="s">
        <v>12</v>
      </c>
      <c r="D80" t="s">
        <v>111</v>
      </c>
      <c r="E80" t="s">
        <v>208</v>
      </c>
      <c r="F80" t="s">
        <v>212</v>
      </c>
      <c r="G80" s="16">
        <v>0</v>
      </c>
      <c r="H80" s="16">
        <v>0</v>
      </c>
      <c r="I80" s="16">
        <v>0</v>
      </c>
      <c r="J80" s="16">
        <v>0</v>
      </c>
    </row>
  </sheetData>
  <pageMargins left="0.7" right="0.7" top="0.75" bottom="0.75" header="0.3" footer="0.3"/>
  <pageSetup fitToHeight="0" orientation="portrait" r:id="rId1"/>
  <headerFooter>
    <oddHeader>&amp;RFiled: 2023-05-26
EB-2022-0200
Exhibit JT9.16
Attachment 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5918-954A-46FA-8316-10997350D68B}">
  <dimension ref="A1:Q51"/>
  <sheetViews>
    <sheetView view="pageLayout" zoomScaleNormal="100" workbookViewId="0">
      <selection activeCell="L16" sqref="L16"/>
    </sheetView>
  </sheetViews>
  <sheetFormatPr defaultRowHeight="15" x14ac:dyDescent="0.25"/>
  <cols>
    <col min="1" max="1" width="26.42578125" bestFit="1" customWidth="1"/>
    <col min="2" max="2" width="13.5703125" bestFit="1" customWidth="1"/>
    <col min="3" max="3" width="12.85546875" customWidth="1"/>
  </cols>
  <sheetData>
    <row r="1" spans="1:7" x14ac:dyDescent="0.25">
      <c r="A1" s="46" t="s">
        <v>214</v>
      </c>
    </row>
    <row r="3" spans="1:7" x14ac:dyDescent="0.25">
      <c r="A3" s="2" t="s">
        <v>161</v>
      </c>
      <c r="B3" s="2" t="s">
        <v>215</v>
      </c>
      <c r="C3" s="2" t="s">
        <v>58</v>
      </c>
      <c r="D3" s="2">
        <v>2020</v>
      </c>
      <c r="E3" s="2">
        <v>2030</v>
      </c>
      <c r="F3" s="2">
        <v>2040</v>
      </c>
      <c r="G3" s="2">
        <v>2050</v>
      </c>
    </row>
    <row r="4" spans="1:7" x14ac:dyDescent="0.25">
      <c r="A4" t="s">
        <v>165</v>
      </c>
      <c r="B4" t="s">
        <v>2</v>
      </c>
      <c r="C4" t="s">
        <v>109</v>
      </c>
      <c r="D4" s="4">
        <v>0.1</v>
      </c>
      <c r="E4" s="4">
        <v>0.1</v>
      </c>
      <c r="F4" s="4">
        <v>0.1</v>
      </c>
      <c r="G4" s="4">
        <v>0.1</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E7B4-B09F-4048-AEBD-FA8B46DFD461}">
  <dimension ref="A1:Q51"/>
  <sheetViews>
    <sheetView view="pageLayout" zoomScaleNormal="100" workbookViewId="0">
      <selection activeCell="L16" sqref="L16"/>
    </sheetView>
  </sheetViews>
  <sheetFormatPr defaultRowHeight="15" x14ac:dyDescent="0.25"/>
  <cols>
    <col min="1" max="1" width="11.42578125" bestFit="1" customWidth="1"/>
    <col min="2" max="2" width="28.42578125" bestFit="1" customWidth="1"/>
  </cols>
  <sheetData>
    <row r="1" spans="1:2" x14ac:dyDescent="0.25">
      <c r="A1" s="2" t="s">
        <v>21</v>
      </c>
      <c r="B1" s="2" t="s">
        <v>22</v>
      </c>
    </row>
    <row r="2" spans="1:2" x14ac:dyDescent="0.25">
      <c r="A2" t="s">
        <v>23</v>
      </c>
      <c r="B2">
        <v>91</v>
      </c>
    </row>
    <row r="3" spans="1:2" x14ac:dyDescent="0.25">
      <c r="A3" t="s">
        <v>24</v>
      </c>
      <c r="B3">
        <v>1</v>
      </c>
    </row>
    <row r="4" spans="1:2" x14ac:dyDescent="0.25">
      <c r="A4" t="s">
        <v>25</v>
      </c>
      <c r="B4">
        <v>91</v>
      </c>
    </row>
    <row r="5" spans="1:2" x14ac:dyDescent="0.25">
      <c r="A5" t="s">
        <v>26</v>
      </c>
      <c r="B5">
        <v>91</v>
      </c>
    </row>
    <row r="6" spans="1:2" x14ac:dyDescent="0.25">
      <c r="A6" t="s">
        <v>27</v>
      </c>
      <c r="B6">
        <v>91</v>
      </c>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24FF-7FB8-4F31-810E-B8E063F1C9BF}">
  <dimension ref="A1:Q51"/>
  <sheetViews>
    <sheetView view="pageLayout" zoomScaleNormal="100" workbookViewId="0">
      <selection activeCell="L16" sqref="L16"/>
    </sheetView>
  </sheetViews>
  <sheetFormatPr defaultRowHeight="15" x14ac:dyDescent="0.25"/>
  <cols>
    <col min="1" max="1" width="17.140625" customWidth="1"/>
    <col min="2" max="2" width="15" bestFit="1" customWidth="1"/>
  </cols>
  <sheetData>
    <row r="1" spans="1:3" x14ac:dyDescent="0.25">
      <c r="A1" s="7" t="s">
        <v>28</v>
      </c>
    </row>
    <row r="3" spans="1:3" x14ac:dyDescent="0.25">
      <c r="A3" s="2" t="s">
        <v>29</v>
      </c>
      <c r="B3" s="2" t="s">
        <v>30</v>
      </c>
      <c r="C3" s="2" t="s">
        <v>31</v>
      </c>
    </row>
    <row r="4" spans="1:3" x14ac:dyDescent="0.25">
      <c r="A4" s="57">
        <v>25.740025740025743</v>
      </c>
      <c r="B4" t="s">
        <v>32</v>
      </c>
      <c r="C4" s="7" t="s">
        <v>221</v>
      </c>
    </row>
    <row r="5" spans="1:3" x14ac:dyDescent="0.25">
      <c r="A5">
        <v>3600</v>
      </c>
      <c r="B5" t="s">
        <v>33</v>
      </c>
    </row>
    <row r="6" spans="1:3" x14ac:dyDescent="0.25">
      <c r="A6">
        <v>1000</v>
      </c>
      <c r="B6" t="s">
        <v>34</v>
      </c>
    </row>
    <row r="15" spans="1:3" x14ac:dyDescent="0.25">
      <c r="B15" s="56"/>
    </row>
    <row r="17" spans="2:2" x14ac:dyDescent="0.25">
      <c r="B17" s="25"/>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6C52-11D9-4C2B-84ED-01C9650D2C1D}">
  <dimension ref="A1:Q51"/>
  <sheetViews>
    <sheetView view="pageLayout" zoomScaleNormal="100" workbookViewId="0">
      <selection activeCell="L16" sqref="L16"/>
    </sheetView>
  </sheetViews>
  <sheetFormatPr defaultRowHeight="15" x14ac:dyDescent="0.25"/>
  <cols>
    <col min="2" max="2" width="16.140625" customWidth="1"/>
  </cols>
  <sheetData>
    <row r="1" spans="1:3" x14ac:dyDescent="0.25">
      <c r="A1" s="7" t="s">
        <v>35</v>
      </c>
    </row>
    <row r="3" spans="1:3" x14ac:dyDescent="0.25">
      <c r="A3" s="2" t="s">
        <v>36</v>
      </c>
      <c r="B3" s="2" t="s">
        <v>37</v>
      </c>
      <c r="C3" s="2" t="s">
        <v>31</v>
      </c>
    </row>
    <row r="4" spans="1:3" x14ac:dyDescent="0.25">
      <c r="A4">
        <v>2030</v>
      </c>
      <c r="B4" s="25">
        <v>143300000</v>
      </c>
      <c r="C4" s="7" t="s">
        <v>38</v>
      </c>
    </row>
    <row r="5" spans="1:3" x14ac:dyDescent="0.25">
      <c r="A5">
        <v>2040</v>
      </c>
      <c r="B5" s="25">
        <v>71650000</v>
      </c>
      <c r="C5" s="7" t="s">
        <v>39</v>
      </c>
    </row>
    <row r="6" spans="1:3" x14ac:dyDescent="0.25">
      <c r="A6">
        <v>2050</v>
      </c>
      <c r="B6" s="26">
        <v>0</v>
      </c>
      <c r="C6" s="7" t="s">
        <v>40</v>
      </c>
    </row>
    <row r="7" spans="1:3" x14ac:dyDescent="0.25">
      <c r="A7" s="7"/>
    </row>
    <row r="48" spans="17:17" x14ac:dyDescent="0.25">
      <c r="Q48" t="s">
        <v>240</v>
      </c>
    </row>
    <row r="49" spans="17:17" x14ac:dyDescent="0.25">
      <c r="Q49" t="s">
        <v>241</v>
      </c>
    </row>
    <row r="50" spans="17:17" x14ac:dyDescent="0.25">
      <c r="Q50" t="s">
        <v>242</v>
      </c>
    </row>
    <row r="51" spans="17:17" x14ac:dyDescent="0.25">
      <c r="Q51" t="s">
        <v>243</v>
      </c>
    </row>
  </sheetData>
  <pageMargins left="0.7" right="0.7" top="0.75" bottom="0.75" header="0.3" footer="0.3"/>
  <pageSetup orientation="portrait" r:id="rId1"/>
  <headerFooter>
    <oddHeader>&amp;RFiled: 2023-05-26
EB-2022-0200
Exhibit JT9.16
Attachment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9FD09-4D47-4458-981C-8FAE294E6061}">
  <dimension ref="A1:Q51"/>
  <sheetViews>
    <sheetView view="pageLayout" zoomScaleNormal="100" workbookViewId="0">
      <selection activeCell="L16" sqref="L16"/>
    </sheetView>
  </sheetViews>
  <sheetFormatPr defaultRowHeight="15" x14ac:dyDescent="0.25"/>
  <cols>
    <col min="1" max="1" width="75.7109375" customWidth="1"/>
  </cols>
  <sheetData>
    <row r="1" spans="1:10" ht="78.95" customHeight="1" x14ac:dyDescent="0.25">
      <c r="A1" s="71" t="s">
        <v>41</v>
      </c>
      <c r="B1" s="71"/>
      <c r="C1" s="71"/>
      <c r="D1" s="71"/>
      <c r="E1" s="71"/>
      <c r="F1" s="71"/>
      <c r="G1" s="71"/>
      <c r="H1" s="71"/>
      <c r="I1" s="71"/>
      <c r="J1" s="71"/>
    </row>
    <row r="2" spans="1:10" x14ac:dyDescent="0.25">
      <c r="A2" s="27"/>
      <c r="B2" s="27"/>
      <c r="C2" s="27"/>
      <c r="D2" s="27"/>
      <c r="E2" s="27"/>
      <c r="F2" s="27"/>
      <c r="G2" s="27"/>
      <c r="H2" s="27"/>
      <c r="I2" s="27"/>
      <c r="J2" s="27"/>
    </row>
    <row r="3" spans="1:10" x14ac:dyDescent="0.25">
      <c r="A3" s="27"/>
      <c r="B3" s="27"/>
      <c r="C3" s="27"/>
      <c r="D3" s="27"/>
      <c r="E3" s="27"/>
      <c r="F3" s="27"/>
      <c r="G3" s="27"/>
      <c r="H3" s="27"/>
      <c r="I3" s="27"/>
      <c r="J3" s="27"/>
    </row>
    <row r="4" spans="1:10" x14ac:dyDescent="0.25">
      <c r="A4" s="7" t="s">
        <v>42</v>
      </c>
    </row>
    <row r="5" spans="1:10" x14ac:dyDescent="0.25">
      <c r="B5" s="2">
        <v>2020</v>
      </c>
      <c r="C5" s="2">
        <v>2030</v>
      </c>
      <c r="D5" s="2">
        <v>2040</v>
      </c>
      <c r="E5" s="2">
        <v>2050</v>
      </c>
    </row>
    <row r="6" spans="1:10" x14ac:dyDescent="0.25">
      <c r="A6" t="s">
        <v>43</v>
      </c>
      <c r="B6" s="16">
        <v>27.5</v>
      </c>
      <c r="C6" s="16">
        <v>136.38290485424454</v>
      </c>
      <c r="D6" s="16">
        <v>138.77558739554709</v>
      </c>
      <c r="E6" s="16">
        <v>138.77558739554709</v>
      </c>
    </row>
    <row r="7" spans="1:10" x14ac:dyDescent="0.25">
      <c r="A7" t="s">
        <v>44</v>
      </c>
      <c r="B7" s="16">
        <v>27.5</v>
      </c>
      <c r="C7" s="16">
        <v>230.95368229922727</v>
      </c>
      <c r="D7" s="16">
        <v>235.91849857243005</v>
      </c>
      <c r="E7" s="16">
        <v>235.91849857243005</v>
      </c>
    </row>
    <row r="10" spans="1:10" x14ac:dyDescent="0.25">
      <c r="A10" s="7" t="s">
        <v>45</v>
      </c>
    </row>
    <row r="11" spans="1:10" x14ac:dyDescent="0.25">
      <c r="B11" s="2">
        <v>2020</v>
      </c>
      <c r="C11" s="2">
        <v>2030</v>
      </c>
      <c r="D11" s="2">
        <v>2040</v>
      </c>
      <c r="E11" s="2">
        <v>2050</v>
      </c>
    </row>
    <row r="12" spans="1:10" x14ac:dyDescent="0.25">
      <c r="A12" t="s">
        <v>43</v>
      </c>
      <c r="B12" s="16">
        <v>27.5</v>
      </c>
      <c r="C12" s="16">
        <v>166</v>
      </c>
      <c r="D12" s="16">
        <v>206</v>
      </c>
      <c r="E12" s="16">
        <v>251</v>
      </c>
    </row>
    <row r="13" spans="1:10" x14ac:dyDescent="0.25">
      <c r="A13" t="s">
        <v>44</v>
      </c>
      <c r="B13" s="16">
        <v>28</v>
      </c>
      <c r="C13" s="16">
        <v>282</v>
      </c>
      <c r="D13" s="16">
        <v>351</v>
      </c>
      <c r="E13" s="16">
        <v>427</v>
      </c>
    </row>
    <row r="15" spans="1:10" x14ac:dyDescent="0.25">
      <c r="A15" s="2" t="s">
        <v>46</v>
      </c>
    </row>
    <row r="16" spans="1:10" x14ac:dyDescent="0.25">
      <c r="A16" t="s">
        <v>47</v>
      </c>
      <c r="B16" s="17" t="s">
        <v>48</v>
      </c>
    </row>
    <row r="17" spans="1:2" x14ac:dyDescent="0.25">
      <c r="A17" t="s">
        <v>49</v>
      </c>
      <c r="B17" s="17" t="s">
        <v>50</v>
      </c>
    </row>
    <row r="18" spans="1:2" x14ac:dyDescent="0.25">
      <c r="A18" t="s">
        <v>51</v>
      </c>
      <c r="B18" s="17" t="s">
        <v>52</v>
      </c>
    </row>
    <row r="48" spans="17:17" x14ac:dyDescent="0.25">
      <c r="Q48" t="s">
        <v>240</v>
      </c>
    </row>
    <row r="49" spans="17:17" x14ac:dyDescent="0.25">
      <c r="Q49" t="s">
        <v>241</v>
      </c>
    </row>
    <row r="50" spans="17:17" x14ac:dyDescent="0.25">
      <c r="Q50" t="s">
        <v>242</v>
      </c>
    </row>
    <row r="51" spans="17:17" x14ac:dyDescent="0.25">
      <c r="Q51" t="s">
        <v>243</v>
      </c>
    </row>
  </sheetData>
  <mergeCells count="1">
    <mergeCell ref="A1:J1"/>
  </mergeCells>
  <hyperlinks>
    <hyperlink ref="B17" r:id="rId1" display="https://www.canada.ca/en/environment-climate-change/services/climate-change/pricing-pollution-how-it-will-work/carbon-pollution-pricing-federal-benchmark-information/federal-benchmark-2023-2030.html" xr:uid="{55E9413A-01BE-48A2-A5C5-C1C5076811FA}"/>
    <hyperlink ref="B16" r:id="rId2" display="https://laws-lois.justice.gc.ca/eng/acts/G-11.55/" xr:uid="{2667A6CA-BE51-4C6C-B2BA-510E3AA959CC}"/>
    <hyperlink ref="B18" r:id="rId3" display="https://www.pbo-dpb.gc.ca/web/default/files/Documents/Reports/RP-2021-019-S/RP-2021-019-S_en.pdf" xr:uid="{3A8DA560-0028-4431-B35A-139D7E2C488B}"/>
  </hyperlinks>
  <pageMargins left="0.7" right="0.7" top="0.75" bottom="0.75" header="0.3" footer="0.3"/>
  <pageSetup orientation="portrait" r:id="rId4"/>
  <headerFooter>
    <oddHeader>&amp;RFiled: 2023-05-26
EB-2022-0200
Exhibit JT9.16
Attachment 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B305-C717-4809-BEB0-90F00B53EB1C}">
  <dimension ref="A1:Q51"/>
  <sheetViews>
    <sheetView view="pageLayout" zoomScaleNormal="100" workbookViewId="0">
      <selection activeCell="L16" sqref="L16"/>
    </sheetView>
  </sheetViews>
  <sheetFormatPr defaultRowHeight="15" x14ac:dyDescent="0.25"/>
  <cols>
    <col min="1" max="1" width="57.42578125" customWidth="1"/>
    <col min="2" max="2" width="13.42578125" customWidth="1"/>
    <col min="3" max="6" width="11" bestFit="1" customWidth="1"/>
  </cols>
  <sheetData>
    <row r="1" spans="1:10" ht="57" customHeight="1" x14ac:dyDescent="0.25">
      <c r="A1" s="71" t="s">
        <v>53</v>
      </c>
      <c r="B1" s="71"/>
      <c r="C1" s="71"/>
      <c r="D1" s="71"/>
      <c r="E1" s="71"/>
      <c r="F1" s="71"/>
      <c r="G1" s="71"/>
      <c r="H1" s="71"/>
      <c r="I1" s="71"/>
      <c r="J1" s="71"/>
    </row>
    <row r="3" spans="1:10" x14ac:dyDescent="0.25">
      <c r="A3" s="7" t="s">
        <v>54</v>
      </c>
    </row>
    <row r="4" spans="1:10" x14ac:dyDescent="0.25">
      <c r="B4" s="2" t="s">
        <v>55</v>
      </c>
      <c r="C4" s="2">
        <v>2020</v>
      </c>
      <c r="D4" s="2">
        <v>2030</v>
      </c>
      <c r="E4" s="2">
        <v>2040</v>
      </c>
      <c r="F4" s="2">
        <v>2050</v>
      </c>
    </row>
    <row r="5" spans="1:10" x14ac:dyDescent="0.25">
      <c r="A5" t="s">
        <v>43</v>
      </c>
      <c r="B5" t="s">
        <v>56</v>
      </c>
      <c r="C5" s="43">
        <v>33</v>
      </c>
      <c r="D5" s="43">
        <v>163.65948582509344</v>
      </c>
      <c r="E5" s="43">
        <v>166.53070487465649</v>
      </c>
      <c r="F5" s="43">
        <v>166.53070487465649</v>
      </c>
    </row>
    <row r="6" spans="1:10" x14ac:dyDescent="0.25">
      <c r="A6" t="s">
        <v>44</v>
      </c>
      <c r="B6" t="s">
        <v>56</v>
      </c>
      <c r="C6" s="16">
        <v>33</v>
      </c>
      <c r="D6" s="16">
        <v>277.14441875907272</v>
      </c>
      <c r="E6" s="16">
        <v>283.10219828691606</v>
      </c>
      <c r="F6" s="16">
        <v>283.10219828691606</v>
      </c>
    </row>
    <row r="7" spans="1:10" x14ac:dyDescent="0.25">
      <c r="C7" s="16"/>
      <c r="E7" s="16"/>
      <c r="F7" s="16"/>
    </row>
    <row r="48" spans="17:17" x14ac:dyDescent="0.25">
      <c r="Q48" t="s">
        <v>240</v>
      </c>
    </row>
    <row r="49" spans="17:17" x14ac:dyDescent="0.25">
      <c r="Q49" t="s">
        <v>241</v>
      </c>
    </row>
    <row r="50" spans="17:17" x14ac:dyDescent="0.25">
      <c r="Q50" t="s">
        <v>242</v>
      </c>
    </row>
    <row r="51" spans="17:17" x14ac:dyDescent="0.25">
      <c r="Q51" t="s">
        <v>243</v>
      </c>
    </row>
  </sheetData>
  <mergeCells count="1">
    <mergeCell ref="A1:J1"/>
  </mergeCells>
  <pageMargins left="0.7" right="0.7" top="0.75" bottom="0.75" header="0.3" footer="0.3"/>
  <pageSetup orientation="portrait" r:id="rId1"/>
  <headerFooter>
    <oddHeader>&amp;RFiled: 2023-05-26
EB-2022-0200
Exhibit JT9.16
Attachment 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B29C-236E-4D76-BED0-6CF6C1F34A4D}">
  <dimension ref="A1:Q51"/>
  <sheetViews>
    <sheetView view="pageLayout" zoomScaleNormal="100" workbookViewId="0">
      <selection activeCell="L16" sqref="L16"/>
    </sheetView>
  </sheetViews>
  <sheetFormatPr defaultRowHeight="15" x14ac:dyDescent="0.25"/>
  <cols>
    <col min="1" max="1" width="26.42578125" bestFit="1" customWidth="1"/>
    <col min="2" max="2" width="10.42578125" bestFit="1" customWidth="1"/>
    <col min="4" max="7" width="11.5703125" bestFit="1" customWidth="1"/>
    <col min="8" max="8" width="113" customWidth="1"/>
    <col min="10" max="10" width="25.42578125" customWidth="1"/>
    <col min="13" max="16" width="11.5703125" bestFit="1" customWidth="1"/>
    <col min="17" max="17" width="115" customWidth="1"/>
  </cols>
  <sheetData>
    <row r="1" spans="1:16" x14ac:dyDescent="0.25">
      <c r="A1" s="45"/>
      <c r="B1" s="45"/>
      <c r="C1" s="45"/>
      <c r="D1" s="45"/>
      <c r="E1" s="45"/>
      <c r="F1" s="45"/>
      <c r="G1" s="45"/>
      <c r="H1" s="45"/>
      <c r="I1" s="45"/>
    </row>
    <row r="2" spans="1:16" x14ac:dyDescent="0.25">
      <c r="A2" s="52" t="s">
        <v>57</v>
      </c>
      <c r="B2" s="53"/>
      <c r="C2" s="53"/>
      <c r="D2" s="53"/>
      <c r="E2" s="53"/>
      <c r="F2" s="53"/>
      <c r="G2" s="53"/>
      <c r="H2" s="53"/>
    </row>
    <row r="3" spans="1:16" x14ac:dyDescent="0.25">
      <c r="A3" s="2"/>
    </row>
    <row r="4" spans="1:16" x14ac:dyDescent="0.25">
      <c r="A4" s="72" t="s">
        <v>218</v>
      </c>
      <c r="B4" s="72"/>
      <c r="C4" s="72"/>
      <c r="D4" s="72"/>
      <c r="E4" s="72"/>
      <c r="F4" s="72"/>
      <c r="G4" s="72"/>
      <c r="H4" s="72"/>
      <c r="I4" s="72"/>
    </row>
    <row r="5" spans="1:16" x14ac:dyDescent="0.25">
      <c r="A5" s="2" t="s">
        <v>58</v>
      </c>
      <c r="B5" s="2" t="s">
        <v>59</v>
      </c>
      <c r="C5" s="2" t="s">
        <v>21</v>
      </c>
      <c r="D5" s="2">
        <v>2020</v>
      </c>
      <c r="E5" s="2">
        <v>2030</v>
      </c>
      <c r="F5" s="2">
        <v>2040</v>
      </c>
      <c r="G5" s="2">
        <v>2050</v>
      </c>
      <c r="H5" s="2" t="s">
        <v>60</v>
      </c>
    </row>
    <row r="6" spans="1:16" x14ac:dyDescent="0.25">
      <c r="A6" s="1" t="s">
        <v>61</v>
      </c>
      <c r="B6" t="s">
        <v>62</v>
      </c>
      <c r="C6" t="s">
        <v>62</v>
      </c>
      <c r="D6">
        <v>0</v>
      </c>
      <c r="E6" s="8">
        <f>0.965/3.6*10^6</f>
        <v>268055.55555555556</v>
      </c>
      <c r="F6" s="8">
        <f>57.51/3.6*10^6</f>
        <v>15975000</v>
      </c>
      <c r="G6" s="8">
        <f>139.38/3.6*10^6</f>
        <v>38716666.666666664</v>
      </c>
      <c r="H6" s="7" t="s">
        <v>63</v>
      </c>
    </row>
    <row r="7" spans="1:16" x14ac:dyDescent="0.25">
      <c r="A7" t="s">
        <v>64</v>
      </c>
      <c r="B7" t="s">
        <v>62</v>
      </c>
      <c r="C7" t="s">
        <v>62</v>
      </c>
      <c r="D7">
        <v>0</v>
      </c>
      <c r="E7">
        <v>0</v>
      </c>
      <c r="F7" s="8">
        <f>64.54/3.6*10^6</f>
        <v>17927777.77777778</v>
      </c>
      <c r="G7" s="8">
        <f>106.52/3.6*10^6</f>
        <v>29588888.888888888</v>
      </c>
      <c r="H7" s="7" t="s">
        <v>63</v>
      </c>
    </row>
    <row r="9" spans="1:16" x14ac:dyDescent="0.25">
      <c r="A9" s="72" t="s">
        <v>219</v>
      </c>
      <c r="B9" s="72"/>
      <c r="C9" s="72"/>
      <c r="D9" s="72"/>
      <c r="E9" s="72"/>
      <c r="F9" s="72"/>
      <c r="G9" s="72"/>
      <c r="H9" s="72"/>
      <c r="I9" s="72"/>
    </row>
    <row r="10" spans="1:16" x14ac:dyDescent="0.25">
      <c r="A10" s="2" t="s">
        <v>58</v>
      </c>
      <c r="B10" s="2" t="s">
        <v>59</v>
      </c>
      <c r="C10" s="2" t="s">
        <v>21</v>
      </c>
      <c r="D10" s="2">
        <v>2020</v>
      </c>
      <c r="E10" s="2">
        <v>2030</v>
      </c>
      <c r="F10" s="2">
        <v>2040</v>
      </c>
      <c r="G10" s="2">
        <v>2050</v>
      </c>
      <c r="H10" s="2" t="s">
        <v>31</v>
      </c>
    </row>
    <row r="11" spans="1:16" x14ac:dyDescent="0.25">
      <c r="A11" t="s">
        <v>65</v>
      </c>
      <c r="B11" t="s">
        <v>62</v>
      </c>
      <c r="C11" t="s">
        <v>62</v>
      </c>
      <c r="D11" s="8">
        <v>50000000</v>
      </c>
      <c r="E11" s="8">
        <v>50000000</v>
      </c>
      <c r="F11" s="8">
        <v>50000000</v>
      </c>
      <c r="G11" s="8">
        <v>50000000</v>
      </c>
      <c r="H11" s="47" t="s">
        <v>66</v>
      </c>
    </row>
    <row r="12" spans="1:16" x14ac:dyDescent="0.25">
      <c r="A12" s="1" t="s">
        <v>61</v>
      </c>
      <c r="B12" t="s">
        <v>62</v>
      </c>
      <c r="C12" t="s">
        <v>62</v>
      </c>
      <c r="D12" s="8">
        <v>0</v>
      </c>
      <c r="E12" s="8">
        <v>268055.55555555556</v>
      </c>
      <c r="F12" s="8">
        <v>15975000</v>
      </c>
      <c r="G12" s="8">
        <v>40652500</v>
      </c>
      <c r="H12" s="7" t="s">
        <v>67</v>
      </c>
    </row>
    <row r="13" spans="1:16" x14ac:dyDescent="0.25">
      <c r="A13" s="1" t="s">
        <v>64</v>
      </c>
      <c r="B13" t="s">
        <v>62</v>
      </c>
      <c r="C13" t="s">
        <v>62</v>
      </c>
      <c r="D13" s="8">
        <v>0</v>
      </c>
      <c r="E13" s="8">
        <v>0</v>
      </c>
      <c r="F13" s="8">
        <v>17927777.77777778</v>
      </c>
      <c r="G13" s="8">
        <v>31068333.333333332</v>
      </c>
    </row>
    <row r="14" spans="1:16" x14ac:dyDescent="0.25">
      <c r="P14" s="8"/>
    </row>
    <row r="16" spans="1:16" x14ac:dyDescent="0.25">
      <c r="A16" s="52" t="s">
        <v>68</v>
      </c>
      <c r="B16" s="53"/>
      <c r="C16" s="53"/>
      <c r="D16" s="53"/>
      <c r="E16" s="53"/>
      <c r="F16" s="53"/>
      <c r="G16" s="53"/>
      <c r="H16" s="53"/>
    </row>
    <row r="17" spans="1:9" x14ac:dyDescent="0.25">
      <c r="A17" s="2"/>
    </row>
    <row r="18" spans="1:9" x14ac:dyDescent="0.25">
      <c r="A18" s="72" t="s">
        <v>218</v>
      </c>
      <c r="B18" s="72"/>
      <c r="C18" s="72"/>
      <c r="D18" s="72"/>
      <c r="E18" s="72"/>
      <c r="F18" s="72"/>
      <c r="G18" s="72"/>
      <c r="H18" s="72"/>
      <c r="I18" s="72"/>
    </row>
    <row r="19" spans="1:9" x14ac:dyDescent="0.25">
      <c r="A19" s="2" t="s">
        <v>58</v>
      </c>
      <c r="B19" s="2" t="s">
        <v>59</v>
      </c>
      <c r="C19" s="2" t="s">
        <v>21</v>
      </c>
      <c r="D19" s="2">
        <v>2020</v>
      </c>
      <c r="E19" s="2">
        <v>2030</v>
      </c>
      <c r="F19" s="2">
        <v>2040</v>
      </c>
      <c r="G19" s="2">
        <v>2050</v>
      </c>
      <c r="H19" s="2" t="s">
        <v>31</v>
      </c>
    </row>
    <row r="20" spans="1:9" x14ac:dyDescent="0.25">
      <c r="A20" s="1" t="s">
        <v>61</v>
      </c>
      <c r="B20" t="s">
        <v>62</v>
      </c>
      <c r="C20" t="s">
        <v>62</v>
      </c>
      <c r="D20">
        <v>0</v>
      </c>
      <c r="E20" s="8">
        <f>49/3.6*10^6</f>
        <v>13611111.11111111</v>
      </c>
      <c r="F20" s="8">
        <f>126/3.6*10^6</f>
        <v>35000000</v>
      </c>
      <c r="G20" s="8">
        <f>171/3.6*10^6</f>
        <v>47500000</v>
      </c>
      <c r="H20" s="7" t="s">
        <v>63</v>
      </c>
    </row>
    <row r="21" spans="1:9" x14ac:dyDescent="0.25">
      <c r="A21" t="s">
        <v>64</v>
      </c>
      <c r="B21" t="s">
        <v>62</v>
      </c>
      <c r="C21" t="s">
        <v>62</v>
      </c>
      <c r="D21">
        <v>0</v>
      </c>
      <c r="E21" s="8">
        <f>48/3.6*10^6</f>
        <v>13333333.333333332</v>
      </c>
      <c r="F21" s="8">
        <f>116/3.6*10^6</f>
        <v>32222222.22222222</v>
      </c>
      <c r="G21" s="8">
        <f>134/3.6*10^6</f>
        <v>37222222.222222224</v>
      </c>
      <c r="H21" s="7" t="s">
        <v>63</v>
      </c>
    </row>
    <row r="23" spans="1:9" x14ac:dyDescent="0.25">
      <c r="A23" s="72" t="s">
        <v>219</v>
      </c>
      <c r="B23" s="72"/>
      <c r="C23" s="72"/>
      <c r="D23" s="72"/>
      <c r="E23" s="72"/>
      <c r="F23" s="72"/>
      <c r="G23" s="72"/>
      <c r="H23" s="72"/>
      <c r="I23" s="72"/>
    </row>
    <row r="24" spans="1:9" x14ac:dyDescent="0.25">
      <c r="A24" s="2" t="s">
        <v>58</v>
      </c>
      <c r="B24" s="2" t="s">
        <v>59</v>
      </c>
      <c r="C24" s="2" t="s">
        <v>21</v>
      </c>
      <c r="D24" s="2">
        <v>2020</v>
      </c>
      <c r="E24" s="2">
        <v>2030</v>
      </c>
      <c r="F24" s="2">
        <v>2040</v>
      </c>
      <c r="G24" s="2">
        <v>2050</v>
      </c>
      <c r="H24" s="2" t="s">
        <v>60</v>
      </c>
    </row>
    <row r="25" spans="1:9" x14ac:dyDescent="0.25">
      <c r="A25" t="s">
        <v>65</v>
      </c>
      <c r="B25" t="s">
        <v>62</v>
      </c>
      <c r="C25" t="s">
        <v>62</v>
      </c>
      <c r="D25" s="8">
        <v>50000000</v>
      </c>
      <c r="E25" s="8">
        <v>50000000</v>
      </c>
      <c r="F25" s="8">
        <v>50000000</v>
      </c>
      <c r="G25" s="8">
        <v>50000000</v>
      </c>
      <c r="H25" s="47" t="s">
        <v>66</v>
      </c>
    </row>
    <row r="26" spans="1:9" x14ac:dyDescent="0.25">
      <c r="A26" s="1" t="s">
        <v>61</v>
      </c>
      <c r="B26" t="s">
        <v>62</v>
      </c>
      <c r="C26" t="s">
        <v>62</v>
      </c>
      <c r="D26" s="8">
        <v>0</v>
      </c>
      <c r="E26" s="8">
        <v>13611111.11111111</v>
      </c>
      <c r="F26" s="8">
        <v>35000000</v>
      </c>
      <c r="G26" s="8">
        <v>49875000</v>
      </c>
      <c r="H26" s="7" t="s">
        <v>67</v>
      </c>
    </row>
    <row r="27" spans="1:9" x14ac:dyDescent="0.25">
      <c r="A27" s="1" t="s">
        <v>64</v>
      </c>
      <c r="B27" t="s">
        <v>62</v>
      </c>
      <c r="C27" t="s">
        <v>62</v>
      </c>
      <c r="D27" s="8">
        <v>0</v>
      </c>
      <c r="E27" s="8">
        <v>13333333.333333332</v>
      </c>
      <c r="F27" s="8">
        <v>32222222.22222222</v>
      </c>
      <c r="G27" s="8">
        <v>39083333.333333336</v>
      </c>
    </row>
    <row r="48" spans="17:17" x14ac:dyDescent="0.25">
      <c r="Q48" t="s">
        <v>240</v>
      </c>
    </row>
    <row r="49" spans="17:17" x14ac:dyDescent="0.25">
      <c r="Q49" t="s">
        <v>241</v>
      </c>
    </row>
    <row r="50" spans="17:17" x14ac:dyDescent="0.25">
      <c r="Q50" t="s">
        <v>242</v>
      </c>
    </row>
    <row r="51" spans="17:17" x14ac:dyDescent="0.25">
      <c r="Q51" t="s">
        <v>243</v>
      </c>
    </row>
  </sheetData>
  <mergeCells count="4">
    <mergeCell ref="A9:I9"/>
    <mergeCell ref="A4:I4"/>
    <mergeCell ref="A18:I18"/>
    <mergeCell ref="A23:I23"/>
  </mergeCells>
  <pageMargins left="0.7" right="0.7" top="0.75" bottom="0.75" header="0.3" footer="0.3"/>
  <pageSetup orientation="portrait" r:id="rId1"/>
  <headerFooter>
    <oddHeader>&amp;RFiled: 2023-05-26
EB-2022-0200
Exhibit JT9.16
Attachment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F91F-A876-4298-9A5F-172150E45DCC}">
  <dimension ref="A1:Q60"/>
  <sheetViews>
    <sheetView view="pageLayout" topLeftCell="A31" zoomScaleNormal="70" workbookViewId="0">
      <selection activeCell="L16" sqref="L16"/>
    </sheetView>
  </sheetViews>
  <sheetFormatPr defaultRowHeight="15" x14ac:dyDescent="0.25"/>
  <cols>
    <col min="1" max="1" width="47.5703125" bestFit="1" customWidth="1"/>
    <col min="2" max="2" width="19.5703125" bestFit="1" customWidth="1"/>
    <col min="3" max="3" width="20.5703125" bestFit="1" customWidth="1"/>
    <col min="4" max="7" width="11.5703125" customWidth="1"/>
  </cols>
  <sheetData>
    <row r="1" spans="1:7" ht="26.45" customHeight="1" x14ac:dyDescent="0.25">
      <c r="A1" s="47" t="s">
        <v>69</v>
      </c>
    </row>
    <row r="3" spans="1:7" x14ac:dyDescent="0.25">
      <c r="A3" t="s">
        <v>70</v>
      </c>
      <c r="B3" t="s">
        <v>71</v>
      </c>
      <c r="C3" t="s">
        <v>72</v>
      </c>
      <c r="D3" s="49">
        <v>2020</v>
      </c>
      <c r="E3" s="49">
        <v>2030</v>
      </c>
      <c r="F3" s="49">
        <v>2040</v>
      </c>
      <c r="G3" s="49">
        <v>2050</v>
      </c>
    </row>
    <row r="4" spans="1:7" x14ac:dyDescent="0.25">
      <c r="A4" s="39" t="s">
        <v>73</v>
      </c>
      <c r="B4" s="39" t="s">
        <v>74</v>
      </c>
      <c r="C4" s="39" t="s">
        <v>75</v>
      </c>
      <c r="D4" s="63">
        <v>25000</v>
      </c>
      <c r="E4" s="63">
        <v>25000</v>
      </c>
      <c r="F4" s="63">
        <v>25000</v>
      </c>
      <c r="G4" s="63">
        <v>25000</v>
      </c>
    </row>
    <row r="5" spans="1:7" x14ac:dyDescent="0.25">
      <c r="A5" s="1" t="s">
        <v>73</v>
      </c>
      <c r="B5" t="s">
        <v>208</v>
      </c>
      <c r="C5" s="1" t="s">
        <v>76</v>
      </c>
      <c r="D5" s="64">
        <v>0</v>
      </c>
      <c r="E5" s="64">
        <v>0</v>
      </c>
      <c r="F5" s="64">
        <v>0</v>
      </c>
      <c r="G5" s="64">
        <v>0</v>
      </c>
    </row>
    <row r="6" spans="1:7" x14ac:dyDescent="0.25">
      <c r="A6" s="1" t="s">
        <v>73</v>
      </c>
      <c r="B6" s="1" t="s">
        <v>77</v>
      </c>
      <c r="C6" s="1" t="s">
        <v>78</v>
      </c>
      <c r="D6" s="65">
        <v>1412875</v>
      </c>
      <c r="E6" s="65">
        <v>1412875</v>
      </c>
      <c r="F6" s="65">
        <v>1212875</v>
      </c>
      <c r="G6" s="65">
        <v>1112875</v>
      </c>
    </row>
    <row r="7" spans="1:7" x14ac:dyDescent="0.25">
      <c r="A7" s="39" t="s">
        <v>79</v>
      </c>
      <c r="B7" s="39" t="s">
        <v>74</v>
      </c>
      <c r="C7" s="39" t="s">
        <v>75</v>
      </c>
      <c r="D7" s="63">
        <v>40000</v>
      </c>
      <c r="E7" s="63">
        <v>40000</v>
      </c>
      <c r="F7" s="63">
        <v>30000</v>
      </c>
      <c r="G7" s="63">
        <v>30000</v>
      </c>
    </row>
    <row r="8" spans="1:7" x14ac:dyDescent="0.25">
      <c r="A8" s="1" t="s">
        <v>79</v>
      </c>
      <c r="B8" t="s">
        <v>208</v>
      </c>
      <c r="C8" s="1" t="s">
        <v>76</v>
      </c>
      <c r="D8" s="64">
        <v>0</v>
      </c>
      <c r="E8" s="64">
        <v>0</v>
      </c>
      <c r="F8" s="64">
        <v>0</v>
      </c>
      <c r="G8" s="64">
        <v>0</v>
      </c>
    </row>
    <row r="9" spans="1:7" x14ac:dyDescent="0.25">
      <c r="A9" s="1" t="s">
        <v>79</v>
      </c>
      <c r="B9" t="s">
        <v>77</v>
      </c>
      <c r="C9" s="1" t="s">
        <v>78</v>
      </c>
      <c r="D9" s="65">
        <v>2662875</v>
      </c>
      <c r="E9" s="65">
        <v>2662875</v>
      </c>
      <c r="F9" s="65">
        <v>2112875</v>
      </c>
      <c r="G9" s="65">
        <v>2112875</v>
      </c>
    </row>
    <row r="10" spans="1:7" x14ac:dyDescent="0.25">
      <c r="A10" s="39" t="s">
        <v>80</v>
      </c>
      <c r="B10" s="39" t="s">
        <v>74</v>
      </c>
      <c r="C10" s="39" t="s">
        <v>75</v>
      </c>
      <c r="D10" s="63">
        <v>22000</v>
      </c>
      <c r="E10" s="63">
        <v>22000</v>
      </c>
      <c r="F10" s="63">
        <v>18000</v>
      </c>
      <c r="G10" s="63">
        <v>18000</v>
      </c>
    </row>
    <row r="11" spans="1:7" x14ac:dyDescent="0.25">
      <c r="A11" s="1" t="s">
        <v>80</v>
      </c>
      <c r="B11" t="s">
        <v>208</v>
      </c>
      <c r="C11" s="1" t="s">
        <v>76</v>
      </c>
      <c r="D11" s="64">
        <v>0</v>
      </c>
      <c r="E11" s="64">
        <v>0</v>
      </c>
      <c r="F11" s="64">
        <v>0</v>
      </c>
      <c r="G11" s="64">
        <v>0</v>
      </c>
    </row>
    <row r="12" spans="1:7" x14ac:dyDescent="0.25">
      <c r="A12" s="1" t="s">
        <v>80</v>
      </c>
      <c r="B12" t="s">
        <v>77</v>
      </c>
      <c r="C12" s="1" t="s">
        <v>78</v>
      </c>
      <c r="D12" s="65">
        <v>1062875</v>
      </c>
      <c r="E12" s="65">
        <v>1062875</v>
      </c>
      <c r="F12" s="65">
        <v>812875</v>
      </c>
      <c r="G12" s="65">
        <v>712875</v>
      </c>
    </row>
    <row r="13" spans="1:7" x14ac:dyDescent="0.25">
      <c r="A13" s="39" t="s">
        <v>81</v>
      </c>
      <c r="B13" s="39" t="s">
        <v>74</v>
      </c>
      <c r="C13" s="39" t="s">
        <v>75</v>
      </c>
      <c r="D13" s="63">
        <v>60305.997551587192</v>
      </c>
      <c r="E13" s="63">
        <v>60305.997551587192</v>
      </c>
      <c r="F13" s="63">
        <v>60305.997551587192</v>
      </c>
      <c r="G13" s="63">
        <v>60305.997551587192</v>
      </c>
    </row>
    <row r="14" spans="1:7" x14ac:dyDescent="0.25">
      <c r="A14" s="1" t="s">
        <v>81</v>
      </c>
      <c r="B14" t="s">
        <v>208</v>
      </c>
      <c r="C14" s="1" t="s">
        <v>76</v>
      </c>
      <c r="D14" s="64">
        <v>0</v>
      </c>
      <c r="E14" s="64">
        <v>0</v>
      </c>
      <c r="F14" s="64">
        <v>0</v>
      </c>
      <c r="G14" s="64">
        <v>0</v>
      </c>
    </row>
    <row r="15" spans="1:7" x14ac:dyDescent="0.25">
      <c r="A15" s="1" t="s">
        <v>81</v>
      </c>
      <c r="B15" t="s">
        <v>77</v>
      </c>
      <c r="C15" s="1" t="s">
        <v>78</v>
      </c>
      <c r="D15" s="65">
        <v>6892114.0058956789</v>
      </c>
      <c r="E15" s="65">
        <v>6892114.0058956789</v>
      </c>
      <c r="F15" s="65">
        <v>6892114.0058956789</v>
      </c>
      <c r="G15" s="65">
        <v>6892114.0058956789</v>
      </c>
    </row>
    <row r="16" spans="1:7" x14ac:dyDescent="0.25">
      <c r="A16" s="39" t="s">
        <v>82</v>
      </c>
      <c r="B16" s="39" t="s">
        <v>74</v>
      </c>
      <c r="C16" s="39" t="s">
        <v>75</v>
      </c>
      <c r="D16" s="63">
        <v>0</v>
      </c>
      <c r="E16" s="63">
        <v>0</v>
      </c>
      <c r="F16" s="63">
        <v>0</v>
      </c>
      <c r="G16" s="63">
        <v>0</v>
      </c>
    </row>
    <row r="17" spans="1:10" x14ac:dyDescent="0.25">
      <c r="A17" s="1" t="s">
        <v>82</v>
      </c>
      <c r="B17" t="s">
        <v>208</v>
      </c>
      <c r="C17" s="1" t="s">
        <v>76</v>
      </c>
      <c r="D17" s="65">
        <v>95.83</v>
      </c>
      <c r="E17" s="65">
        <v>95.83</v>
      </c>
      <c r="F17" s="65">
        <v>95.83</v>
      </c>
      <c r="G17" s="65">
        <v>95.83</v>
      </c>
    </row>
    <row r="18" spans="1:10" x14ac:dyDescent="0.25">
      <c r="A18" s="1" t="s">
        <v>82</v>
      </c>
      <c r="B18" t="s">
        <v>77</v>
      </c>
      <c r="C18" s="1" t="s">
        <v>78</v>
      </c>
      <c r="D18" s="65">
        <v>0.01</v>
      </c>
      <c r="E18" s="65">
        <v>0.01</v>
      </c>
      <c r="F18" s="65">
        <v>0.01</v>
      </c>
      <c r="G18" s="65">
        <v>0.01</v>
      </c>
    </row>
    <row r="19" spans="1:10" x14ac:dyDescent="0.25">
      <c r="A19" s="39" t="s">
        <v>83</v>
      </c>
      <c r="B19" s="39" t="s">
        <v>74</v>
      </c>
      <c r="C19" s="39" t="s">
        <v>75</v>
      </c>
      <c r="D19" s="63">
        <v>175000</v>
      </c>
      <c r="E19" s="63">
        <v>175000</v>
      </c>
      <c r="F19" s="63">
        <v>150000</v>
      </c>
      <c r="G19" s="63">
        <v>125000</v>
      </c>
    </row>
    <row r="20" spans="1:10" x14ac:dyDescent="0.25">
      <c r="A20" s="1" t="s">
        <v>83</v>
      </c>
      <c r="B20" t="s">
        <v>208</v>
      </c>
      <c r="C20" s="1" t="s">
        <v>76</v>
      </c>
      <c r="D20" s="65">
        <v>7.26</v>
      </c>
      <c r="E20" s="65">
        <v>7.26</v>
      </c>
      <c r="F20" s="65">
        <v>7.26</v>
      </c>
      <c r="G20" s="65">
        <v>7.26</v>
      </c>
    </row>
    <row r="21" spans="1:10" x14ac:dyDescent="0.25">
      <c r="A21" s="1" t="s">
        <v>83</v>
      </c>
      <c r="B21" t="s">
        <v>77</v>
      </c>
      <c r="C21" s="1" t="s">
        <v>78</v>
      </c>
      <c r="D21" s="65">
        <v>7000000</v>
      </c>
      <c r="E21" s="65">
        <v>7000000</v>
      </c>
      <c r="F21" s="65">
        <v>6000000</v>
      </c>
      <c r="G21" s="65">
        <v>5000000</v>
      </c>
    </row>
    <row r="22" spans="1:10" x14ac:dyDescent="0.25">
      <c r="A22" s="39" t="s">
        <v>84</v>
      </c>
      <c r="B22" s="39" t="s">
        <v>74</v>
      </c>
      <c r="C22" s="39" t="s">
        <v>75</v>
      </c>
      <c r="D22" s="63">
        <v>0</v>
      </c>
      <c r="E22" s="63">
        <v>0</v>
      </c>
      <c r="F22" s="63">
        <v>0</v>
      </c>
      <c r="G22" s="63">
        <v>0</v>
      </c>
    </row>
    <row r="23" spans="1:10" x14ac:dyDescent="0.25">
      <c r="A23" s="1" t="s">
        <v>84</v>
      </c>
      <c r="B23" t="s">
        <v>208</v>
      </c>
      <c r="C23" s="1" t="s">
        <v>76</v>
      </c>
      <c r="D23" s="65">
        <v>4.9087499999999995</v>
      </c>
      <c r="E23" s="65">
        <v>4.9087499999999995</v>
      </c>
      <c r="F23" s="65">
        <v>4.9087499999999995</v>
      </c>
      <c r="G23" s="65">
        <v>4.9087499999999995</v>
      </c>
    </row>
    <row r="24" spans="1:10" x14ac:dyDescent="0.25">
      <c r="A24" s="1" t="s">
        <v>84</v>
      </c>
      <c r="B24" t="s">
        <v>77</v>
      </c>
      <c r="C24" s="1" t="s">
        <v>78</v>
      </c>
      <c r="D24" s="65">
        <v>0.01</v>
      </c>
      <c r="E24" s="65">
        <v>0.01</v>
      </c>
      <c r="F24" s="65">
        <v>0.01</v>
      </c>
      <c r="G24" s="65">
        <v>0.01</v>
      </c>
    </row>
    <row r="25" spans="1:10" x14ac:dyDescent="0.25">
      <c r="A25" s="39" t="s">
        <v>85</v>
      </c>
      <c r="B25" s="39" t="s">
        <v>74</v>
      </c>
      <c r="C25" s="39" t="s">
        <v>75</v>
      </c>
      <c r="D25" s="63">
        <v>0</v>
      </c>
      <c r="E25" s="63">
        <v>0</v>
      </c>
      <c r="F25" s="63">
        <v>0</v>
      </c>
      <c r="G25" s="63">
        <v>0</v>
      </c>
      <c r="H25" s="62"/>
      <c r="I25" s="62"/>
      <c r="J25" s="62"/>
    </row>
    <row r="26" spans="1:10" x14ac:dyDescent="0.25">
      <c r="A26" s="1" t="s">
        <v>85</v>
      </c>
      <c r="B26" t="s">
        <v>208</v>
      </c>
      <c r="C26" s="1" t="s">
        <v>76</v>
      </c>
      <c r="D26" s="65">
        <v>2.3800000000000003</v>
      </c>
      <c r="E26" s="65">
        <v>2.3800000000000003</v>
      </c>
      <c r="F26" s="65">
        <v>2.3800000000000003</v>
      </c>
      <c r="G26" s="65">
        <v>2.3800000000000003</v>
      </c>
      <c r="H26" s="62"/>
      <c r="I26" s="62"/>
      <c r="J26" s="62"/>
    </row>
    <row r="27" spans="1:10" x14ac:dyDescent="0.25">
      <c r="A27" s="1" t="s">
        <v>85</v>
      </c>
      <c r="B27" t="s">
        <v>77</v>
      </c>
      <c r="C27" s="1" t="s">
        <v>78</v>
      </c>
      <c r="D27" s="65">
        <v>0.01</v>
      </c>
      <c r="E27" s="65">
        <v>0.01</v>
      </c>
      <c r="F27" s="65">
        <v>0.01</v>
      </c>
      <c r="G27" s="65">
        <v>0.01</v>
      </c>
      <c r="H27" s="62"/>
      <c r="I27" s="62"/>
      <c r="J27" s="62"/>
    </row>
    <row r="28" spans="1:10" x14ac:dyDescent="0.25">
      <c r="A28" s="39" t="s">
        <v>86</v>
      </c>
      <c r="B28" s="39" t="s">
        <v>74</v>
      </c>
      <c r="C28" s="39" t="s">
        <v>75</v>
      </c>
      <c r="D28" s="63">
        <v>23000</v>
      </c>
      <c r="E28" s="63">
        <v>23000</v>
      </c>
      <c r="F28" s="63">
        <v>23000</v>
      </c>
      <c r="G28" s="63">
        <v>23000</v>
      </c>
    </row>
    <row r="29" spans="1:10" x14ac:dyDescent="0.25">
      <c r="A29" s="1" t="s">
        <v>86</v>
      </c>
      <c r="B29" t="s">
        <v>208</v>
      </c>
      <c r="C29" s="1" t="s">
        <v>76</v>
      </c>
      <c r="D29" s="65">
        <v>2.7370000000000001</v>
      </c>
      <c r="E29" s="65">
        <v>2.7370000000000001</v>
      </c>
      <c r="F29" s="65">
        <v>2.7370000000000001</v>
      </c>
      <c r="G29" s="65">
        <v>2.7370000000000001</v>
      </c>
    </row>
    <row r="30" spans="1:10" x14ac:dyDescent="0.25">
      <c r="A30" s="1" t="s">
        <v>86</v>
      </c>
      <c r="B30" t="s">
        <v>77</v>
      </c>
      <c r="C30" s="1" t="s">
        <v>78</v>
      </c>
      <c r="D30" s="65">
        <v>758999.99999999988</v>
      </c>
      <c r="E30" s="65">
        <v>758999.99999999988</v>
      </c>
      <c r="F30" s="65">
        <v>758999.99999999988</v>
      </c>
      <c r="G30" s="65">
        <v>758999.99999999988</v>
      </c>
    </row>
    <row r="31" spans="1:10" x14ac:dyDescent="0.25">
      <c r="A31" s="39" t="s">
        <v>87</v>
      </c>
      <c r="B31" s="39" t="s">
        <v>74</v>
      </c>
      <c r="C31" s="39" t="s">
        <v>75</v>
      </c>
      <c r="D31" s="63">
        <v>20000</v>
      </c>
      <c r="E31" s="63">
        <v>20000</v>
      </c>
      <c r="F31" s="63">
        <v>20000</v>
      </c>
      <c r="G31" s="63">
        <v>20000</v>
      </c>
    </row>
    <row r="32" spans="1:10" x14ac:dyDescent="0.25">
      <c r="A32" s="1" t="s">
        <v>87</v>
      </c>
      <c r="B32" t="s">
        <v>208</v>
      </c>
      <c r="C32" s="1" t="s">
        <v>76</v>
      </c>
      <c r="D32" s="65">
        <v>2.3800000000000003</v>
      </c>
      <c r="E32" s="65">
        <v>2.3800000000000003</v>
      </c>
      <c r="F32" s="65">
        <v>2.3800000000000003</v>
      </c>
      <c r="G32" s="65">
        <v>2.3800000000000003</v>
      </c>
    </row>
    <row r="33" spans="1:17" x14ac:dyDescent="0.25">
      <c r="A33" s="1" t="s">
        <v>87</v>
      </c>
      <c r="B33" t="s">
        <v>77</v>
      </c>
      <c r="C33" s="1" t="s">
        <v>78</v>
      </c>
      <c r="D33" s="65">
        <v>660000</v>
      </c>
      <c r="E33" s="65">
        <v>660000</v>
      </c>
      <c r="F33" s="65">
        <v>660000</v>
      </c>
      <c r="G33" s="65">
        <v>660000</v>
      </c>
    </row>
    <row r="34" spans="1:17" x14ac:dyDescent="0.25">
      <c r="A34" s="39" t="s">
        <v>88</v>
      </c>
      <c r="B34" s="39" t="s">
        <v>74</v>
      </c>
      <c r="C34" s="39" t="s">
        <v>75</v>
      </c>
      <c r="D34" s="63">
        <v>19337.5</v>
      </c>
      <c r="E34" s="63">
        <v>19337.5</v>
      </c>
      <c r="F34" s="63">
        <v>19337.5</v>
      </c>
      <c r="G34" s="63">
        <v>19337.5</v>
      </c>
    </row>
    <row r="35" spans="1:17" x14ac:dyDescent="0.25">
      <c r="A35" s="1" t="s">
        <v>88</v>
      </c>
      <c r="B35" t="s">
        <v>208</v>
      </c>
      <c r="C35" s="1" t="s">
        <v>76</v>
      </c>
      <c r="D35" s="65">
        <v>2.3800000000000003</v>
      </c>
      <c r="E35" s="65">
        <v>2.3800000000000003</v>
      </c>
      <c r="F35" s="65">
        <v>2.3800000000000003</v>
      </c>
      <c r="G35" s="65">
        <v>2.3800000000000003</v>
      </c>
    </row>
    <row r="36" spans="1:17" x14ac:dyDescent="0.25">
      <c r="A36" s="1" t="s">
        <v>88</v>
      </c>
      <c r="B36" t="s">
        <v>77</v>
      </c>
      <c r="C36" s="1" t="s">
        <v>78</v>
      </c>
      <c r="D36" s="65">
        <v>654500</v>
      </c>
      <c r="E36" s="65">
        <v>654500</v>
      </c>
      <c r="F36" s="65">
        <v>654500</v>
      </c>
      <c r="G36" s="65">
        <v>654500</v>
      </c>
    </row>
    <row r="37" spans="1:17" x14ac:dyDescent="0.25">
      <c r="A37" s="40" t="s">
        <v>89</v>
      </c>
      <c r="B37" s="39" t="s">
        <v>74</v>
      </c>
      <c r="C37" s="39" t="s">
        <v>75</v>
      </c>
      <c r="D37" s="63">
        <v>0</v>
      </c>
      <c r="E37" s="63">
        <v>0</v>
      </c>
      <c r="F37" s="63">
        <v>0</v>
      </c>
      <c r="G37" s="63">
        <v>0</v>
      </c>
    </row>
    <row r="38" spans="1:17" x14ac:dyDescent="0.25">
      <c r="A38" t="s">
        <v>89</v>
      </c>
      <c r="B38" t="s">
        <v>208</v>
      </c>
      <c r="C38" s="1" t="s">
        <v>76</v>
      </c>
      <c r="D38" s="65">
        <v>10.5</v>
      </c>
      <c r="E38" s="65">
        <v>10.5</v>
      </c>
      <c r="F38" s="65">
        <v>10.5</v>
      </c>
      <c r="G38" s="65">
        <v>10.5</v>
      </c>
    </row>
    <row r="39" spans="1:17" x14ac:dyDescent="0.25">
      <c r="A39" t="s">
        <v>89</v>
      </c>
      <c r="B39" t="s">
        <v>77</v>
      </c>
      <c r="C39" s="1" t="s">
        <v>78</v>
      </c>
      <c r="D39" s="65">
        <v>0.01</v>
      </c>
      <c r="E39" s="65">
        <v>0.01</v>
      </c>
      <c r="F39" s="65">
        <v>0.01</v>
      </c>
      <c r="G39" s="65">
        <v>0.01</v>
      </c>
    </row>
    <row r="40" spans="1:17" x14ac:dyDescent="0.25">
      <c r="A40" s="40" t="s">
        <v>90</v>
      </c>
      <c r="B40" s="39" t="s">
        <v>74</v>
      </c>
      <c r="C40" s="39" t="s">
        <v>75</v>
      </c>
      <c r="D40" s="63">
        <v>0</v>
      </c>
      <c r="E40" s="63">
        <v>0</v>
      </c>
      <c r="F40" s="63">
        <v>0</v>
      </c>
      <c r="G40" s="63">
        <v>0</v>
      </c>
    </row>
    <row r="41" spans="1:17" x14ac:dyDescent="0.25">
      <c r="A41" t="s">
        <v>90</v>
      </c>
      <c r="B41" t="s">
        <v>208</v>
      </c>
      <c r="C41" s="1" t="s">
        <v>76</v>
      </c>
      <c r="D41" s="65">
        <v>10.5</v>
      </c>
      <c r="E41" s="65">
        <v>10.5</v>
      </c>
      <c r="F41" s="65">
        <v>10.5</v>
      </c>
      <c r="G41" s="65">
        <v>10.5</v>
      </c>
    </row>
    <row r="42" spans="1:17" x14ac:dyDescent="0.25">
      <c r="A42" t="s">
        <v>90</v>
      </c>
      <c r="B42" t="s">
        <v>77</v>
      </c>
      <c r="C42" s="1" t="s">
        <v>78</v>
      </c>
      <c r="D42" s="65">
        <v>0.01</v>
      </c>
      <c r="E42" s="65">
        <v>0.01</v>
      </c>
      <c r="F42" s="65">
        <v>0.01</v>
      </c>
      <c r="G42" s="65">
        <v>0.01</v>
      </c>
    </row>
    <row r="43" spans="1:17" x14ac:dyDescent="0.25">
      <c r="A43" s="40" t="s">
        <v>91</v>
      </c>
      <c r="B43" s="39" t="s">
        <v>74</v>
      </c>
      <c r="C43" s="39" t="s">
        <v>75</v>
      </c>
      <c r="D43" s="63">
        <v>44000</v>
      </c>
      <c r="E43" s="63">
        <v>30000</v>
      </c>
      <c r="F43" s="63">
        <v>28000</v>
      </c>
      <c r="G43" s="63">
        <v>24000</v>
      </c>
    </row>
    <row r="44" spans="1:17" x14ac:dyDescent="0.25">
      <c r="A44" t="s">
        <v>91</v>
      </c>
      <c r="B44" t="s">
        <v>208</v>
      </c>
      <c r="C44" s="1" t="s">
        <v>76</v>
      </c>
      <c r="D44" s="64">
        <v>0</v>
      </c>
      <c r="E44" s="64">
        <v>0</v>
      </c>
      <c r="F44" s="64">
        <v>0</v>
      </c>
      <c r="G44" s="64">
        <v>0</v>
      </c>
    </row>
    <row r="45" spans="1:17" x14ac:dyDescent="0.25">
      <c r="A45" t="s">
        <v>91</v>
      </c>
      <c r="B45" t="s">
        <v>77</v>
      </c>
      <c r="C45" s="1" t="s">
        <v>78</v>
      </c>
      <c r="D45" s="65">
        <v>1750000</v>
      </c>
      <c r="E45" s="65">
        <v>1200000</v>
      </c>
      <c r="F45" s="65">
        <v>1100000</v>
      </c>
      <c r="G45" s="65">
        <v>950000</v>
      </c>
    </row>
    <row r="46" spans="1:17" x14ac:dyDescent="0.25">
      <c r="A46" s="40" t="s">
        <v>92</v>
      </c>
      <c r="B46" s="39" t="s">
        <v>74</v>
      </c>
      <c r="C46" s="39" t="s">
        <v>75</v>
      </c>
      <c r="D46" s="63">
        <v>20000</v>
      </c>
      <c r="E46" s="63">
        <v>20000</v>
      </c>
      <c r="F46" s="63">
        <v>14000</v>
      </c>
      <c r="G46" s="63">
        <v>8000</v>
      </c>
    </row>
    <row r="47" spans="1:17" x14ac:dyDescent="0.25">
      <c r="A47" t="s">
        <v>92</v>
      </c>
      <c r="B47" t="s">
        <v>208</v>
      </c>
      <c r="C47" s="1" t="s">
        <v>76</v>
      </c>
      <c r="D47" s="64">
        <v>0</v>
      </c>
      <c r="E47" s="64">
        <v>0</v>
      </c>
      <c r="F47" s="64">
        <v>0</v>
      </c>
      <c r="G47" s="64">
        <v>0</v>
      </c>
    </row>
    <row r="48" spans="1:17" x14ac:dyDescent="0.25">
      <c r="A48" t="s">
        <v>92</v>
      </c>
      <c r="B48" t="s">
        <v>77</v>
      </c>
      <c r="C48" s="1" t="s">
        <v>78</v>
      </c>
      <c r="D48" s="65">
        <v>570000</v>
      </c>
      <c r="E48" s="65">
        <v>570000</v>
      </c>
      <c r="F48" s="65">
        <v>390000</v>
      </c>
      <c r="G48" s="65">
        <v>240000</v>
      </c>
      <c r="Q48" t="s">
        <v>240</v>
      </c>
    </row>
    <row r="49" spans="1:17" x14ac:dyDescent="0.25">
      <c r="A49" s="40" t="s">
        <v>93</v>
      </c>
      <c r="B49" s="39" t="s">
        <v>74</v>
      </c>
      <c r="C49" s="39" t="s">
        <v>75</v>
      </c>
      <c r="D49" s="63">
        <v>89640.355103174603</v>
      </c>
      <c r="E49" s="63">
        <v>89640.355103174603</v>
      </c>
      <c r="F49" s="63">
        <v>89640.355103174603</v>
      </c>
      <c r="G49" s="63">
        <v>89640.355103174603</v>
      </c>
      <c r="Q49" t="s">
        <v>241</v>
      </c>
    </row>
    <row r="50" spans="1:17" x14ac:dyDescent="0.25">
      <c r="A50" t="s">
        <v>93</v>
      </c>
      <c r="B50" t="s">
        <v>208</v>
      </c>
      <c r="C50" s="1" t="s">
        <v>76</v>
      </c>
      <c r="D50" s="65">
        <v>73.099999999999994</v>
      </c>
      <c r="E50" s="65">
        <v>70.099999999999994</v>
      </c>
      <c r="F50" s="65">
        <v>68.599999999999994</v>
      </c>
      <c r="G50" s="65">
        <v>67.099999999999994</v>
      </c>
      <c r="Q50" t="s">
        <v>242</v>
      </c>
    </row>
    <row r="51" spans="1:17" x14ac:dyDescent="0.25">
      <c r="A51" t="s">
        <v>93</v>
      </c>
      <c r="B51" t="s">
        <v>77</v>
      </c>
      <c r="C51" s="1" t="s">
        <v>78</v>
      </c>
      <c r="D51" s="65">
        <v>446820.47741269838</v>
      </c>
      <c r="E51" s="65">
        <v>446820.47741269838</v>
      </c>
      <c r="F51" s="65">
        <v>446820.47741269838</v>
      </c>
      <c r="G51" s="65">
        <v>446820.47741269838</v>
      </c>
      <c r="Q51" t="s">
        <v>243</v>
      </c>
    </row>
    <row r="52" spans="1:17" x14ac:dyDescent="0.25">
      <c r="A52" s="40" t="s">
        <v>94</v>
      </c>
      <c r="B52" s="39" t="s">
        <v>74</v>
      </c>
      <c r="C52" s="39" t="s">
        <v>75</v>
      </c>
      <c r="D52" s="63">
        <v>0</v>
      </c>
      <c r="E52" s="63">
        <v>0</v>
      </c>
      <c r="F52" s="63">
        <v>0</v>
      </c>
      <c r="G52" s="63">
        <v>0</v>
      </c>
    </row>
    <row r="53" spans="1:17" x14ac:dyDescent="0.25">
      <c r="A53" t="s">
        <v>94</v>
      </c>
      <c r="B53" t="s">
        <v>208</v>
      </c>
      <c r="C53" s="1" t="s">
        <v>76</v>
      </c>
      <c r="D53" s="65">
        <v>1.4420166666666665</v>
      </c>
      <c r="E53" s="65">
        <v>1.4420166666666665</v>
      </c>
      <c r="F53" s="65">
        <v>1.4420166666666665</v>
      </c>
      <c r="G53" s="65">
        <v>1.4420166666666665</v>
      </c>
    </row>
    <row r="54" spans="1:17" x14ac:dyDescent="0.25">
      <c r="A54" t="s">
        <v>94</v>
      </c>
      <c r="B54" t="s">
        <v>77</v>
      </c>
      <c r="C54" s="1" t="s">
        <v>78</v>
      </c>
      <c r="D54" s="65">
        <v>0.01</v>
      </c>
      <c r="E54" s="65">
        <v>0.01</v>
      </c>
      <c r="F54" s="65">
        <v>0.01</v>
      </c>
      <c r="G54" s="65">
        <v>0.01</v>
      </c>
    </row>
    <row r="55" spans="1:17" x14ac:dyDescent="0.25">
      <c r="A55" s="40" t="s">
        <v>95</v>
      </c>
      <c r="B55" s="39" t="s">
        <v>74</v>
      </c>
      <c r="C55" s="39" t="s">
        <v>75</v>
      </c>
      <c r="D55" s="63">
        <v>94500</v>
      </c>
      <c r="E55" s="63">
        <v>94500</v>
      </c>
      <c r="F55" s="63">
        <v>94500</v>
      </c>
      <c r="G55" s="63">
        <v>94500</v>
      </c>
    </row>
    <row r="56" spans="1:17" x14ac:dyDescent="0.25">
      <c r="A56" t="s">
        <v>95</v>
      </c>
      <c r="B56" t="s">
        <v>208</v>
      </c>
      <c r="C56" s="1" t="s">
        <v>76</v>
      </c>
      <c r="D56" s="65">
        <v>0</v>
      </c>
      <c r="E56" s="65">
        <v>0</v>
      </c>
      <c r="F56" s="65">
        <v>0</v>
      </c>
      <c r="G56" s="65">
        <v>0</v>
      </c>
    </row>
    <row r="57" spans="1:17" x14ac:dyDescent="0.25">
      <c r="A57" t="s">
        <v>95</v>
      </c>
      <c r="B57" t="s">
        <v>77</v>
      </c>
      <c r="C57" s="1" t="s">
        <v>78</v>
      </c>
      <c r="D57" s="65">
        <v>3150000</v>
      </c>
      <c r="E57" s="65">
        <v>3150000</v>
      </c>
      <c r="F57" s="65">
        <v>3150000</v>
      </c>
      <c r="G57" s="65">
        <v>3150000</v>
      </c>
    </row>
    <row r="58" spans="1:17" x14ac:dyDescent="0.25">
      <c r="A58" s="40" t="s">
        <v>96</v>
      </c>
      <c r="B58" s="39" t="s">
        <v>74</v>
      </c>
      <c r="C58" s="39" t="s">
        <v>75</v>
      </c>
      <c r="D58" s="63">
        <v>287300</v>
      </c>
      <c r="E58" s="63">
        <v>287300</v>
      </c>
      <c r="F58" s="63">
        <v>287300</v>
      </c>
      <c r="G58" s="63">
        <v>287300</v>
      </c>
      <c r="J58" s="44"/>
    </row>
    <row r="59" spans="1:17" x14ac:dyDescent="0.25">
      <c r="A59" t="s">
        <v>96</v>
      </c>
      <c r="B59" t="s">
        <v>208</v>
      </c>
      <c r="C59" s="1" t="s">
        <v>76</v>
      </c>
      <c r="D59" s="65">
        <v>1.4420166666666665</v>
      </c>
      <c r="E59" s="65">
        <v>1.4420166666666665</v>
      </c>
      <c r="F59" s="65">
        <v>1.4420166666666665</v>
      </c>
      <c r="G59" s="65">
        <v>1.4420166666666665</v>
      </c>
    </row>
    <row r="60" spans="1:17" x14ac:dyDescent="0.25">
      <c r="A60" s="53" t="s">
        <v>96</v>
      </c>
      <c r="B60" s="53" t="s">
        <v>77</v>
      </c>
      <c r="C60" s="66" t="s">
        <v>78</v>
      </c>
      <c r="D60" s="67">
        <v>5780000</v>
      </c>
      <c r="E60" s="67">
        <v>5780000</v>
      </c>
      <c r="F60" s="67">
        <v>5780000</v>
      </c>
      <c r="G60" s="67">
        <v>5780000</v>
      </c>
    </row>
  </sheetData>
  <pageMargins left="0.7" right="0.7" top="0.75" bottom="0.75" header="0.3" footer="0.3"/>
  <pageSetup orientation="portrait" r:id="rId1"/>
  <headerFooter>
    <oddHeader>&amp;RFiled: 2023-05-26
EB-2022-0200
Exhibit JT9.16
Attachment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C6U45NHNYSXQ-647284319-1184</_dlc_DocId>
    <_dlc_DocIdUrl xmlns="bc9be6ef-036f-4d38-ab45-2a4da0c93cb0">
      <Url>https://enbridge.sharepoint.com/teams/EB-2022-02002024Rebasing/_layouts/15/DocIdRedir.aspx?ID=C6U45NHNYSXQ-647284319-1184</Url>
      <Description>C6U45NHNYSXQ-647284319-1184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A10CF8-5DFD-4915-8FBA-7557F9E8D53B}"/>
</file>

<file path=customXml/itemProps2.xml><?xml version="1.0" encoding="utf-8"?>
<ds:datastoreItem xmlns:ds="http://schemas.openxmlformats.org/officeDocument/2006/customXml" ds:itemID="{451376F0-8B0B-4B98-95A6-A5888D47AF41}">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95e3822-aa66-4584-b3da-9bcb93e908f0"/>
    <ds:schemaRef ds:uri="3f5ccf48-f105-47da-a875-824807544eb3"/>
    <ds:schemaRef ds:uri="http://www.w3.org/XML/1998/namespace"/>
    <ds:schemaRef ds:uri="http://purl.org/dc/dcmitype/"/>
  </ds:schemaRefs>
</ds:datastoreItem>
</file>

<file path=customXml/itemProps3.xml><?xml version="1.0" encoding="utf-8"?>
<ds:datastoreItem xmlns:ds="http://schemas.openxmlformats.org/officeDocument/2006/customXml" ds:itemID="{4EC12DE2-6149-4858-BAD2-3814635098D1}">
  <ds:schemaRefs>
    <ds:schemaRef ds:uri="http://schemas.microsoft.com/sharepoint/v3/contenttype/forms"/>
  </ds:schemaRefs>
</ds:datastoreItem>
</file>

<file path=customXml/itemProps4.xml><?xml version="1.0" encoding="utf-8"?>
<ds:datastoreItem xmlns:ds="http://schemas.openxmlformats.org/officeDocument/2006/customXml" ds:itemID="{9CEE25AB-BD5D-468B-AE4E-F4EF5E812B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18</vt:i4>
      </vt:variant>
    </vt:vector>
  </HeadingPairs>
  <TitlesOfParts>
    <vt:vector size="44" baseType="lpstr">
      <vt:lpstr>Region Key</vt:lpstr>
      <vt:lpstr>Financial Parameters</vt:lpstr>
      <vt:lpstr>Season Definitions</vt:lpstr>
      <vt:lpstr>Unit Conversion</vt:lpstr>
      <vt:lpstr>Emissions Limits</vt:lpstr>
      <vt:lpstr>Carbon Costs</vt:lpstr>
      <vt:lpstr>Carbon Offsets</vt:lpstr>
      <vt:lpstr>Annual Fuel Limits</vt:lpstr>
      <vt:lpstr>Supply Technology Costs</vt:lpstr>
      <vt:lpstr>Fuel Import Costs</vt:lpstr>
      <vt:lpstr>Hourly Peak Demand</vt:lpstr>
      <vt:lpstr>Supply Tech Characteristics</vt:lpstr>
      <vt:lpstr>Hourly Demand</vt:lpstr>
      <vt:lpstr>Emissions Rates</vt:lpstr>
      <vt:lpstr>Supply Tech Efficiency by Szn</vt:lpstr>
      <vt:lpstr>Existing ON Supply</vt:lpstr>
      <vt:lpstr>Existing Infrastructure</vt:lpstr>
      <vt:lpstr>Planned ON Retirements</vt:lpstr>
      <vt:lpstr>Planned ON New Supply</vt:lpstr>
      <vt:lpstr>Planned ON New Infrastructure</vt:lpstr>
      <vt:lpstr>Planned ON Infra Retirements</vt:lpstr>
      <vt:lpstr>Maximum ON New Supply</vt:lpstr>
      <vt:lpstr>Maximum ON New Infrastructure</vt:lpstr>
      <vt:lpstr>Infrastructure Characteristics</vt:lpstr>
      <vt:lpstr>Infrastructure Costs</vt:lpstr>
      <vt:lpstr>Import Limit</vt:lpstr>
      <vt:lpstr>'Carbon Costs'!Print_Area</vt:lpstr>
      <vt:lpstr>'Emissions Limits'!Print_Area</vt:lpstr>
      <vt:lpstr>'Emissions Rates'!Print_Area</vt:lpstr>
      <vt:lpstr>'Existing Infrastructure'!Print_Area</vt:lpstr>
      <vt:lpstr>'Existing ON Supply'!Print_Area</vt:lpstr>
      <vt:lpstr>'Financial Parameters'!Print_Area</vt:lpstr>
      <vt:lpstr>'Fuel Import Costs'!Print_Area</vt:lpstr>
      <vt:lpstr>'Infrastructure Characteristics'!Print_Area</vt:lpstr>
      <vt:lpstr>'Infrastructure Costs'!Print_Area</vt:lpstr>
      <vt:lpstr>'Maximum ON New Supply'!Print_Area</vt:lpstr>
      <vt:lpstr>'Planned ON Infra Retirements'!Print_Area</vt:lpstr>
      <vt:lpstr>'Planned ON New Infrastructure'!Print_Area</vt:lpstr>
      <vt:lpstr>'Planned ON New Supply'!Print_Area</vt:lpstr>
      <vt:lpstr>'Planned ON Retirements'!Print_Area</vt:lpstr>
      <vt:lpstr>'Region Key'!Print_Area</vt:lpstr>
      <vt:lpstr>'Season Definitions'!Print_Area</vt:lpstr>
      <vt:lpstr>'Supply Tech Efficiency by Szn'!Print_Area</vt:lpstr>
      <vt:lpstr>'Unit Conversion'!Print_Area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Angela Monforton</cp:lastModifiedBy>
  <cp:revision/>
  <cp:lastPrinted>2023-05-26T13:37:53Z</cp:lastPrinted>
  <dcterms:created xsi:type="dcterms:W3CDTF">2023-03-20T14:37:44Z</dcterms:created>
  <dcterms:modified xsi:type="dcterms:W3CDTF">2023-05-26T13:50:08Z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0x01010004A99DC5F2E29C4EA0320A2DE468F5FC</vt:lpwstr>
  </property>
  <property fmtid="{D5CDD505-2E9C-101B-9397-08002B2CF9AE}" pid="3" name="MSIP_Label_b1a6f161-e42b-4c47-8f69-f6a81e023e2d_Enabled">
    <vt:lpwstr>true</vt:lpwstr>
  </property>
  <property fmtid="{D5CDD505-2E9C-101B-9397-08002B2CF9AE}" pid="4" name="MSIP_Label_b1a6f161-e42b-4c47-8f69-f6a81e023e2d_SetDate">
    <vt:lpwstr>2023-05-17T12:24:58Z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bee8fa80-dc34-4b29-b31a-a5657c204e8d</vt:lpwstr>
  </property>
  <property fmtid="{D5CDD505-2E9C-101B-9397-08002B2CF9AE}" pid="9" name="MSIP_Label_b1a6f161-e42b-4c47-8f69-f6a81e023e2d_ContentBits">
    <vt:lpwstr>0</vt:lpwstr>
  </property>
  <property fmtid="{D5CDD505-2E9C-101B-9397-08002B2CF9AE}" pid="10" name="_dlc_DocIdItemGuid">
    <vt:lpwstr>57d26f46-d5f8-4791-8298-bfe6cfbda6b9</vt:lpwstr>
  </property>
</Properties>
</file>