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 Rate Applications\2024 Rate Application\Application Evidence\05-04-2023 - Torys Second Turn\DF Review\DS Complete\"/>
    </mc:Choice>
  </mc:AlternateContent>
  <xr:revisionPtr revIDLastSave="0" documentId="8_{9A1F8F12-2AD1-494F-8529-032A0872D6F8}" xr6:coauthVersionLast="47" xr6:coauthVersionMax="47" xr10:uidLastSave="{00000000-0000-0000-0000-000000000000}"/>
  <bookViews>
    <workbookView xWindow="-120" yWindow="-120" windowWidth="29040" windowHeight="15840" xr2:uid="{9EC30712-344D-4863-9784-5EEE0FA37FF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95" i="1" l="1"/>
  <c r="AH95" i="1" s="1"/>
  <c r="AI95" i="1" s="1"/>
  <c r="AJ95" i="1" s="1"/>
  <c r="AK95" i="1" s="1"/>
  <c r="AL95" i="1" s="1"/>
  <c r="AM95" i="1" s="1"/>
  <c r="AN95" i="1" s="1"/>
  <c r="AO95" i="1" s="1"/>
  <c r="AP95" i="1" s="1"/>
  <c r="AQ95" i="1" s="1"/>
  <c r="AR95" i="1" s="1"/>
  <c r="AS95" i="1" s="1"/>
  <c r="AT95" i="1" s="1"/>
  <c r="AU95" i="1" s="1"/>
  <c r="AV95" i="1" s="1"/>
  <c r="AW95" i="1" s="1"/>
  <c r="AX95" i="1" s="1"/>
  <c r="AY95" i="1" s="1"/>
  <c r="AZ95" i="1" s="1"/>
  <c r="BA95" i="1" s="1"/>
  <c r="BB95" i="1" s="1"/>
  <c r="BC95" i="1" s="1"/>
  <c r="BD95" i="1" s="1"/>
  <c r="BE95" i="1" s="1"/>
  <c r="BF95" i="1" s="1"/>
  <c r="BG95" i="1" s="1"/>
  <c r="BH95" i="1" s="1"/>
  <c r="BI95" i="1" s="1"/>
  <c r="BJ95" i="1" s="1"/>
  <c r="AE95" i="1"/>
  <c r="AF95" i="1" s="1"/>
  <c r="AB95" i="1"/>
  <c r="AC95" i="1" s="1"/>
  <c r="AD95" i="1" s="1"/>
  <c r="G95" i="1"/>
  <c r="H95" i="1" s="1"/>
  <c r="I95" i="1" s="1"/>
  <c r="J95" i="1" s="1"/>
  <c r="K95" i="1" s="1"/>
  <c r="L95" i="1" s="1"/>
  <c r="M95" i="1" s="1"/>
  <c r="N95" i="1" s="1"/>
  <c r="F95" i="1"/>
  <c r="C95" i="1"/>
  <c r="D95" i="1" s="1"/>
  <c r="E95" i="1" s="1"/>
  <c r="C93" i="1"/>
  <c r="C100" i="1" s="1"/>
  <c r="AO87" i="1"/>
  <c r="AP87" i="1" s="1"/>
  <c r="AQ87" i="1" s="1"/>
  <c r="AR87" i="1" s="1"/>
  <c r="AS87" i="1" s="1"/>
  <c r="AT87" i="1" s="1"/>
  <c r="AU87" i="1" s="1"/>
  <c r="AV87" i="1" s="1"/>
  <c r="AW87" i="1" s="1"/>
  <c r="AX87" i="1" s="1"/>
  <c r="AY87" i="1" s="1"/>
  <c r="AZ87" i="1" s="1"/>
  <c r="BA87" i="1" s="1"/>
  <c r="BB87" i="1" s="1"/>
  <c r="BC87" i="1" s="1"/>
  <c r="BD87" i="1" s="1"/>
  <c r="BE87" i="1" s="1"/>
  <c r="BF87" i="1" s="1"/>
  <c r="BG87" i="1" s="1"/>
  <c r="BH87" i="1" s="1"/>
  <c r="BI87" i="1" s="1"/>
  <c r="BJ87" i="1" s="1"/>
  <c r="AB87" i="1"/>
  <c r="AC87" i="1" s="1"/>
  <c r="AD87" i="1" s="1"/>
  <c r="AE87" i="1" s="1"/>
  <c r="AF87" i="1" s="1"/>
  <c r="AG87" i="1" s="1"/>
  <c r="AH87" i="1" s="1"/>
  <c r="AI87" i="1" s="1"/>
  <c r="AJ87" i="1" s="1"/>
  <c r="AK87" i="1" s="1"/>
  <c r="AL87" i="1" s="1"/>
  <c r="AM87" i="1" s="1"/>
  <c r="AN87" i="1" s="1"/>
  <c r="C87" i="1"/>
  <c r="D87" i="1" s="1"/>
  <c r="E87" i="1" s="1"/>
  <c r="F87" i="1" s="1"/>
  <c r="G87" i="1" s="1"/>
  <c r="H87" i="1" s="1"/>
  <c r="I87" i="1" s="1"/>
  <c r="J87" i="1" s="1"/>
  <c r="K87" i="1" s="1"/>
  <c r="L87" i="1" s="1"/>
  <c r="M87" i="1" s="1"/>
  <c r="N87" i="1" s="1"/>
  <c r="C86" i="1"/>
  <c r="C99" i="1" s="1"/>
  <c r="C73" i="1"/>
  <c r="C68" i="1"/>
  <c r="D66" i="1"/>
  <c r="D68" i="1" s="1"/>
  <c r="E66" i="1" s="1"/>
  <c r="C66" i="1"/>
  <c r="AV55" i="1"/>
  <c r="AW55" i="1" s="1"/>
  <c r="AX55" i="1" s="1"/>
  <c r="AY55" i="1" s="1"/>
  <c r="AZ55" i="1" s="1"/>
  <c r="BA55" i="1" s="1"/>
  <c r="BB55" i="1" s="1"/>
  <c r="BC55" i="1" s="1"/>
  <c r="BD55" i="1" s="1"/>
  <c r="BE55" i="1" s="1"/>
  <c r="BF55" i="1" s="1"/>
  <c r="BG55" i="1" s="1"/>
  <c r="BH55" i="1" s="1"/>
  <c r="BI55" i="1" s="1"/>
  <c r="BJ55" i="1" s="1"/>
  <c r="AQ55" i="1"/>
  <c r="AR55" i="1" s="1"/>
  <c r="AS55" i="1" s="1"/>
  <c r="AT55" i="1" s="1"/>
  <c r="AU55" i="1" s="1"/>
  <c r="AO55" i="1"/>
  <c r="AP55" i="1" s="1"/>
  <c r="AN55" i="1"/>
  <c r="C53" i="1"/>
  <c r="AN47" i="1"/>
  <c r="AO47" i="1" s="1"/>
  <c r="AP47" i="1" s="1"/>
  <c r="AQ47" i="1" s="1"/>
  <c r="AR47" i="1" s="1"/>
  <c r="AS47" i="1" s="1"/>
  <c r="AT47" i="1" s="1"/>
  <c r="AU47" i="1" s="1"/>
  <c r="AV47" i="1" s="1"/>
  <c r="AW47" i="1" s="1"/>
  <c r="AX47" i="1" s="1"/>
  <c r="AY47" i="1" s="1"/>
  <c r="AZ47" i="1" s="1"/>
  <c r="BA47" i="1" s="1"/>
  <c r="BB47" i="1" s="1"/>
  <c r="BC47" i="1" s="1"/>
  <c r="BD47" i="1" s="1"/>
  <c r="BE47" i="1" s="1"/>
  <c r="BF47" i="1" s="1"/>
  <c r="BG47" i="1" s="1"/>
  <c r="BH47" i="1" s="1"/>
  <c r="BI47" i="1" s="1"/>
  <c r="BJ47" i="1" s="1"/>
  <c r="G47" i="1"/>
  <c r="H47" i="1" s="1"/>
  <c r="I47" i="1" s="1"/>
  <c r="J47" i="1" s="1"/>
  <c r="K47" i="1" s="1"/>
  <c r="L47" i="1" s="1"/>
  <c r="M47" i="1" s="1"/>
  <c r="N47" i="1" s="1"/>
  <c r="O47" i="1" s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AA47" i="1" s="1"/>
  <c r="AB47" i="1" s="1"/>
  <c r="AC47" i="1" s="1"/>
  <c r="AD47" i="1" s="1"/>
  <c r="AE47" i="1" s="1"/>
  <c r="AF47" i="1" s="1"/>
  <c r="AG47" i="1" s="1"/>
  <c r="AH47" i="1" s="1"/>
  <c r="AI47" i="1" s="1"/>
  <c r="AJ47" i="1" s="1"/>
  <c r="AK47" i="1" s="1"/>
  <c r="AL47" i="1" s="1"/>
  <c r="C47" i="1"/>
  <c r="D47" i="1" s="1"/>
  <c r="E47" i="1" s="1"/>
  <c r="F47" i="1" s="1"/>
  <c r="C46" i="1"/>
  <c r="C39" i="1"/>
  <c r="C41" i="1" s="1"/>
  <c r="C43" i="1" s="1"/>
  <c r="E34" i="1"/>
  <c r="C34" i="1"/>
  <c r="C33" i="1"/>
  <c r="C40" i="1" s="1"/>
  <c r="E28" i="1"/>
  <c r="F26" i="1" s="1"/>
  <c r="D28" i="1"/>
  <c r="E26" i="1" s="1"/>
  <c r="C28" i="1"/>
  <c r="D26" i="1" s="1"/>
  <c r="D34" i="1" s="1"/>
  <c r="C26" i="1"/>
  <c r="C20" i="1"/>
  <c r="C19" i="1"/>
  <c r="C21" i="1" s="1"/>
  <c r="C23" i="1" s="1"/>
  <c r="C14" i="1"/>
  <c r="C13" i="1"/>
  <c r="C8" i="1"/>
  <c r="D6" i="1" s="1"/>
  <c r="F34" i="1" l="1"/>
  <c r="F28" i="1"/>
  <c r="G26" i="1" s="1"/>
  <c r="C16" i="1"/>
  <c r="D13" i="1" s="1"/>
  <c r="C36" i="1"/>
  <c r="D33" i="1" s="1"/>
  <c r="D36" i="1" s="1"/>
  <c r="E33" i="1" s="1"/>
  <c r="E36" i="1" s="1"/>
  <c r="F33" i="1" s="1"/>
  <c r="F36" i="1" s="1"/>
  <c r="G33" i="1" s="1"/>
  <c r="D14" i="1"/>
  <c r="D8" i="1"/>
  <c r="E6" i="1" s="1"/>
  <c r="C59" i="1"/>
  <c r="C54" i="1"/>
  <c r="C48" i="1"/>
  <c r="D46" i="1" s="1"/>
  <c r="C56" i="1"/>
  <c r="D53" i="1" s="1"/>
  <c r="C60" i="1"/>
  <c r="D74" i="1"/>
  <c r="E68" i="1"/>
  <c r="F66" i="1" s="1"/>
  <c r="E74" i="1"/>
  <c r="C80" i="1"/>
  <c r="C101" i="1"/>
  <c r="C103" i="1" s="1"/>
  <c r="C94" i="1"/>
  <c r="C88" i="1"/>
  <c r="D86" i="1" s="1"/>
  <c r="C79" i="1"/>
  <c r="C81" i="1" s="1"/>
  <c r="C83" i="1" s="1"/>
  <c r="C74" i="1"/>
  <c r="C76" i="1" s="1"/>
  <c r="D73" i="1" s="1"/>
  <c r="D76" i="1" s="1"/>
  <c r="E73" i="1" s="1"/>
  <c r="E76" i="1" s="1"/>
  <c r="F73" i="1" s="1"/>
  <c r="E14" i="1" l="1"/>
  <c r="E8" i="1"/>
  <c r="F6" i="1" s="1"/>
  <c r="F68" i="1"/>
  <c r="G66" i="1" s="1"/>
  <c r="F74" i="1"/>
  <c r="G36" i="1"/>
  <c r="H33" i="1" s="1"/>
  <c r="D88" i="1"/>
  <c r="E86" i="1" s="1"/>
  <c r="D94" i="1"/>
  <c r="D16" i="1"/>
  <c r="E13" i="1" s="1"/>
  <c r="E16" i="1" s="1"/>
  <c r="F13" i="1" s="1"/>
  <c r="G34" i="1"/>
  <c r="G28" i="1"/>
  <c r="H26" i="1" s="1"/>
  <c r="C96" i="1"/>
  <c r="D93" i="1" s="1"/>
  <c r="D96" i="1" s="1"/>
  <c r="E93" i="1" s="1"/>
  <c r="D54" i="1"/>
  <c r="D56" i="1" s="1"/>
  <c r="E53" i="1" s="1"/>
  <c r="D48" i="1"/>
  <c r="E46" i="1" s="1"/>
  <c r="C61" i="1"/>
  <c r="C63" i="1" s="1"/>
  <c r="E88" i="1" l="1"/>
  <c r="F86" i="1" s="1"/>
  <c r="E94" i="1"/>
  <c r="G68" i="1"/>
  <c r="H66" i="1" s="1"/>
  <c r="G74" i="1"/>
  <c r="F14" i="1"/>
  <c r="F16" i="1" s="1"/>
  <c r="G13" i="1" s="1"/>
  <c r="F8" i="1"/>
  <c r="G6" i="1" s="1"/>
  <c r="E54" i="1"/>
  <c r="E48" i="1"/>
  <c r="F46" i="1" s="1"/>
  <c r="F76" i="1"/>
  <c r="G73" i="1" s="1"/>
  <c r="H34" i="1"/>
  <c r="H28" i="1"/>
  <c r="I26" i="1" s="1"/>
  <c r="H36" i="1" l="1"/>
  <c r="I33" i="1" s="1"/>
  <c r="F54" i="1"/>
  <c r="F48" i="1"/>
  <c r="G46" i="1" s="1"/>
  <c r="H74" i="1"/>
  <c r="H68" i="1"/>
  <c r="I66" i="1" s="1"/>
  <c r="G76" i="1"/>
  <c r="H73" i="1" s="1"/>
  <c r="F94" i="1"/>
  <c r="F88" i="1"/>
  <c r="G86" i="1" s="1"/>
  <c r="E96" i="1"/>
  <c r="F93" i="1" s="1"/>
  <c r="F96" i="1" s="1"/>
  <c r="G93" i="1" s="1"/>
  <c r="I34" i="1"/>
  <c r="I28" i="1"/>
  <c r="J26" i="1" s="1"/>
  <c r="G14" i="1"/>
  <c r="G16" i="1" s="1"/>
  <c r="H13" i="1" s="1"/>
  <c r="G8" i="1"/>
  <c r="H6" i="1" s="1"/>
  <c r="E56" i="1"/>
  <c r="F53" i="1" s="1"/>
  <c r="G94" i="1" l="1"/>
  <c r="G88" i="1"/>
  <c r="H86" i="1" s="1"/>
  <c r="I36" i="1"/>
  <c r="J33" i="1" s="1"/>
  <c r="G48" i="1"/>
  <c r="H46" i="1" s="1"/>
  <c r="G54" i="1"/>
  <c r="H76" i="1"/>
  <c r="I73" i="1" s="1"/>
  <c r="G96" i="1"/>
  <c r="H93" i="1" s="1"/>
  <c r="F56" i="1"/>
  <c r="G53" i="1" s="1"/>
  <c r="H14" i="1"/>
  <c r="H16" i="1" s="1"/>
  <c r="I13" i="1" s="1"/>
  <c r="H8" i="1"/>
  <c r="I6" i="1" s="1"/>
  <c r="J28" i="1"/>
  <c r="K26" i="1" s="1"/>
  <c r="J34" i="1"/>
  <c r="I68" i="1"/>
  <c r="J66" i="1" s="1"/>
  <c r="I74" i="1"/>
  <c r="J74" i="1" l="1"/>
  <c r="J68" i="1"/>
  <c r="K66" i="1" s="1"/>
  <c r="K28" i="1"/>
  <c r="L26" i="1" s="1"/>
  <c r="K34" i="1"/>
  <c r="J36" i="1"/>
  <c r="K33" i="1" s="1"/>
  <c r="K36" i="1" s="1"/>
  <c r="L33" i="1" s="1"/>
  <c r="I14" i="1"/>
  <c r="I16" i="1" s="1"/>
  <c r="J13" i="1" s="1"/>
  <c r="I8" i="1"/>
  <c r="J6" i="1" s="1"/>
  <c r="H94" i="1"/>
  <c r="H88" i="1"/>
  <c r="I86" i="1" s="1"/>
  <c r="G56" i="1"/>
  <c r="H53" i="1" s="1"/>
  <c r="H48" i="1"/>
  <c r="I46" i="1" s="1"/>
  <c r="H54" i="1"/>
  <c r="H96" i="1"/>
  <c r="I93" i="1" s="1"/>
  <c r="I76" i="1"/>
  <c r="J73" i="1" s="1"/>
  <c r="J76" i="1" s="1"/>
  <c r="K73" i="1" s="1"/>
  <c r="I54" i="1" l="1"/>
  <c r="I48" i="1"/>
  <c r="J46" i="1" s="1"/>
  <c r="K74" i="1"/>
  <c r="K76" i="1" s="1"/>
  <c r="L73" i="1" s="1"/>
  <c r="K68" i="1"/>
  <c r="L66" i="1" s="1"/>
  <c r="J14" i="1"/>
  <c r="J16" i="1" s="1"/>
  <c r="K13" i="1" s="1"/>
  <c r="J8" i="1"/>
  <c r="K6" i="1" s="1"/>
  <c r="H56" i="1"/>
  <c r="I53" i="1" s="1"/>
  <c r="I56" i="1" s="1"/>
  <c r="J53" i="1" s="1"/>
  <c r="L34" i="1"/>
  <c r="L36" i="1" s="1"/>
  <c r="M33" i="1" s="1"/>
  <c r="L28" i="1"/>
  <c r="M26" i="1" s="1"/>
  <c r="I94" i="1"/>
  <c r="I96" i="1" s="1"/>
  <c r="J93" i="1" s="1"/>
  <c r="I88" i="1"/>
  <c r="J86" i="1" s="1"/>
  <c r="M36" i="1" l="1"/>
  <c r="N33" i="1" s="1"/>
  <c r="K16" i="1"/>
  <c r="L13" i="1" s="1"/>
  <c r="K8" i="1"/>
  <c r="L6" i="1" s="1"/>
  <c r="K14" i="1"/>
  <c r="J88" i="1"/>
  <c r="K86" i="1" s="1"/>
  <c r="J94" i="1"/>
  <c r="J96" i="1" s="1"/>
  <c r="K93" i="1" s="1"/>
  <c r="L68" i="1"/>
  <c r="M66" i="1" s="1"/>
  <c r="L74" i="1"/>
  <c r="L76" i="1" s="1"/>
  <c r="M73" i="1" s="1"/>
  <c r="M28" i="1"/>
  <c r="N26" i="1" s="1"/>
  <c r="M34" i="1"/>
  <c r="J54" i="1"/>
  <c r="J56" i="1" s="1"/>
  <c r="K53" i="1" s="1"/>
  <c r="J48" i="1"/>
  <c r="K46" i="1" s="1"/>
  <c r="M76" i="1" l="1"/>
  <c r="N73" i="1" s="1"/>
  <c r="M68" i="1"/>
  <c r="N66" i="1" s="1"/>
  <c r="M74" i="1"/>
  <c r="K54" i="1"/>
  <c r="K56" i="1" s="1"/>
  <c r="L53" i="1" s="1"/>
  <c r="K48" i="1"/>
  <c r="L46" i="1" s="1"/>
  <c r="L16" i="1"/>
  <c r="M13" i="1" s="1"/>
  <c r="K94" i="1"/>
  <c r="K96" i="1" s="1"/>
  <c r="L93" i="1" s="1"/>
  <c r="K88" i="1"/>
  <c r="L86" i="1" s="1"/>
  <c r="L14" i="1"/>
  <c r="L8" i="1"/>
  <c r="M6" i="1" s="1"/>
  <c r="N28" i="1"/>
  <c r="O26" i="1" s="1"/>
  <c r="N34" i="1"/>
  <c r="N36" i="1" s="1"/>
  <c r="O33" i="1" s="1"/>
  <c r="O27" i="1"/>
  <c r="P27" i="1" s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AA27" i="1" s="1"/>
  <c r="AB27" i="1" s="1"/>
  <c r="AC27" i="1" s="1"/>
  <c r="AD27" i="1" s="1"/>
  <c r="AE27" i="1" s="1"/>
  <c r="AF27" i="1" s="1"/>
  <c r="AG27" i="1" s="1"/>
  <c r="AH27" i="1" s="1"/>
  <c r="AI27" i="1" s="1"/>
  <c r="AJ27" i="1" s="1"/>
  <c r="AK27" i="1" s="1"/>
  <c r="AL27" i="1" s="1"/>
  <c r="AM27" i="1" s="1"/>
  <c r="AN27" i="1" s="1"/>
  <c r="AO27" i="1" s="1"/>
  <c r="AP27" i="1" s="1"/>
  <c r="AQ27" i="1" s="1"/>
  <c r="AR27" i="1" s="1"/>
  <c r="AS27" i="1" s="1"/>
  <c r="AT27" i="1" s="1"/>
  <c r="AU27" i="1" s="1"/>
  <c r="AV27" i="1" s="1"/>
  <c r="AW27" i="1" s="1"/>
  <c r="AX27" i="1" s="1"/>
  <c r="AY27" i="1" s="1"/>
  <c r="AZ27" i="1" s="1"/>
  <c r="BA27" i="1" s="1"/>
  <c r="BB27" i="1" s="1"/>
  <c r="BC27" i="1" s="1"/>
  <c r="BD27" i="1" s="1"/>
  <c r="BE27" i="1" s="1"/>
  <c r="BF27" i="1" s="1"/>
  <c r="BG27" i="1" s="1"/>
  <c r="BH27" i="1" s="1"/>
  <c r="BI27" i="1" s="1"/>
  <c r="BJ27" i="1" s="1"/>
  <c r="L96" i="1" l="1"/>
  <c r="M93" i="1" s="1"/>
  <c r="O28" i="1"/>
  <c r="P26" i="1" s="1"/>
  <c r="O34" i="1"/>
  <c r="N68" i="1"/>
  <c r="O66" i="1" s="1"/>
  <c r="N74" i="1"/>
  <c r="N76" i="1" s="1"/>
  <c r="O73" i="1" s="1"/>
  <c r="O67" i="1"/>
  <c r="P67" i="1" s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AA67" i="1" s="1"/>
  <c r="AB67" i="1" s="1"/>
  <c r="AC67" i="1" s="1"/>
  <c r="AD67" i="1" s="1"/>
  <c r="AE67" i="1" s="1"/>
  <c r="AF67" i="1" s="1"/>
  <c r="AG67" i="1" s="1"/>
  <c r="AH67" i="1" s="1"/>
  <c r="AI67" i="1" s="1"/>
  <c r="AJ67" i="1" s="1"/>
  <c r="AK67" i="1" s="1"/>
  <c r="AL67" i="1" s="1"/>
  <c r="AM67" i="1" s="1"/>
  <c r="AN67" i="1" s="1"/>
  <c r="AO67" i="1" s="1"/>
  <c r="AP67" i="1" s="1"/>
  <c r="AQ67" i="1" s="1"/>
  <c r="AR67" i="1" s="1"/>
  <c r="AS67" i="1" s="1"/>
  <c r="AT67" i="1" s="1"/>
  <c r="AU67" i="1" s="1"/>
  <c r="AV67" i="1" s="1"/>
  <c r="AW67" i="1" s="1"/>
  <c r="AX67" i="1" s="1"/>
  <c r="AY67" i="1" s="1"/>
  <c r="AZ67" i="1" s="1"/>
  <c r="BA67" i="1" s="1"/>
  <c r="BB67" i="1" s="1"/>
  <c r="BC67" i="1" s="1"/>
  <c r="BD67" i="1" s="1"/>
  <c r="BE67" i="1" s="1"/>
  <c r="BF67" i="1" s="1"/>
  <c r="BG67" i="1" s="1"/>
  <c r="BH67" i="1" s="1"/>
  <c r="BI67" i="1" s="1"/>
  <c r="BJ67" i="1" s="1"/>
  <c r="L48" i="1"/>
  <c r="M46" i="1" s="1"/>
  <c r="L54" i="1"/>
  <c r="L56" i="1" s="1"/>
  <c r="M53" i="1" s="1"/>
  <c r="M14" i="1"/>
  <c r="M16" i="1" s="1"/>
  <c r="N13" i="1" s="1"/>
  <c r="M8" i="1"/>
  <c r="N6" i="1" s="1"/>
  <c r="L94" i="1"/>
  <c r="L88" i="1"/>
  <c r="M86" i="1" s="1"/>
  <c r="M94" i="1" l="1"/>
  <c r="M96" i="1" s="1"/>
  <c r="N93" i="1" s="1"/>
  <c r="M88" i="1"/>
  <c r="N86" i="1" s="1"/>
  <c r="O68" i="1"/>
  <c r="P66" i="1" s="1"/>
  <c r="O74" i="1"/>
  <c r="P28" i="1"/>
  <c r="Q26" i="1" s="1"/>
  <c r="P34" i="1"/>
  <c r="O7" i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N14" i="1"/>
  <c r="N16" i="1" s="1"/>
  <c r="O13" i="1" s="1"/>
  <c r="N8" i="1"/>
  <c r="O6" i="1" s="1"/>
  <c r="M54" i="1"/>
  <c r="M56" i="1" s="1"/>
  <c r="N53" i="1" s="1"/>
  <c r="M48" i="1"/>
  <c r="N46" i="1" s="1"/>
  <c r="N96" i="1" l="1"/>
  <c r="O93" i="1" s="1"/>
  <c r="N54" i="1"/>
  <c r="N56" i="1" s="1"/>
  <c r="O53" i="1" s="1"/>
  <c r="N48" i="1"/>
  <c r="O46" i="1" s="1"/>
  <c r="P74" i="1"/>
  <c r="P68" i="1"/>
  <c r="Q66" i="1" s="1"/>
  <c r="O14" i="1"/>
  <c r="O8" i="1"/>
  <c r="P6" i="1" s="1"/>
  <c r="N94" i="1"/>
  <c r="N88" i="1"/>
  <c r="Q34" i="1"/>
  <c r="Q28" i="1"/>
  <c r="R26" i="1" s="1"/>
  <c r="Q74" i="1" l="1"/>
  <c r="Q68" i="1"/>
  <c r="R66" i="1" s="1"/>
  <c r="O54" i="1"/>
  <c r="O48" i="1"/>
  <c r="P46" i="1" s="1"/>
  <c r="O86" i="1"/>
  <c r="O87" i="1"/>
  <c r="P87" i="1" s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P14" i="1"/>
  <c r="P8" i="1"/>
  <c r="Q6" i="1" s="1"/>
  <c r="R34" i="1"/>
  <c r="R28" i="1"/>
  <c r="S26" i="1" s="1"/>
  <c r="P54" i="1" l="1"/>
  <c r="P48" i="1"/>
  <c r="Q46" i="1" s="1"/>
  <c r="R74" i="1"/>
  <c r="R68" i="1"/>
  <c r="S66" i="1" s="1"/>
  <c r="O94" i="1"/>
  <c r="O88" i="1"/>
  <c r="P86" i="1" s="1"/>
  <c r="S34" i="1"/>
  <c r="S28" i="1"/>
  <c r="T26" i="1" s="1"/>
  <c r="Q14" i="1"/>
  <c r="Q8" i="1"/>
  <c r="R6" i="1" s="1"/>
  <c r="P94" i="1" l="1"/>
  <c r="P88" i="1"/>
  <c r="Q86" i="1" s="1"/>
  <c r="S74" i="1"/>
  <c r="S68" i="1"/>
  <c r="T66" i="1" s="1"/>
  <c r="R14" i="1"/>
  <c r="R8" i="1"/>
  <c r="S6" i="1" s="1"/>
  <c r="Q48" i="1"/>
  <c r="R46" i="1" s="1"/>
  <c r="Q54" i="1"/>
  <c r="T34" i="1"/>
  <c r="T28" i="1"/>
  <c r="U26" i="1" s="1"/>
  <c r="R48" i="1" l="1"/>
  <c r="S46" i="1" s="1"/>
  <c r="R54" i="1"/>
  <c r="S14" i="1"/>
  <c r="S8" i="1"/>
  <c r="T6" i="1" s="1"/>
  <c r="T74" i="1"/>
  <c r="T68" i="1"/>
  <c r="U66" i="1" s="1"/>
  <c r="U34" i="1"/>
  <c r="U28" i="1"/>
  <c r="V26" i="1" s="1"/>
  <c r="Q94" i="1"/>
  <c r="Q88" i="1"/>
  <c r="R86" i="1" s="1"/>
  <c r="U68" i="1" l="1"/>
  <c r="V66" i="1" s="1"/>
  <c r="U74" i="1"/>
  <c r="S54" i="1"/>
  <c r="S48" i="1"/>
  <c r="T46" i="1" s="1"/>
  <c r="V28" i="1"/>
  <c r="W26" i="1" s="1"/>
  <c r="V34" i="1"/>
  <c r="T14" i="1"/>
  <c r="T8" i="1"/>
  <c r="U6" i="1" s="1"/>
  <c r="R94" i="1"/>
  <c r="R88" i="1"/>
  <c r="S86" i="1" s="1"/>
  <c r="V68" i="1" l="1"/>
  <c r="W66" i="1" s="1"/>
  <c r="V74" i="1"/>
  <c r="W28" i="1"/>
  <c r="X26" i="1" s="1"/>
  <c r="W34" i="1"/>
  <c r="U14" i="1"/>
  <c r="U8" i="1"/>
  <c r="V6" i="1" s="1"/>
  <c r="T54" i="1"/>
  <c r="T48" i="1"/>
  <c r="U46" i="1" s="1"/>
  <c r="S88" i="1"/>
  <c r="T86" i="1" s="1"/>
  <c r="S94" i="1"/>
  <c r="U54" i="1" l="1"/>
  <c r="U48" i="1"/>
  <c r="V46" i="1" s="1"/>
  <c r="V14" i="1"/>
  <c r="V8" i="1"/>
  <c r="W6" i="1" s="1"/>
  <c r="X28" i="1"/>
  <c r="Y26" i="1" s="1"/>
  <c r="X34" i="1"/>
  <c r="T88" i="1"/>
  <c r="U86" i="1" s="1"/>
  <c r="T94" i="1"/>
  <c r="W68" i="1"/>
  <c r="X66" i="1" s="1"/>
  <c r="W74" i="1"/>
  <c r="U88" i="1" l="1"/>
  <c r="V86" i="1" s="1"/>
  <c r="U94" i="1"/>
  <c r="Y34" i="1"/>
  <c r="Y28" i="1"/>
  <c r="Z26" i="1" s="1"/>
  <c r="V54" i="1"/>
  <c r="V48" i="1"/>
  <c r="W46" i="1" s="1"/>
  <c r="W14" i="1"/>
  <c r="W8" i="1"/>
  <c r="X6" i="1" s="1"/>
  <c r="X68" i="1"/>
  <c r="Y66" i="1" s="1"/>
  <c r="X74" i="1"/>
  <c r="X14" i="1" l="1"/>
  <c r="X8" i="1"/>
  <c r="Y6" i="1" s="1"/>
  <c r="W54" i="1"/>
  <c r="W48" i="1"/>
  <c r="X46" i="1" s="1"/>
  <c r="Z28" i="1"/>
  <c r="AA26" i="1" s="1"/>
  <c r="Z34" i="1"/>
  <c r="Y74" i="1"/>
  <c r="Y68" i="1"/>
  <c r="Z66" i="1" s="1"/>
  <c r="V94" i="1"/>
  <c r="V88" i="1"/>
  <c r="W86" i="1" s="1"/>
  <c r="AA34" i="1" l="1"/>
  <c r="AA28" i="1"/>
  <c r="AB26" i="1" s="1"/>
  <c r="X54" i="1"/>
  <c r="X48" i="1"/>
  <c r="Y46" i="1" s="1"/>
  <c r="Y8" i="1"/>
  <c r="Z6" i="1" s="1"/>
  <c r="Y14" i="1"/>
  <c r="Z74" i="1"/>
  <c r="Z68" i="1"/>
  <c r="AA66" i="1" s="1"/>
  <c r="W94" i="1"/>
  <c r="W88" i="1"/>
  <c r="X86" i="1" s="1"/>
  <c r="AA74" i="1" l="1"/>
  <c r="AA68" i="1"/>
  <c r="AB66" i="1" s="1"/>
  <c r="Z14" i="1"/>
  <c r="Z8" i="1"/>
  <c r="AA6" i="1" s="1"/>
  <c r="Y48" i="1"/>
  <c r="Z46" i="1" s="1"/>
  <c r="Y54" i="1"/>
  <c r="X94" i="1"/>
  <c r="X88" i="1"/>
  <c r="Y86" i="1" s="1"/>
  <c r="AB34" i="1"/>
  <c r="AB28" i="1"/>
  <c r="AC26" i="1" s="1"/>
  <c r="Y94" i="1" l="1"/>
  <c r="Y88" i="1"/>
  <c r="Z86" i="1" s="1"/>
  <c r="AA8" i="1"/>
  <c r="AB6" i="1" s="1"/>
  <c r="AA14" i="1"/>
  <c r="Z54" i="1"/>
  <c r="Z48" i="1"/>
  <c r="AA46" i="1" s="1"/>
  <c r="AC34" i="1"/>
  <c r="AC28" i="1"/>
  <c r="AD26" i="1" s="1"/>
  <c r="AB74" i="1"/>
  <c r="AB68" i="1"/>
  <c r="AC66" i="1" s="1"/>
  <c r="AB8" i="1" l="1"/>
  <c r="AC6" i="1" s="1"/>
  <c r="AB14" i="1"/>
  <c r="Z88" i="1"/>
  <c r="AA86" i="1" s="1"/>
  <c r="Z94" i="1"/>
  <c r="AD34" i="1"/>
  <c r="AD28" i="1"/>
  <c r="AE26" i="1" s="1"/>
  <c r="AA48" i="1"/>
  <c r="AB46" i="1" s="1"/>
  <c r="AA54" i="1"/>
  <c r="AC74" i="1"/>
  <c r="AC68" i="1"/>
  <c r="AD66" i="1" s="1"/>
  <c r="AE28" i="1" l="1"/>
  <c r="AF26" i="1" s="1"/>
  <c r="AE34" i="1"/>
  <c r="AA94" i="1"/>
  <c r="AA88" i="1"/>
  <c r="AB86" i="1" s="1"/>
  <c r="AB54" i="1"/>
  <c r="AB48" i="1"/>
  <c r="AC46" i="1" s="1"/>
  <c r="AD74" i="1"/>
  <c r="AD68" i="1"/>
  <c r="AE66" i="1" s="1"/>
  <c r="AC14" i="1"/>
  <c r="AC8" i="1"/>
  <c r="AD6" i="1" s="1"/>
  <c r="AE68" i="1" l="1"/>
  <c r="AF66" i="1" s="1"/>
  <c r="AE74" i="1"/>
  <c r="AC54" i="1"/>
  <c r="AC48" i="1"/>
  <c r="AD46" i="1" s="1"/>
  <c r="AB94" i="1"/>
  <c r="AB88" i="1"/>
  <c r="AC86" i="1" s="1"/>
  <c r="AD14" i="1"/>
  <c r="AD8" i="1"/>
  <c r="AE6" i="1" s="1"/>
  <c r="AF28" i="1"/>
  <c r="AG26" i="1" s="1"/>
  <c r="AF34" i="1"/>
  <c r="AE8" i="1" l="1"/>
  <c r="AF6" i="1" s="1"/>
  <c r="AE14" i="1"/>
  <c r="AC94" i="1"/>
  <c r="AC88" i="1"/>
  <c r="AD86" i="1" s="1"/>
  <c r="AD54" i="1"/>
  <c r="AD48" i="1"/>
  <c r="AE46" i="1" s="1"/>
  <c r="AG34" i="1"/>
  <c r="AG28" i="1"/>
  <c r="AH26" i="1" s="1"/>
  <c r="AF68" i="1"/>
  <c r="AG66" i="1" s="1"/>
  <c r="AF74" i="1"/>
  <c r="AE54" i="1" l="1"/>
  <c r="AE48" i="1"/>
  <c r="AF46" i="1" s="1"/>
  <c r="AD94" i="1"/>
  <c r="AD88" i="1"/>
  <c r="AE86" i="1" s="1"/>
  <c r="AH34" i="1"/>
  <c r="AH28" i="1"/>
  <c r="AI26" i="1" s="1"/>
  <c r="AG68" i="1"/>
  <c r="AH66" i="1" s="1"/>
  <c r="AG74" i="1"/>
  <c r="AF14" i="1"/>
  <c r="AF8" i="1"/>
  <c r="AG6" i="1" s="1"/>
  <c r="AH74" i="1" l="1"/>
  <c r="AH68" i="1"/>
  <c r="AI66" i="1" s="1"/>
  <c r="AI34" i="1"/>
  <c r="AI28" i="1"/>
  <c r="AJ26" i="1" s="1"/>
  <c r="AE94" i="1"/>
  <c r="AE88" i="1"/>
  <c r="AF86" i="1" s="1"/>
  <c r="AG14" i="1"/>
  <c r="AG8" i="1"/>
  <c r="AH6" i="1" s="1"/>
  <c r="AF54" i="1"/>
  <c r="AF48" i="1"/>
  <c r="AG46" i="1" s="1"/>
  <c r="AH14" i="1" l="1"/>
  <c r="AH8" i="1"/>
  <c r="AI6" i="1" s="1"/>
  <c r="AF94" i="1"/>
  <c r="AF88" i="1"/>
  <c r="AG86" i="1" s="1"/>
  <c r="AJ34" i="1"/>
  <c r="AJ28" i="1"/>
  <c r="AK26" i="1" s="1"/>
  <c r="AG48" i="1"/>
  <c r="AH46" i="1" s="1"/>
  <c r="AG54" i="1"/>
  <c r="AI74" i="1"/>
  <c r="AI68" i="1"/>
  <c r="AJ66" i="1" s="1"/>
  <c r="AK28" i="1" l="1"/>
  <c r="AL26" i="1" s="1"/>
  <c r="AK34" i="1"/>
  <c r="AG94" i="1"/>
  <c r="AG88" i="1"/>
  <c r="AH86" i="1" s="1"/>
  <c r="AI14" i="1"/>
  <c r="AI8" i="1"/>
  <c r="AJ6" i="1" s="1"/>
  <c r="AH48" i="1"/>
  <c r="AI46" i="1" s="1"/>
  <c r="AH54" i="1"/>
  <c r="AJ74" i="1"/>
  <c r="AJ68" i="1"/>
  <c r="AK66" i="1" s="1"/>
  <c r="AJ14" i="1" l="1"/>
  <c r="AJ8" i="1"/>
  <c r="AK6" i="1" s="1"/>
  <c r="AK74" i="1"/>
  <c r="AK68" i="1"/>
  <c r="AL66" i="1" s="1"/>
  <c r="AI54" i="1"/>
  <c r="AI48" i="1"/>
  <c r="AJ46" i="1" s="1"/>
  <c r="AH94" i="1"/>
  <c r="AH88" i="1"/>
  <c r="AI86" i="1" s="1"/>
  <c r="AL34" i="1"/>
  <c r="AL28" i="1"/>
  <c r="AM26" i="1" s="1"/>
  <c r="AI88" i="1" l="1"/>
  <c r="AJ86" i="1" s="1"/>
  <c r="AI94" i="1"/>
  <c r="AJ54" i="1"/>
  <c r="AJ48" i="1"/>
  <c r="AK46" i="1" s="1"/>
  <c r="AL74" i="1"/>
  <c r="AL68" i="1"/>
  <c r="AM66" i="1" s="1"/>
  <c r="AK8" i="1"/>
  <c r="AL6" i="1" s="1"/>
  <c r="AK14" i="1"/>
  <c r="AM34" i="1"/>
  <c r="AM28" i="1"/>
  <c r="AN26" i="1" s="1"/>
  <c r="AM74" i="1" l="1"/>
  <c r="AM68" i="1"/>
  <c r="AN66" i="1" s="1"/>
  <c r="AN34" i="1"/>
  <c r="AN28" i="1"/>
  <c r="AO26" i="1" s="1"/>
  <c r="AL14" i="1"/>
  <c r="AL8" i="1"/>
  <c r="AM6" i="1" s="1"/>
  <c r="AK54" i="1"/>
  <c r="AK48" i="1"/>
  <c r="AL46" i="1" s="1"/>
  <c r="AJ88" i="1"/>
  <c r="AK86" i="1" s="1"/>
  <c r="AJ94" i="1"/>
  <c r="AO34" i="1" l="1"/>
  <c r="AO28" i="1"/>
  <c r="AP26" i="1" s="1"/>
  <c r="AL54" i="1"/>
  <c r="O55" i="1" s="1"/>
  <c r="AL48" i="1"/>
  <c r="AM46" i="1" s="1"/>
  <c r="AM48" i="1" s="1"/>
  <c r="AN46" i="1" s="1"/>
  <c r="AN48" i="1" s="1"/>
  <c r="AO46" i="1" s="1"/>
  <c r="AO48" i="1" s="1"/>
  <c r="AP46" i="1" s="1"/>
  <c r="AP48" i="1" s="1"/>
  <c r="AQ46" i="1" s="1"/>
  <c r="AQ48" i="1" s="1"/>
  <c r="AR46" i="1" s="1"/>
  <c r="AR48" i="1" s="1"/>
  <c r="AS46" i="1" s="1"/>
  <c r="AS48" i="1" s="1"/>
  <c r="AT46" i="1" s="1"/>
  <c r="AT48" i="1" s="1"/>
  <c r="AU46" i="1" s="1"/>
  <c r="AU48" i="1" s="1"/>
  <c r="AV46" i="1" s="1"/>
  <c r="AV48" i="1" s="1"/>
  <c r="AW46" i="1" s="1"/>
  <c r="AW48" i="1" s="1"/>
  <c r="AX46" i="1" s="1"/>
  <c r="AX48" i="1" s="1"/>
  <c r="AY46" i="1" s="1"/>
  <c r="AY48" i="1" s="1"/>
  <c r="AZ46" i="1" s="1"/>
  <c r="AZ48" i="1" s="1"/>
  <c r="BA46" i="1" s="1"/>
  <c r="BA48" i="1" s="1"/>
  <c r="BB46" i="1" s="1"/>
  <c r="BB48" i="1" s="1"/>
  <c r="BC46" i="1" s="1"/>
  <c r="BC48" i="1" s="1"/>
  <c r="BD46" i="1" s="1"/>
  <c r="BD48" i="1" s="1"/>
  <c r="BE46" i="1" s="1"/>
  <c r="BE48" i="1" s="1"/>
  <c r="BF46" i="1" s="1"/>
  <c r="BF48" i="1" s="1"/>
  <c r="BG46" i="1" s="1"/>
  <c r="BG48" i="1" s="1"/>
  <c r="BH46" i="1" s="1"/>
  <c r="BH48" i="1" s="1"/>
  <c r="BI46" i="1" s="1"/>
  <c r="BI48" i="1" s="1"/>
  <c r="BJ46" i="1" s="1"/>
  <c r="BJ48" i="1" s="1"/>
  <c r="AM8" i="1"/>
  <c r="AN6" i="1" s="1"/>
  <c r="AM14" i="1"/>
  <c r="AN74" i="1"/>
  <c r="AN68" i="1"/>
  <c r="AO66" i="1" s="1"/>
  <c r="AK88" i="1"/>
  <c r="AL86" i="1" s="1"/>
  <c r="AK94" i="1"/>
  <c r="AO68" i="1" l="1"/>
  <c r="AP66" i="1" s="1"/>
  <c r="AO74" i="1"/>
  <c r="AN14" i="1"/>
  <c r="AN8" i="1"/>
  <c r="AO6" i="1" s="1"/>
  <c r="P55" i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AA55" i="1" s="1"/>
  <c r="AB55" i="1" s="1"/>
  <c r="AC55" i="1" s="1"/>
  <c r="AD55" i="1" s="1"/>
  <c r="AE55" i="1" s="1"/>
  <c r="AF55" i="1" s="1"/>
  <c r="AG55" i="1" s="1"/>
  <c r="AH55" i="1" s="1"/>
  <c r="AI55" i="1" s="1"/>
  <c r="AJ55" i="1" s="1"/>
  <c r="AK55" i="1" s="1"/>
  <c r="AL55" i="1" s="1"/>
  <c r="O56" i="1"/>
  <c r="P53" i="1" s="1"/>
  <c r="P56" i="1" s="1"/>
  <c r="Q53" i="1" s="1"/>
  <c r="Q56" i="1" s="1"/>
  <c r="R53" i="1" s="1"/>
  <c r="R56" i="1" s="1"/>
  <c r="S53" i="1" s="1"/>
  <c r="S56" i="1" s="1"/>
  <c r="T53" i="1" s="1"/>
  <c r="T56" i="1" s="1"/>
  <c r="U53" i="1" s="1"/>
  <c r="U56" i="1" s="1"/>
  <c r="V53" i="1" s="1"/>
  <c r="V56" i="1" s="1"/>
  <c r="W53" i="1" s="1"/>
  <c r="W56" i="1" s="1"/>
  <c r="X53" i="1" s="1"/>
  <c r="X56" i="1" s="1"/>
  <c r="Y53" i="1" s="1"/>
  <c r="Y56" i="1" s="1"/>
  <c r="Z53" i="1" s="1"/>
  <c r="Z56" i="1" s="1"/>
  <c r="AA53" i="1" s="1"/>
  <c r="AA56" i="1" s="1"/>
  <c r="AB53" i="1" s="1"/>
  <c r="AB56" i="1" s="1"/>
  <c r="AC53" i="1" s="1"/>
  <c r="AC56" i="1" s="1"/>
  <c r="AD53" i="1" s="1"/>
  <c r="AD56" i="1" s="1"/>
  <c r="AE53" i="1" s="1"/>
  <c r="AE56" i="1" s="1"/>
  <c r="AF53" i="1" s="1"/>
  <c r="AF56" i="1" s="1"/>
  <c r="AG53" i="1" s="1"/>
  <c r="AG56" i="1" s="1"/>
  <c r="AH53" i="1" s="1"/>
  <c r="AH56" i="1" s="1"/>
  <c r="AI53" i="1" s="1"/>
  <c r="AI56" i="1" s="1"/>
  <c r="AJ53" i="1" s="1"/>
  <c r="AJ56" i="1" s="1"/>
  <c r="AK53" i="1" s="1"/>
  <c r="AK56" i="1" s="1"/>
  <c r="AL53" i="1" s="1"/>
  <c r="AL56" i="1" s="1"/>
  <c r="AM53" i="1" s="1"/>
  <c r="AM56" i="1" s="1"/>
  <c r="AN53" i="1" s="1"/>
  <c r="AN56" i="1" s="1"/>
  <c r="AO53" i="1" s="1"/>
  <c r="AO56" i="1" s="1"/>
  <c r="AP53" i="1" s="1"/>
  <c r="AP56" i="1" s="1"/>
  <c r="AQ53" i="1" s="1"/>
  <c r="AQ56" i="1" s="1"/>
  <c r="AR53" i="1" s="1"/>
  <c r="AR56" i="1" s="1"/>
  <c r="AS53" i="1" s="1"/>
  <c r="AS56" i="1" s="1"/>
  <c r="AT53" i="1" s="1"/>
  <c r="AT56" i="1" s="1"/>
  <c r="AU53" i="1" s="1"/>
  <c r="AU56" i="1" s="1"/>
  <c r="AV53" i="1" s="1"/>
  <c r="AV56" i="1" s="1"/>
  <c r="AW53" i="1" s="1"/>
  <c r="AW56" i="1" s="1"/>
  <c r="AX53" i="1" s="1"/>
  <c r="AX56" i="1" s="1"/>
  <c r="AY53" i="1" s="1"/>
  <c r="AY56" i="1" s="1"/>
  <c r="AZ53" i="1" s="1"/>
  <c r="AZ56" i="1" s="1"/>
  <c r="BA53" i="1" s="1"/>
  <c r="BA56" i="1" s="1"/>
  <c r="BB53" i="1" s="1"/>
  <c r="BB56" i="1" s="1"/>
  <c r="BC53" i="1" s="1"/>
  <c r="BC56" i="1" s="1"/>
  <c r="BD53" i="1" s="1"/>
  <c r="BD56" i="1" s="1"/>
  <c r="BE53" i="1" s="1"/>
  <c r="BE56" i="1" s="1"/>
  <c r="BF53" i="1" s="1"/>
  <c r="BF56" i="1" s="1"/>
  <c r="BG53" i="1" s="1"/>
  <c r="BG56" i="1" s="1"/>
  <c r="BH53" i="1" s="1"/>
  <c r="BH56" i="1" s="1"/>
  <c r="BI53" i="1" s="1"/>
  <c r="BI56" i="1" s="1"/>
  <c r="BJ53" i="1" s="1"/>
  <c r="BJ56" i="1" s="1"/>
  <c r="AP28" i="1"/>
  <c r="AQ26" i="1" s="1"/>
  <c r="AP34" i="1"/>
  <c r="AL94" i="1"/>
  <c r="AL88" i="1"/>
  <c r="AM86" i="1" s="1"/>
  <c r="AQ34" i="1" l="1"/>
  <c r="AQ28" i="1"/>
  <c r="AR26" i="1" s="1"/>
  <c r="AO14" i="1"/>
  <c r="AO8" i="1"/>
  <c r="AP6" i="1" s="1"/>
  <c r="AM94" i="1"/>
  <c r="AM88" i="1"/>
  <c r="AN86" i="1" s="1"/>
  <c r="AP74" i="1"/>
  <c r="AP68" i="1"/>
  <c r="AQ66" i="1" s="1"/>
  <c r="AQ74" i="1" l="1"/>
  <c r="AQ68" i="1"/>
  <c r="AR66" i="1" s="1"/>
  <c r="AN94" i="1"/>
  <c r="AN88" i="1"/>
  <c r="AO86" i="1" s="1"/>
  <c r="AP14" i="1"/>
  <c r="AP8" i="1"/>
  <c r="AQ6" i="1" s="1"/>
  <c r="AR34" i="1"/>
  <c r="AR28" i="1"/>
  <c r="AS26" i="1" s="1"/>
  <c r="AS34" i="1" l="1"/>
  <c r="AS28" i="1"/>
  <c r="AT26" i="1" s="1"/>
  <c r="AQ14" i="1"/>
  <c r="AQ8" i="1"/>
  <c r="AR6" i="1" s="1"/>
  <c r="AO94" i="1"/>
  <c r="AO88" i="1"/>
  <c r="AP86" i="1" s="1"/>
  <c r="AR74" i="1"/>
  <c r="AR68" i="1"/>
  <c r="AS66" i="1" s="1"/>
  <c r="AS74" i="1" l="1"/>
  <c r="AS68" i="1"/>
  <c r="AT66" i="1" s="1"/>
  <c r="AP88" i="1"/>
  <c r="AQ86" i="1" s="1"/>
  <c r="AP94" i="1"/>
  <c r="AR14" i="1"/>
  <c r="AR8" i="1"/>
  <c r="AS6" i="1" s="1"/>
  <c r="AT34" i="1"/>
  <c r="AT28" i="1"/>
  <c r="AU26" i="1" s="1"/>
  <c r="AU28" i="1" l="1"/>
  <c r="AV26" i="1" s="1"/>
  <c r="AU34" i="1"/>
  <c r="AS14" i="1"/>
  <c r="AS8" i="1"/>
  <c r="AT6" i="1" s="1"/>
  <c r="AQ94" i="1"/>
  <c r="AQ88" i="1"/>
  <c r="AR86" i="1" s="1"/>
  <c r="AT74" i="1"/>
  <c r="AT68" i="1"/>
  <c r="AU66" i="1" s="1"/>
  <c r="AU74" i="1" l="1"/>
  <c r="AU68" i="1"/>
  <c r="AV66" i="1" s="1"/>
  <c r="AR94" i="1"/>
  <c r="AR88" i="1"/>
  <c r="AS86" i="1" s="1"/>
  <c r="AT14" i="1"/>
  <c r="AT8" i="1"/>
  <c r="AU6" i="1" s="1"/>
  <c r="AV28" i="1"/>
  <c r="AW26" i="1" s="1"/>
  <c r="AV34" i="1"/>
  <c r="AW34" i="1" l="1"/>
  <c r="AW28" i="1"/>
  <c r="AX26" i="1" s="1"/>
  <c r="AV74" i="1"/>
  <c r="AV68" i="1"/>
  <c r="AW66" i="1" s="1"/>
  <c r="AU8" i="1"/>
  <c r="AV6" i="1" s="1"/>
  <c r="AU14" i="1"/>
  <c r="AS94" i="1"/>
  <c r="AS88" i="1"/>
  <c r="AT86" i="1" s="1"/>
  <c r="AT94" i="1" l="1"/>
  <c r="AT88" i="1"/>
  <c r="AU86" i="1" s="1"/>
  <c r="AV14" i="1"/>
  <c r="AV8" i="1"/>
  <c r="AW6" i="1" s="1"/>
  <c r="AW74" i="1"/>
  <c r="AW68" i="1"/>
  <c r="AX66" i="1" s="1"/>
  <c r="AX34" i="1"/>
  <c r="AX28" i="1"/>
  <c r="AY26" i="1" s="1"/>
  <c r="AY34" i="1" l="1"/>
  <c r="AY28" i="1"/>
  <c r="AZ26" i="1" s="1"/>
  <c r="AX74" i="1"/>
  <c r="AX68" i="1"/>
  <c r="AY66" i="1" s="1"/>
  <c r="AW14" i="1"/>
  <c r="AW8" i="1"/>
  <c r="AX6" i="1" s="1"/>
  <c r="AU94" i="1"/>
  <c r="AU88" i="1"/>
  <c r="AV86" i="1" s="1"/>
  <c r="AV94" i="1" l="1"/>
  <c r="AV88" i="1"/>
  <c r="AW86" i="1" s="1"/>
  <c r="AX14" i="1"/>
  <c r="AX8" i="1"/>
  <c r="AY6" i="1" s="1"/>
  <c r="AZ34" i="1"/>
  <c r="AZ28" i="1"/>
  <c r="BA26" i="1" s="1"/>
  <c r="AY74" i="1"/>
  <c r="AY68" i="1"/>
  <c r="AZ66" i="1" s="1"/>
  <c r="AZ74" i="1" l="1"/>
  <c r="AZ68" i="1"/>
  <c r="BA66" i="1" s="1"/>
  <c r="BA28" i="1"/>
  <c r="BB26" i="1" s="1"/>
  <c r="BA34" i="1"/>
  <c r="AY14" i="1"/>
  <c r="AY8" i="1"/>
  <c r="AZ6" i="1" s="1"/>
  <c r="AW94" i="1"/>
  <c r="AW88" i="1"/>
  <c r="AX86" i="1" s="1"/>
  <c r="AX94" i="1" l="1"/>
  <c r="AX88" i="1"/>
  <c r="AY86" i="1" s="1"/>
  <c r="BA68" i="1"/>
  <c r="BB66" i="1" s="1"/>
  <c r="BA74" i="1"/>
  <c r="AZ14" i="1"/>
  <c r="AZ8" i="1"/>
  <c r="BA6" i="1" s="1"/>
  <c r="BB34" i="1"/>
  <c r="BB28" i="1"/>
  <c r="BC26" i="1" s="1"/>
  <c r="BC28" i="1" l="1"/>
  <c r="BD26" i="1" s="1"/>
  <c r="BC34" i="1"/>
  <c r="AY88" i="1"/>
  <c r="AZ86" i="1" s="1"/>
  <c r="AY94" i="1"/>
  <c r="BA14" i="1"/>
  <c r="BA8" i="1"/>
  <c r="BB6" i="1" s="1"/>
  <c r="BB74" i="1"/>
  <c r="BB68" i="1"/>
  <c r="BC66" i="1" s="1"/>
  <c r="BC68" i="1" l="1"/>
  <c r="BD66" i="1" s="1"/>
  <c r="BC74" i="1"/>
  <c r="BB14" i="1"/>
  <c r="BB8" i="1"/>
  <c r="BC6" i="1" s="1"/>
  <c r="AZ88" i="1"/>
  <c r="BA86" i="1" s="1"/>
  <c r="AZ94" i="1"/>
  <c r="BD28" i="1"/>
  <c r="BE26" i="1" s="1"/>
  <c r="BD34" i="1"/>
  <c r="BE34" i="1" l="1"/>
  <c r="BE28" i="1"/>
  <c r="BF26" i="1" s="1"/>
  <c r="BA88" i="1"/>
  <c r="BB86" i="1" s="1"/>
  <c r="BA94" i="1"/>
  <c r="BC14" i="1"/>
  <c r="BC8" i="1"/>
  <c r="BD6" i="1" s="1"/>
  <c r="BD68" i="1"/>
  <c r="BE66" i="1" s="1"/>
  <c r="BD74" i="1"/>
  <c r="BD14" i="1" l="1"/>
  <c r="BD8" i="1"/>
  <c r="BE6" i="1" s="1"/>
  <c r="BB94" i="1"/>
  <c r="BB88" i="1"/>
  <c r="BC86" i="1" s="1"/>
  <c r="BE68" i="1"/>
  <c r="BF66" i="1" s="1"/>
  <c r="BE74" i="1"/>
  <c r="BF34" i="1"/>
  <c r="BF28" i="1"/>
  <c r="BG26" i="1" s="1"/>
  <c r="BF74" i="1" l="1"/>
  <c r="BF68" i="1"/>
  <c r="BG66" i="1" s="1"/>
  <c r="BE14" i="1"/>
  <c r="BE8" i="1"/>
  <c r="BF6" i="1" s="1"/>
  <c r="BG34" i="1"/>
  <c r="BG28" i="1"/>
  <c r="BH26" i="1" s="1"/>
  <c r="BC94" i="1"/>
  <c r="BC88" i="1"/>
  <c r="BD86" i="1" s="1"/>
  <c r="BD94" i="1" l="1"/>
  <c r="BD88" i="1"/>
  <c r="BE86" i="1" s="1"/>
  <c r="BH34" i="1"/>
  <c r="BH28" i="1"/>
  <c r="BI26" i="1" s="1"/>
  <c r="BF14" i="1"/>
  <c r="BF8" i="1"/>
  <c r="BG6" i="1" s="1"/>
  <c r="BG74" i="1"/>
  <c r="BG68" i="1"/>
  <c r="BH66" i="1" s="1"/>
  <c r="BH68" i="1" l="1"/>
  <c r="BI66" i="1" s="1"/>
  <c r="BH74" i="1"/>
  <c r="BG14" i="1"/>
  <c r="BG8" i="1"/>
  <c r="BH6" i="1" s="1"/>
  <c r="BI34" i="1"/>
  <c r="BI28" i="1"/>
  <c r="BJ26" i="1" s="1"/>
  <c r="BE94" i="1"/>
  <c r="BE88" i="1"/>
  <c r="BF86" i="1" s="1"/>
  <c r="BF88" i="1" l="1"/>
  <c r="BG86" i="1" s="1"/>
  <c r="BF94" i="1"/>
  <c r="BJ34" i="1"/>
  <c r="O35" i="1" s="1"/>
  <c r="BJ28" i="1"/>
  <c r="BH8" i="1"/>
  <c r="BI6" i="1" s="1"/>
  <c r="BH14" i="1"/>
  <c r="BI74" i="1"/>
  <c r="BI68" i="1"/>
  <c r="BJ66" i="1" s="1"/>
  <c r="P35" i="1" l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BJ35" i="1" s="1"/>
  <c r="O36" i="1"/>
  <c r="P33" i="1" s="1"/>
  <c r="P36" i="1" s="1"/>
  <c r="Q33" i="1" s="1"/>
  <c r="Q36" i="1" s="1"/>
  <c r="R33" i="1" s="1"/>
  <c r="R36" i="1" s="1"/>
  <c r="S33" i="1" s="1"/>
  <c r="S36" i="1" s="1"/>
  <c r="T33" i="1" s="1"/>
  <c r="T36" i="1" s="1"/>
  <c r="U33" i="1" s="1"/>
  <c r="U36" i="1" s="1"/>
  <c r="V33" i="1" s="1"/>
  <c r="V36" i="1" s="1"/>
  <c r="W33" i="1" s="1"/>
  <c r="W36" i="1" s="1"/>
  <c r="X33" i="1" s="1"/>
  <c r="X36" i="1" s="1"/>
  <c r="Y33" i="1" s="1"/>
  <c r="Y36" i="1" s="1"/>
  <c r="Z33" i="1" s="1"/>
  <c r="Z36" i="1" s="1"/>
  <c r="AA33" i="1" s="1"/>
  <c r="AA36" i="1" s="1"/>
  <c r="AB33" i="1" s="1"/>
  <c r="AB36" i="1" s="1"/>
  <c r="AC33" i="1" s="1"/>
  <c r="AC36" i="1" s="1"/>
  <c r="AD33" i="1" s="1"/>
  <c r="AD36" i="1" s="1"/>
  <c r="AE33" i="1" s="1"/>
  <c r="AE36" i="1" s="1"/>
  <c r="AF33" i="1" s="1"/>
  <c r="AF36" i="1" s="1"/>
  <c r="AG33" i="1" s="1"/>
  <c r="AG36" i="1" s="1"/>
  <c r="AH33" i="1" s="1"/>
  <c r="AH36" i="1" s="1"/>
  <c r="AI33" i="1" s="1"/>
  <c r="AI36" i="1" s="1"/>
  <c r="AJ33" i="1" s="1"/>
  <c r="AJ36" i="1" s="1"/>
  <c r="AK33" i="1" s="1"/>
  <c r="AK36" i="1" s="1"/>
  <c r="AL33" i="1" s="1"/>
  <c r="AL36" i="1" s="1"/>
  <c r="AM33" i="1" s="1"/>
  <c r="AM36" i="1" s="1"/>
  <c r="AN33" i="1" s="1"/>
  <c r="AN36" i="1" s="1"/>
  <c r="AO33" i="1" s="1"/>
  <c r="AO36" i="1" s="1"/>
  <c r="AP33" i="1" s="1"/>
  <c r="AP36" i="1" s="1"/>
  <c r="AQ33" i="1" s="1"/>
  <c r="AQ36" i="1" s="1"/>
  <c r="AR33" i="1" s="1"/>
  <c r="AR36" i="1" s="1"/>
  <c r="AS33" i="1" s="1"/>
  <c r="AS36" i="1" s="1"/>
  <c r="AT33" i="1" s="1"/>
  <c r="AT36" i="1" s="1"/>
  <c r="AU33" i="1" s="1"/>
  <c r="AU36" i="1" s="1"/>
  <c r="AV33" i="1" s="1"/>
  <c r="AV36" i="1" s="1"/>
  <c r="AW33" i="1" s="1"/>
  <c r="AW36" i="1" s="1"/>
  <c r="AX33" i="1" s="1"/>
  <c r="AX36" i="1" s="1"/>
  <c r="AY33" i="1" s="1"/>
  <c r="AY36" i="1" s="1"/>
  <c r="AZ33" i="1" s="1"/>
  <c r="AZ36" i="1" s="1"/>
  <c r="BA33" i="1" s="1"/>
  <c r="BA36" i="1" s="1"/>
  <c r="BB33" i="1" s="1"/>
  <c r="BB36" i="1" s="1"/>
  <c r="BC33" i="1" s="1"/>
  <c r="BC36" i="1" s="1"/>
  <c r="BD33" i="1" s="1"/>
  <c r="BD36" i="1" s="1"/>
  <c r="BE33" i="1" s="1"/>
  <c r="BE36" i="1" s="1"/>
  <c r="BF33" i="1" s="1"/>
  <c r="BF36" i="1" s="1"/>
  <c r="BG33" i="1" s="1"/>
  <c r="BG36" i="1" s="1"/>
  <c r="BH33" i="1" s="1"/>
  <c r="BH36" i="1" s="1"/>
  <c r="BI33" i="1" s="1"/>
  <c r="BI36" i="1" s="1"/>
  <c r="BJ33" i="1" s="1"/>
  <c r="BJ36" i="1" s="1"/>
  <c r="BJ74" i="1"/>
  <c r="O75" i="1" s="1"/>
  <c r="BJ68" i="1"/>
  <c r="BI14" i="1"/>
  <c r="BI8" i="1"/>
  <c r="BJ6" i="1" s="1"/>
  <c r="BG94" i="1"/>
  <c r="BG88" i="1"/>
  <c r="BH86" i="1" s="1"/>
  <c r="BH94" i="1" l="1"/>
  <c r="BH88" i="1"/>
  <c r="BI86" i="1" s="1"/>
  <c r="BJ14" i="1"/>
  <c r="O15" i="1" s="1"/>
  <c r="BJ8" i="1"/>
  <c r="P75" i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AA75" i="1" s="1"/>
  <c r="AB75" i="1" s="1"/>
  <c r="AC75" i="1" s="1"/>
  <c r="AD75" i="1" s="1"/>
  <c r="AE75" i="1" s="1"/>
  <c r="AF75" i="1" s="1"/>
  <c r="AG75" i="1" s="1"/>
  <c r="AH75" i="1" s="1"/>
  <c r="AI75" i="1" s="1"/>
  <c r="AJ75" i="1" s="1"/>
  <c r="AK75" i="1" s="1"/>
  <c r="AL75" i="1" s="1"/>
  <c r="AM75" i="1" s="1"/>
  <c r="AN75" i="1" s="1"/>
  <c r="AO75" i="1" s="1"/>
  <c r="AP75" i="1" s="1"/>
  <c r="AQ75" i="1" s="1"/>
  <c r="AR75" i="1" s="1"/>
  <c r="AS75" i="1" s="1"/>
  <c r="AT75" i="1" s="1"/>
  <c r="AU75" i="1" s="1"/>
  <c r="AV75" i="1" s="1"/>
  <c r="AW75" i="1" s="1"/>
  <c r="AX75" i="1" s="1"/>
  <c r="AY75" i="1" s="1"/>
  <c r="AZ75" i="1" s="1"/>
  <c r="BA75" i="1" s="1"/>
  <c r="BB75" i="1" s="1"/>
  <c r="BC75" i="1" s="1"/>
  <c r="BD75" i="1" s="1"/>
  <c r="BE75" i="1" s="1"/>
  <c r="BF75" i="1" s="1"/>
  <c r="BG75" i="1" s="1"/>
  <c r="BH75" i="1" s="1"/>
  <c r="BI75" i="1" s="1"/>
  <c r="BJ75" i="1" s="1"/>
  <c r="O76" i="1"/>
  <c r="P73" i="1" s="1"/>
  <c r="P76" i="1" s="1"/>
  <c r="Q73" i="1" s="1"/>
  <c r="Q76" i="1" s="1"/>
  <c r="R73" i="1" s="1"/>
  <c r="R76" i="1" s="1"/>
  <c r="S73" i="1" s="1"/>
  <c r="S76" i="1" s="1"/>
  <c r="T73" i="1" s="1"/>
  <c r="T76" i="1" s="1"/>
  <c r="U73" i="1" s="1"/>
  <c r="U76" i="1" s="1"/>
  <c r="V73" i="1" s="1"/>
  <c r="V76" i="1" s="1"/>
  <c r="W73" i="1" s="1"/>
  <c r="W76" i="1" s="1"/>
  <c r="X73" i="1" s="1"/>
  <c r="X76" i="1" s="1"/>
  <c r="Y73" i="1" s="1"/>
  <c r="Y76" i="1" s="1"/>
  <c r="Z73" i="1" s="1"/>
  <c r="Z76" i="1" s="1"/>
  <c r="AA73" i="1" s="1"/>
  <c r="AA76" i="1" s="1"/>
  <c r="AB73" i="1" s="1"/>
  <c r="AB76" i="1" s="1"/>
  <c r="AC73" i="1" s="1"/>
  <c r="AC76" i="1" s="1"/>
  <c r="AD73" i="1" s="1"/>
  <c r="AD76" i="1" s="1"/>
  <c r="AE73" i="1" s="1"/>
  <c r="AE76" i="1" s="1"/>
  <c r="AF73" i="1" s="1"/>
  <c r="AF76" i="1" s="1"/>
  <c r="AG73" i="1" s="1"/>
  <c r="AG76" i="1" s="1"/>
  <c r="AH73" i="1" s="1"/>
  <c r="AH76" i="1" s="1"/>
  <c r="AI73" i="1" s="1"/>
  <c r="AI76" i="1" s="1"/>
  <c r="AJ73" i="1" s="1"/>
  <c r="AJ76" i="1" s="1"/>
  <c r="AK73" i="1" s="1"/>
  <c r="AK76" i="1" s="1"/>
  <c r="AL73" i="1" s="1"/>
  <c r="AL76" i="1" s="1"/>
  <c r="AM73" i="1" s="1"/>
  <c r="AM76" i="1" s="1"/>
  <c r="AN73" i="1" s="1"/>
  <c r="AN76" i="1" s="1"/>
  <c r="AO73" i="1" s="1"/>
  <c r="AO76" i="1" s="1"/>
  <c r="AP73" i="1" s="1"/>
  <c r="AP76" i="1" s="1"/>
  <c r="AQ73" i="1" s="1"/>
  <c r="AQ76" i="1" s="1"/>
  <c r="AR73" i="1" s="1"/>
  <c r="AR76" i="1" s="1"/>
  <c r="AS73" i="1" s="1"/>
  <c r="AS76" i="1" s="1"/>
  <c r="AT73" i="1" s="1"/>
  <c r="AT76" i="1" s="1"/>
  <c r="AU73" i="1" s="1"/>
  <c r="AU76" i="1" s="1"/>
  <c r="AV73" i="1" s="1"/>
  <c r="AV76" i="1" s="1"/>
  <c r="AW73" i="1" s="1"/>
  <c r="AW76" i="1" s="1"/>
  <c r="AX73" i="1" s="1"/>
  <c r="AX76" i="1" s="1"/>
  <c r="AY73" i="1" s="1"/>
  <c r="AY76" i="1" s="1"/>
  <c r="AZ73" i="1" s="1"/>
  <c r="AZ76" i="1" s="1"/>
  <c r="BA73" i="1" s="1"/>
  <c r="BA76" i="1" s="1"/>
  <c r="BB73" i="1" s="1"/>
  <c r="BB76" i="1" s="1"/>
  <c r="BC73" i="1" s="1"/>
  <c r="BC76" i="1" s="1"/>
  <c r="BD73" i="1" s="1"/>
  <c r="BD76" i="1" s="1"/>
  <c r="BE73" i="1" s="1"/>
  <c r="BE76" i="1" s="1"/>
  <c r="BF73" i="1" s="1"/>
  <c r="BF76" i="1" s="1"/>
  <c r="BG73" i="1" s="1"/>
  <c r="BG76" i="1" s="1"/>
  <c r="BH73" i="1" s="1"/>
  <c r="BH76" i="1" s="1"/>
  <c r="BI73" i="1" s="1"/>
  <c r="BI76" i="1" s="1"/>
  <c r="BJ73" i="1" s="1"/>
  <c r="BJ76" i="1" s="1"/>
  <c r="BI94" i="1" l="1"/>
  <c r="BI88" i="1"/>
  <c r="BJ86" i="1" s="1"/>
  <c r="P15" i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AA15" i="1" s="1"/>
  <c r="AB15" i="1" s="1"/>
  <c r="AC15" i="1" s="1"/>
  <c r="AD15" i="1" s="1"/>
  <c r="AE15" i="1" s="1"/>
  <c r="AF15" i="1" s="1"/>
  <c r="AG15" i="1" s="1"/>
  <c r="AH15" i="1" s="1"/>
  <c r="AI15" i="1" s="1"/>
  <c r="AJ15" i="1" s="1"/>
  <c r="AK15" i="1" s="1"/>
  <c r="AL15" i="1" s="1"/>
  <c r="AM15" i="1" s="1"/>
  <c r="AN15" i="1" s="1"/>
  <c r="AO15" i="1" s="1"/>
  <c r="AP15" i="1" s="1"/>
  <c r="AQ15" i="1" s="1"/>
  <c r="AR15" i="1" s="1"/>
  <c r="AS15" i="1" s="1"/>
  <c r="AT15" i="1" s="1"/>
  <c r="AU15" i="1" s="1"/>
  <c r="AV15" i="1" s="1"/>
  <c r="AW15" i="1" s="1"/>
  <c r="AX15" i="1" s="1"/>
  <c r="AY15" i="1" s="1"/>
  <c r="AZ15" i="1" s="1"/>
  <c r="BA15" i="1" s="1"/>
  <c r="BB15" i="1" s="1"/>
  <c r="BC15" i="1" s="1"/>
  <c r="BD15" i="1" s="1"/>
  <c r="BE15" i="1" s="1"/>
  <c r="BF15" i="1" s="1"/>
  <c r="BG15" i="1" s="1"/>
  <c r="BH15" i="1" s="1"/>
  <c r="BI15" i="1" s="1"/>
  <c r="BJ15" i="1" s="1"/>
  <c r="O16" i="1"/>
  <c r="P13" i="1" s="1"/>
  <c r="P16" i="1" s="1"/>
  <c r="Q13" i="1" s="1"/>
  <c r="Q16" i="1" s="1"/>
  <c r="R13" i="1" s="1"/>
  <c r="R16" i="1" s="1"/>
  <c r="S13" i="1" s="1"/>
  <c r="S16" i="1" s="1"/>
  <c r="T13" i="1" s="1"/>
  <c r="T16" i="1" s="1"/>
  <c r="U13" i="1" s="1"/>
  <c r="U16" i="1" s="1"/>
  <c r="V13" i="1" s="1"/>
  <c r="V16" i="1" s="1"/>
  <c r="W13" i="1" s="1"/>
  <c r="W16" i="1" s="1"/>
  <c r="X13" i="1" s="1"/>
  <c r="X16" i="1" s="1"/>
  <c r="Y13" i="1" s="1"/>
  <c r="Y16" i="1" s="1"/>
  <c r="Z13" i="1" s="1"/>
  <c r="Z16" i="1" s="1"/>
  <c r="AA13" i="1" s="1"/>
  <c r="AA16" i="1" s="1"/>
  <c r="AB13" i="1" s="1"/>
  <c r="AB16" i="1" s="1"/>
  <c r="AC13" i="1" s="1"/>
  <c r="AC16" i="1" s="1"/>
  <c r="AD13" i="1" s="1"/>
  <c r="AD16" i="1" s="1"/>
  <c r="AE13" i="1" s="1"/>
  <c r="AE16" i="1" s="1"/>
  <c r="AF13" i="1" s="1"/>
  <c r="AF16" i="1" s="1"/>
  <c r="AG13" i="1" s="1"/>
  <c r="AG16" i="1" s="1"/>
  <c r="AH13" i="1" s="1"/>
  <c r="AH16" i="1" s="1"/>
  <c r="AI13" i="1" s="1"/>
  <c r="AI16" i="1" s="1"/>
  <c r="AJ13" i="1" s="1"/>
  <c r="AJ16" i="1" s="1"/>
  <c r="AK13" i="1" s="1"/>
  <c r="AK16" i="1" s="1"/>
  <c r="AL13" i="1" s="1"/>
  <c r="AL16" i="1" s="1"/>
  <c r="AM13" i="1" s="1"/>
  <c r="AM16" i="1" s="1"/>
  <c r="AN13" i="1" s="1"/>
  <c r="AN16" i="1" s="1"/>
  <c r="AO13" i="1" s="1"/>
  <c r="AO16" i="1" s="1"/>
  <c r="AP13" i="1" s="1"/>
  <c r="AP16" i="1" s="1"/>
  <c r="AQ13" i="1" s="1"/>
  <c r="AQ16" i="1" s="1"/>
  <c r="AR13" i="1" s="1"/>
  <c r="AR16" i="1" s="1"/>
  <c r="AS13" i="1" s="1"/>
  <c r="AS16" i="1" s="1"/>
  <c r="AT13" i="1" s="1"/>
  <c r="AT16" i="1" s="1"/>
  <c r="AU13" i="1" s="1"/>
  <c r="AU16" i="1" s="1"/>
  <c r="AV13" i="1" s="1"/>
  <c r="AV16" i="1" s="1"/>
  <c r="AW13" i="1" s="1"/>
  <c r="AW16" i="1" s="1"/>
  <c r="AX13" i="1" s="1"/>
  <c r="AX16" i="1" s="1"/>
  <c r="AY13" i="1" s="1"/>
  <c r="AY16" i="1" s="1"/>
  <c r="AZ13" i="1" s="1"/>
  <c r="AZ16" i="1" s="1"/>
  <c r="BA13" i="1" s="1"/>
  <c r="BA16" i="1" s="1"/>
  <c r="BB13" i="1" s="1"/>
  <c r="BB16" i="1" s="1"/>
  <c r="BC13" i="1" s="1"/>
  <c r="BC16" i="1" s="1"/>
  <c r="BD13" i="1" s="1"/>
  <c r="BD16" i="1" s="1"/>
  <c r="BE13" i="1" s="1"/>
  <c r="BE16" i="1" s="1"/>
  <c r="BF13" i="1" s="1"/>
  <c r="BF16" i="1" s="1"/>
  <c r="BG13" i="1" s="1"/>
  <c r="BG16" i="1" s="1"/>
  <c r="BH13" i="1" s="1"/>
  <c r="BH16" i="1" s="1"/>
  <c r="BI13" i="1" s="1"/>
  <c r="BI16" i="1" s="1"/>
  <c r="BJ13" i="1" s="1"/>
  <c r="BJ16" i="1" s="1"/>
  <c r="BJ94" i="1" l="1"/>
  <c r="O95" i="1" s="1"/>
  <c r="BJ88" i="1"/>
  <c r="P95" i="1" l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O96" i="1"/>
  <c r="P93" i="1" s="1"/>
  <c r="P96" i="1" s="1"/>
  <c r="Q93" i="1" s="1"/>
  <c r="Q96" i="1" s="1"/>
  <c r="R93" i="1" s="1"/>
  <c r="R96" i="1" s="1"/>
  <c r="S93" i="1" s="1"/>
  <c r="S96" i="1" s="1"/>
  <c r="T93" i="1" s="1"/>
  <c r="T96" i="1" s="1"/>
  <c r="U93" i="1" s="1"/>
  <c r="U96" i="1" s="1"/>
  <c r="V93" i="1" s="1"/>
  <c r="V96" i="1" s="1"/>
  <c r="W93" i="1" s="1"/>
  <c r="W96" i="1" s="1"/>
  <c r="X93" i="1" s="1"/>
  <c r="X96" i="1" s="1"/>
  <c r="Y93" i="1" s="1"/>
  <c r="Y96" i="1" s="1"/>
  <c r="Z93" i="1" s="1"/>
  <c r="Z96" i="1" s="1"/>
  <c r="AA93" i="1" s="1"/>
  <c r="AA96" i="1" s="1"/>
  <c r="AB93" i="1" s="1"/>
  <c r="AB96" i="1" s="1"/>
  <c r="AC93" i="1" s="1"/>
  <c r="AC96" i="1" s="1"/>
  <c r="AD93" i="1" s="1"/>
  <c r="AD96" i="1" s="1"/>
  <c r="AE93" i="1" s="1"/>
  <c r="AE96" i="1" s="1"/>
  <c r="AF93" i="1" s="1"/>
  <c r="AF96" i="1" s="1"/>
  <c r="AG93" i="1" s="1"/>
  <c r="AG96" i="1" s="1"/>
  <c r="AH93" i="1" s="1"/>
  <c r="AH96" i="1" s="1"/>
  <c r="AI93" i="1" s="1"/>
  <c r="AI96" i="1" s="1"/>
  <c r="AJ93" i="1" s="1"/>
  <c r="AJ96" i="1" s="1"/>
  <c r="AK93" i="1" s="1"/>
  <c r="AK96" i="1" s="1"/>
  <c r="AL93" i="1" s="1"/>
  <c r="AL96" i="1" s="1"/>
  <c r="AM93" i="1" s="1"/>
  <c r="AM96" i="1" s="1"/>
  <c r="AN93" i="1" s="1"/>
  <c r="AN96" i="1" s="1"/>
  <c r="AO93" i="1" s="1"/>
  <c r="AO96" i="1" s="1"/>
  <c r="AP93" i="1" s="1"/>
  <c r="AP96" i="1" s="1"/>
  <c r="AQ93" i="1" s="1"/>
  <c r="AQ96" i="1" s="1"/>
  <c r="AR93" i="1" s="1"/>
  <c r="AR96" i="1" s="1"/>
  <c r="AS93" i="1" s="1"/>
  <c r="AS96" i="1" s="1"/>
  <c r="AT93" i="1" s="1"/>
  <c r="AT96" i="1" s="1"/>
  <c r="AU93" i="1" s="1"/>
  <c r="AU96" i="1" s="1"/>
  <c r="AV93" i="1" s="1"/>
  <c r="AV96" i="1" s="1"/>
  <c r="AW93" i="1" s="1"/>
  <c r="AW96" i="1" s="1"/>
  <c r="AX93" i="1" s="1"/>
  <c r="AX96" i="1" s="1"/>
  <c r="AY93" i="1" s="1"/>
  <c r="AY96" i="1" s="1"/>
  <c r="AZ93" i="1" s="1"/>
  <c r="AZ96" i="1" s="1"/>
  <c r="BA93" i="1" s="1"/>
  <c r="BA96" i="1" s="1"/>
  <c r="BB93" i="1" s="1"/>
  <c r="BB96" i="1" s="1"/>
  <c r="BC93" i="1" s="1"/>
  <c r="BC96" i="1" s="1"/>
  <c r="BD93" i="1" s="1"/>
  <c r="BD96" i="1" s="1"/>
  <c r="BE93" i="1" s="1"/>
  <c r="BE96" i="1" s="1"/>
  <c r="BF93" i="1" s="1"/>
  <c r="BF96" i="1" s="1"/>
  <c r="BG93" i="1" s="1"/>
  <c r="BG96" i="1" s="1"/>
  <c r="BH93" i="1" s="1"/>
  <c r="BH96" i="1" s="1"/>
  <c r="BI93" i="1" s="1"/>
  <c r="BI96" i="1" s="1"/>
  <c r="BJ93" i="1" s="1"/>
  <c r="BJ96" i="1" s="1"/>
</calcChain>
</file>

<file path=xl/sharedStrings.xml><?xml version="1.0" encoding="utf-8"?>
<sst xmlns="http://schemas.openxmlformats.org/spreadsheetml/2006/main" count="78" uniqueCount="22">
  <si>
    <t>Wataynikaneyap Power LP</t>
  </si>
  <si>
    <t>Interest Schedule</t>
  </si>
  <si>
    <t>2024 Rate Application Support</t>
  </si>
  <si>
    <t>Construction Periond Interest Cost Variance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</si>
  <si>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</si>
  <si>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</si>
  <si>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</si>
  <si>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</si>
  <si>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</si>
  <si>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</si>
  <si>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</si>
  <si>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</si>
  <si>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</si>
  <si>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2022 Audited Balance</t>
  </si>
  <si>
    <t>Principle</t>
  </si>
  <si>
    <t>Interest</t>
  </si>
  <si>
    <t>Per FS</t>
  </si>
  <si>
    <t>Variance</t>
  </si>
  <si>
    <t>Deferred Contingency Deferral Account</t>
  </si>
  <si>
    <t>COVID Construction Cost Deferral Account - 2020</t>
  </si>
  <si>
    <t>In-Service Date Variance Account</t>
  </si>
  <si>
    <t>Distribution System Deferral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</si>
</sst>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4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43" fontId="0" fillId="0" borderId="0" xfId="0" applyNumberFormat="1"/>
    <xf numFmtId="164" fontId="0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DS%20LS%20Confidential\2024%20Rate%20Application\Deferral%20Account%20Summary.xlsx" TargetMode="External"/><Relationship Id="rId1" Type="http://schemas.openxmlformats.org/officeDocument/2006/relationships/externalLinkPath" Target="file:///J:\DS%20LS%20Confidential\2024%20Rate%20Application\Deferral%20Account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LTPL"/>
      <sheetName val="RCL"/>
      <sheetName val="Detail Total"/>
      <sheetName val="Distribution System Support"/>
    </sheetNames>
    <sheetDataSet>
      <sheetData sheetId="0"/>
      <sheetData sheetId="1"/>
      <sheetData sheetId="2"/>
      <sheetData sheetId="3"/>
      <sheetData sheetId="4">
        <row r="3">
          <cell r="D3">
            <v>2861436.0099999993</v>
          </cell>
        </row>
        <row r="5">
          <cell r="D5">
            <v>-1182961.67</v>
          </cell>
        </row>
        <row r="8">
          <cell r="D8">
            <v>76289.05</v>
          </cell>
        </row>
        <row r="10">
          <cell r="D10">
            <v>-14000.88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D39C-5721-481F-88C3-FBA8B62EB6BE}">
  <dimension ref="A1:BJ103"/>
  <sheetViews>
    <sheetView tabSelected="1" topLeftCell="A70" workbookViewId="0">
      <selection sqref="A1:XFD1048576"/>
    </sheetView>
  </sheetViews>
  <sheetFormatPr defaultRowHeight="15" x14ac:dyDescent="0.25"/>
  <cols>
    <col min="1" max="1" width="5" customWidth="1"/>
    <col min="2" max="2" width="44.7109375" bestFit="1" customWidth="1"/>
    <col min="3" max="62" width="13.28515625" bestFit="1" customWidth="1"/>
  </cols>
  <sheetData>
    <row r="1" spans="1:62" x14ac:dyDescent="0.25">
      <c r="A1" s="1" t="s">
        <v>0</v>
      </c>
      <c r="B1" s="1"/>
    </row>
    <row r="2" spans="1:62" x14ac:dyDescent="0.25">
      <c r="A2" s="1" t="s">
        <v>1</v>
      </c>
      <c r="B2" s="1"/>
    </row>
    <row r="3" spans="1:62" x14ac:dyDescent="0.25">
      <c r="A3" s="1" t="s">
        <v>2</v>
      </c>
      <c r="B3" s="1"/>
    </row>
    <row r="5" spans="1:62" x14ac:dyDescent="0.25">
      <c r="B5" s="2" t="s">
        <v>3</v>
      </c>
      <c r="C5" s="3">
        <v>44927</v>
      </c>
      <c r="D5" s="3">
        <v>44958</v>
      </c>
      <c r="E5" s="3">
        <v>44986</v>
      </c>
      <c r="F5" s="3">
        <v>45017</v>
      </c>
      <c r="G5" s="3">
        <v>45047</v>
      </c>
      <c r="H5" s="3">
        <v>45078</v>
      </c>
      <c r="I5" s="3">
        <v>45108</v>
      </c>
      <c r="J5" s="3">
        <v>45139</v>
      </c>
      <c r="K5" s="3">
        <v>45170</v>
      </c>
      <c r="L5" s="3">
        <v>45200</v>
      </c>
      <c r="M5" s="3">
        <v>45231</v>
      </c>
      <c r="N5" s="3">
        <v>45261</v>
      </c>
      <c r="O5" s="3">
        <v>45292</v>
      </c>
      <c r="P5" s="3">
        <v>45323</v>
      </c>
      <c r="Q5" s="3">
        <v>45352</v>
      </c>
      <c r="R5" s="3">
        <v>45383</v>
      </c>
      <c r="S5" s="3">
        <v>45413</v>
      </c>
      <c r="T5" s="3">
        <v>45444</v>
      </c>
      <c r="U5" s="3">
        <v>45474</v>
      </c>
      <c r="V5" s="3">
        <v>45505</v>
      </c>
      <c r="W5" s="3">
        <v>45536</v>
      </c>
      <c r="X5" s="3">
        <v>45566</v>
      </c>
      <c r="Y5" s="3">
        <v>45597</v>
      </c>
      <c r="Z5" s="3">
        <v>45627</v>
      </c>
      <c r="AA5" s="3">
        <v>45658</v>
      </c>
      <c r="AB5" s="3">
        <v>45689</v>
      </c>
      <c r="AC5" s="3">
        <v>45717</v>
      </c>
      <c r="AD5" s="3">
        <v>45748</v>
      </c>
      <c r="AE5" s="3">
        <v>45778</v>
      </c>
      <c r="AF5" s="3">
        <v>45809</v>
      </c>
      <c r="AG5" s="3">
        <v>45839</v>
      </c>
      <c r="AH5" s="3">
        <v>45870</v>
      </c>
      <c r="AI5" s="3">
        <v>45901</v>
      </c>
      <c r="AJ5" s="3">
        <v>45931</v>
      </c>
      <c r="AK5" s="3">
        <v>45962</v>
      </c>
      <c r="AL5" s="3">
        <v>45992</v>
      </c>
      <c r="AM5" s="3">
        <v>46023</v>
      </c>
      <c r="AN5" s="3">
        <v>46054</v>
      </c>
      <c r="AO5" s="3">
        <v>46082</v>
      </c>
      <c r="AP5" s="3">
        <v>46113</v>
      </c>
      <c r="AQ5" s="3">
        <v>46143</v>
      </c>
      <c r="AR5" s="3">
        <v>46174</v>
      </c>
      <c r="AS5" s="3">
        <v>46204</v>
      </c>
      <c r="AT5" s="3">
        <v>46235</v>
      </c>
      <c r="AU5" s="3">
        <v>46266</v>
      </c>
      <c r="AV5" s="3">
        <v>46296</v>
      </c>
      <c r="AW5" s="3">
        <v>46327</v>
      </c>
      <c r="AX5" s="3">
        <v>46357</v>
      </c>
      <c r="AY5" s="3">
        <v>46388</v>
      </c>
      <c r="AZ5" s="3">
        <v>46419</v>
      </c>
      <c r="BA5" s="3">
        <v>46447</v>
      </c>
      <c r="BB5" s="3">
        <v>46478</v>
      </c>
      <c r="BC5" s="3">
        <v>46508</v>
      </c>
      <c r="BD5" s="3">
        <v>46539</v>
      </c>
      <c r="BE5" s="3">
        <v>46569</v>
      </c>
      <c r="BF5" s="3">
        <v>46600</v>
      </c>
      <c r="BG5" s="3">
        <v>46631</v>
      </c>
      <c r="BH5" s="3">
        <v>46661</v>
      </c>
      <c r="BI5" s="3">
        <v>46692</v>
      </c>
      <c r="BJ5" s="3">
        <v>46722</v>
      </c>
    </row>
    <row r="6" spans="1:62" x14ac:dyDescent="0.25">
      <c r="B6" t="s">
        <v>4</v>
      </c>
      <c r="C6" s="4">
        <v>3383187.02</v>
      </c>
      <c r="D6" s="4">
        <f>+C8</f>
        <v>3383187.02</v>
      </c>
      <c r="E6" s="4">
        <f t="shared" ref="E6:BJ6" si="0">+D8</f>
        <v>3383187.02</v>
      </c>
      <c r="F6" s="4">
        <f t="shared" si="0"/>
        <v>3383187.02</v>
      </c>
      <c r="G6" s="4">
        <f t="shared" si="0"/>
        <v>3383187.02</v>
      </c>
      <c r="H6" s="4">
        <f t="shared" si="0"/>
        <v>3383187.02</v>
      </c>
      <c r="I6" s="4">
        <f t="shared" si="0"/>
        <v>3383187.02</v>
      </c>
      <c r="J6" s="4">
        <f t="shared" si="0"/>
        <v>3383187.02</v>
      </c>
      <c r="K6" s="4">
        <f t="shared" si="0"/>
        <v>3383187.02</v>
      </c>
      <c r="L6" s="4">
        <f t="shared" si="0"/>
        <v>3383187.02</v>
      </c>
      <c r="M6" s="4">
        <f t="shared" si="0"/>
        <v>3383187.02</v>
      </c>
      <c r="N6" s="4">
        <f t="shared" si="0"/>
        <v>3383187.02</v>
      </c>
      <c r="O6" s="4">
        <f t="shared" si="0"/>
        <v>3383187.02</v>
      </c>
      <c r="P6" s="4">
        <f t="shared" si="0"/>
        <v>3312703.9570833333</v>
      </c>
      <c r="Q6" s="4">
        <f t="shared" si="0"/>
        <v>3242220.8941666665</v>
      </c>
      <c r="R6" s="4">
        <f t="shared" si="0"/>
        <v>3171737.8312499998</v>
      </c>
      <c r="S6" s="4">
        <f t="shared" si="0"/>
        <v>3101254.7683333331</v>
      </c>
      <c r="T6" s="4">
        <f t="shared" si="0"/>
        <v>3030771.7054166663</v>
      </c>
      <c r="U6" s="4">
        <f t="shared" si="0"/>
        <v>2960288.6424999996</v>
      </c>
      <c r="V6" s="4">
        <f t="shared" si="0"/>
        <v>2889805.5795833329</v>
      </c>
      <c r="W6" s="4">
        <f t="shared" si="0"/>
        <v>2819322.5166666661</v>
      </c>
      <c r="X6" s="4">
        <f t="shared" si="0"/>
        <v>2748839.4537499994</v>
      </c>
      <c r="Y6" s="4">
        <f t="shared" si="0"/>
        <v>2678356.3908333327</v>
      </c>
      <c r="Z6" s="4">
        <f t="shared" si="0"/>
        <v>2607873.3279166659</v>
      </c>
      <c r="AA6" s="4">
        <f t="shared" si="0"/>
        <v>2537390.2649999992</v>
      </c>
      <c r="AB6" s="4">
        <f t="shared" si="0"/>
        <v>2466907.2020833325</v>
      </c>
      <c r="AC6" s="4">
        <f t="shared" si="0"/>
        <v>2396424.1391666657</v>
      </c>
      <c r="AD6" s="4">
        <f t="shared" si="0"/>
        <v>2325941.076249999</v>
      </c>
      <c r="AE6" s="4">
        <f t="shared" si="0"/>
        <v>2255458.0133333323</v>
      </c>
      <c r="AF6" s="4">
        <f t="shared" si="0"/>
        <v>2184974.9504166655</v>
      </c>
      <c r="AG6" s="4">
        <f t="shared" si="0"/>
        <v>2114491.8874999988</v>
      </c>
      <c r="AH6" s="4">
        <f t="shared" si="0"/>
        <v>2044008.8245833321</v>
      </c>
      <c r="AI6" s="4">
        <f t="shared" si="0"/>
        <v>1973525.7616666653</v>
      </c>
      <c r="AJ6" s="4">
        <f t="shared" si="0"/>
        <v>1903042.6987499986</v>
      </c>
      <c r="AK6" s="4">
        <f t="shared" si="0"/>
        <v>1832559.6358333318</v>
      </c>
      <c r="AL6" s="4">
        <f t="shared" si="0"/>
        <v>1762076.5729166651</v>
      </c>
      <c r="AM6" s="4">
        <f t="shared" si="0"/>
        <v>1691593.5099999984</v>
      </c>
      <c r="AN6" s="4">
        <f t="shared" si="0"/>
        <v>1621110.4470833316</v>
      </c>
      <c r="AO6" s="4">
        <f t="shared" si="0"/>
        <v>1550627.3841666649</v>
      </c>
      <c r="AP6" s="4">
        <f t="shared" si="0"/>
        <v>1480144.3212499982</v>
      </c>
      <c r="AQ6" s="4">
        <f t="shared" si="0"/>
        <v>1409661.2583333314</v>
      </c>
      <c r="AR6" s="4">
        <f t="shared" si="0"/>
        <v>1339178.1954166647</v>
      </c>
      <c r="AS6" s="4">
        <f t="shared" si="0"/>
        <v>1268695.132499998</v>
      </c>
      <c r="AT6" s="4">
        <f t="shared" si="0"/>
        <v>1198212.0695833312</v>
      </c>
      <c r="AU6" s="4">
        <f t="shared" si="0"/>
        <v>1127729.0066666645</v>
      </c>
      <c r="AV6" s="4">
        <f t="shared" si="0"/>
        <v>1057245.9437499978</v>
      </c>
      <c r="AW6" s="4">
        <f t="shared" si="0"/>
        <v>986762.88083333115</v>
      </c>
      <c r="AX6" s="4">
        <f t="shared" si="0"/>
        <v>916279.81791666453</v>
      </c>
      <c r="AY6" s="4">
        <f t="shared" si="0"/>
        <v>845796.75499999791</v>
      </c>
      <c r="AZ6" s="4">
        <f t="shared" si="0"/>
        <v>775313.69208333129</v>
      </c>
      <c r="BA6" s="4">
        <f t="shared" si="0"/>
        <v>704830.62916666467</v>
      </c>
      <c r="BB6" s="4">
        <f t="shared" si="0"/>
        <v>634347.56624999805</v>
      </c>
      <c r="BC6" s="4">
        <f t="shared" si="0"/>
        <v>563864.50333333143</v>
      </c>
      <c r="BD6" s="4">
        <f t="shared" si="0"/>
        <v>493381.44041666476</v>
      </c>
      <c r="BE6" s="4">
        <f t="shared" si="0"/>
        <v>422898.37749999808</v>
      </c>
      <c r="BF6" s="4">
        <f t="shared" si="0"/>
        <v>352415.3145833314</v>
      </c>
      <c r="BG6" s="4">
        <f t="shared" si="0"/>
        <v>281932.25166666473</v>
      </c>
      <c r="BH6" s="4">
        <f t="shared" si="0"/>
        <v>211449.18874999805</v>
      </c>
      <c r="BI6" s="4">
        <f t="shared" si="0"/>
        <v>140966.12583333137</v>
      </c>
      <c r="BJ6" s="4">
        <f t="shared" si="0"/>
        <v>70483.062916664712</v>
      </c>
    </row>
    <row r="7" spans="1:62" x14ac:dyDescent="0.25">
      <c r="B7" t="s">
        <v>5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f>-N6/48</f>
        <v>-70483.062916666662</v>
      </c>
      <c r="P7" s="4">
        <f>O7</f>
        <v>-70483.062916666662</v>
      </c>
      <c r="Q7" s="4">
        <f t="shared" ref="Q7:BJ7" si="1">P7</f>
        <v>-70483.062916666662</v>
      </c>
      <c r="R7" s="4">
        <f t="shared" si="1"/>
        <v>-70483.062916666662</v>
      </c>
      <c r="S7" s="4">
        <f t="shared" si="1"/>
        <v>-70483.062916666662</v>
      </c>
      <c r="T7" s="4">
        <f t="shared" si="1"/>
        <v>-70483.062916666662</v>
      </c>
      <c r="U7" s="4">
        <f t="shared" si="1"/>
        <v>-70483.062916666662</v>
      </c>
      <c r="V7" s="4">
        <f t="shared" si="1"/>
        <v>-70483.062916666662</v>
      </c>
      <c r="W7" s="4">
        <f t="shared" si="1"/>
        <v>-70483.062916666662</v>
      </c>
      <c r="X7" s="4">
        <f t="shared" si="1"/>
        <v>-70483.062916666662</v>
      </c>
      <c r="Y7" s="4">
        <f t="shared" si="1"/>
        <v>-70483.062916666662</v>
      </c>
      <c r="Z7" s="4">
        <f t="shared" si="1"/>
        <v>-70483.062916666662</v>
      </c>
      <c r="AA7" s="4">
        <f t="shared" si="1"/>
        <v>-70483.062916666662</v>
      </c>
      <c r="AB7" s="4">
        <f t="shared" si="1"/>
        <v>-70483.062916666662</v>
      </c>
      <c r="AC7" s="4">
        <f t="shared" si="1"/>
        <v>-70483.062916666662</v>
      </c>
      <c r="AD7" s="4">
        <f t="shared" si="1"/>
        <v>-70483.062916666662</v>
      </c>
      <c r="AE7" s="4">
        <f t="shared" si="1"/>
        <v>-70483.062916666662</v>
      </c>
      <c r="AF7" s="4">
        <f t="shared" si="1"/>
        <v>-70483.062916666662</v>
      </c>
      <c r="AG7" s="4">
        <f t="shared" si="1"/>
        <v>-70483.062916666662</v>
      </c>
      <c r="AH7" s="4">
        <f t="shared" si="1"/>
        <v>-70483.062916666662</v>
      </c>
      <c r="AI7" s="4">
        <f t="shared" si="1"/>
        <v>-70483.062916666662</v>
      </c>
      <c r="AJ7" s="4">
        <f t="shared" si="1"/>
        <v>-70483.062916666662</v>
      </c>
      <c r="AK7" s="4">
        <f t="shared" si="1"/>
        <v>-70483.062916666662</v>
      </c>
      <c r="AL7" s="4">
        <f t="shared" si="1"/>
        <v>-70483.062916666662</v>
      </c>
      <c r="AM7" s="4">
        <f t="shared" si="1"/>
        <v>-70483.062916666662</v>
      </c>
      <c r="AN7" s="4">
        <f t="shared" si="1"/>
        <v>-70483.062916666662</v>
      </c>
      <c r="AO7" s="4">
        <f t="shared" si="1"/>
        <v>-70483.062916666662</v>
      </c>
      <c r="AP7" s="4">
        <f t="shared" si="1"/>
        <v>-70483.062916666662</v>
      </c>
      <c r="AQ7" s="4">
        <f t="shared" si="1"/>
        <v>-70483.062916666662</v>
      </c>
      <c r="AR7" s="4">
        <f t="shared" si="1"/>
        <v>-70483.062916666662</v>
      </c>
      <c r="AS7" s="4">
        <f t="shared" si="1"/>
        <v>-70483.062916666662</v>
      </c>
      <c r="AT7" s="4">
        <f t="shared" si="1"/>
        <v>-70483.062916666662</v>
      </c>
      <c r="AU7" s="4">
        <f t="shared" si="1"/>
        <v>-70483.062916666662</v>
      </c>
      <c r="AV7" s="4">
        <f t="shared" si="1"/>
        <v>-70483.062916666662</v>
      </c>
      <c r="AW7" s="4">
        <f t="shared" si="1"/>
        <v>-70483.062916666662</v>
      </c>
      <c r="AX7" s="4">
        <f t="shared" si="1"/>
        <v>-70483.062916666662</v>
      </c>
      <c r="AY7" s="4">
        <f t="shared" si="1"/>
        <v>-70483.062916666662</v>
      </c>
      <c r="AZ7" s="4">
        <f t="shared" si="1"/>
        <v>-70483.062916666662</v>
      </c>
      <c r="BA7" s="4">
        <f t="shared" si="1"/>
        <v>-70483.062916666662</v>
      </c>
      <c r="BB7" s="4">
        <f t="shared" si="1"/>
        <v>-70483.062916666662</v>
      </c>
      <c r="BC7" s="4">
        <f t="shared" si="1"/>
        <v>-70483.062916666662</v>
      </c>
      <c r="BD7" s="4">
        <f t="shared" si="1"/>
        <v>-70483.062916666662</v>
      </c>
      <c r="BE7" s="4">
        <f t="shared" si="1"/>
        <v>-70483.062916666662</v>
      </c>
      <c r="BF7" s="4">
        <f t="shared" si="1"/>
        <v>-70483.062916666662</v>
      </c>
      <c r="BG7" s="4">
        <f t="shared" si="1"/>
        <v>-70483.062916666662</v>
      </c>
      <c r="BH7" s="4">
        <f t="shared" si="1"/>
        <v>-70483.062916666662</v>
      </c>
      <c r="BI7" s="4">
        <f t="shared" si="1"/>
        <v>-70483.062916666662</v>
      </c>
      <c r="BJ7" s="4">
        <f t="shared" si="1"/>
        <v>-70483.062916666662</v>
      </c>
    </row>
    <row r="8" spans="1:62" x14ac:dyDescent="0.25">
      <c r="B8" t="s">
        <v>6</v>
      </c>
      <c r="C8" s="4">
        <f>SUM(C6:C7)</f>
        <v>3383187.02</v>
      </c>
      <c r="D8" s="4">
        <f t="shared" ref="D8:L8" si="2">SUM(D6:D7)</f>
        <v>3383187.02</v>
      </c>
      <c r="E8" s="4">
        <f t="shared" si="2"/>
        <v>3383187.02</v>
      </c>
      <c r="F8" s="4">
        <f t="shared" si="2"/>
        <v>3383187.02</v>
      </c>
      <c r="G8" s="4">
        <f t="shared" si="2"/>
        <v>3383187.02</v>
      </c>
      <c r="H8" s="4">
        <f t="shared" si="2"/>
        <v>3383187.02</v>
      </c>
      <c r="I8" s="4">
        <f t="shared" si="2"/>
        <v>3383187.02</v>
      </c>
      <c r="J8" s="4">
        <f t="shared" si="2"/>
        <v>3383187.02</v>
      </c>
      <c r="K8" s="4">
        <f t="shared" si="2"/>
        <v>3383187.02</v>
      </c>
      <c r="L8" s="4">
        <f t="shared" si="2"/>
        <v>3383187.02</v>
      </c>
      <c r="M8" s="4">
        <f>SUM(M6:M7)</f>
        <v>3383187.02</v>
      </c>
      <c r="N8" s="4">
        <f>SUM(N6:N7)</f>
        <v>3383187.02</v>
      </c>
      <c r="O8" s="4">
        <f t="shared" ref="O8:BI8" si="3">SUM(O6:O7)</f>
        <v>3312703.9570833333</v>
      </c>
      <c r="P8" s="4">
        <f t="shared" si="3"/>
        <v>3242220.8941666665</v>
      </c>
      <c r="Q8" s="4">
        <f t="shared" si="3"/>
        <v>3171737.8312499998</v>
      </c>
      <c r="R8" s="4">
        <f t="shared" si="3"/>
        <v>3101254.7683333331</v>
      </c>
      <c r="S8" s="4">
        <f t="shared" si="3"/>
        <v>3030771.7054166663</v>
      </c>
      <c r="T8" s="4">
        <f t="shared" si="3"/>
        <v>2960288.6424999996</v>
      </c>
      <c r="U8" s="4">
        <f t="shared" si="3"/>
        <v>2889805.5795833329</v>
      </c>
      <c r="V8" s="4">
        <f t="shared" si="3"/>
        <v>2819322.5166666661</v>
      </c>
      <c r="W8" s="4">
        <f t="shared" si="3"/>
        <v>2748839.4537499994</v>
      </c>
      <c r="X8" s="4">
        <f t="shared" si="3"/>
        <v>2678356.3908333327</v>
      </c>
      <c r="Y8" s="4">
        <f t="shared" si="3"/>
        <v>2607873.3279166659</v>
      </c>
      <c r="Z8" s="4">
        <f t="shared" si="3"/>
        <v>2537390.2649999992</v>
      </c>
      <c r="AA8" s="4">
        <f t="shared" si="3"/>
        <v>2466907.2020833325</v>
      </c>
      <c r="AB8" s="4">
        <f t="shared" si="3"/>
        <v>2396424.1391666657</v>
      </c>
      <c r="AC8" s="4">
        <f t="shared" si="3"/>
        <v>2325941.076249999</v>
      </c>
      <c r="AD8" s="4">
        <f t="shared" si="3"/>
        <v>2255458.0133333323</v>
      </c>
      <c r="AE8" s="4">
        <f t="shared" si="3"/>
        <v>2184974.9504166655</v>
      </c>
      <c r="AF8" s="4">
        <f t="shared" si="3"/>
        <v>2114491.8874999988</v>
      </c>
      <c r="AG8" s="4">
        <f t="shared" si="3"/>
        <v>2044008.8245833321</v>
      </c>
      <c r="AH8" s="4">
        <f t="shared" si="3"/>
        <v>1973525.7616666653</v>
      </c>
      <c r="AI8" s="4">
        <f t="shared" si="3"/>
        <v>1903042.6987499986</v>
      </c>
      <c r="AJ8" s="4">
        <f t="shared" si="3"/>
        <v>1832559.6358333318</v>
      </c>
      <c r="AK8" s="4">
        <f t="shared" si="3"/>
        <v>1762076.5729166651</v>
      </c>
      <c r="AL8" s="4">
        <f t="shared" si="3"/>
        <v>1691593.5099999984</v>
      </c>
      <c r="AM8" s="4">
        <f t="shared" si="3"/>
        <v>1621110.4470833316</v>
      </c>
      <c r="AN8" s="4">
        <f t="shared" si="3"/>
        <v>1550627.3841666649</v>
      </c>
      <c r="AO8" s="4">
        <f t="shared" si="3"/>
        <v>1480144.3212499982</v>
      </c>
      <c r="AP8" s="4">
        <f t="shared" si="3"/>
        <v>1409661.2583333314</v>
      </c>
      <c r="AQ8" s="4">
        <f t="shared" si="3"/>
        <v>1339178.1954166647</v>
      </c>
      <c r="AR8" s="4">
        <f t="shared" si="3"/>
        <v>1268695.132499998</v>
      </c>
      <c r="AS8" s="4">
        <f t="shared" si="3"/>
        <v>1198212.0695833312</v>
      </c>
      <c r="AT8" s="4">
        <f t="shared" si="3"/>
        <v>1127729.0066666645</v>
      </c>
      <c r="AU8" s="4">
        <f t="shared" si="3"/>
        <v>1057245.9437499978</v>
      </c>
      <c r="AV8" s="4">
        <f t="shared" si="3"/>
        <v>986762.88083333115</v>
      </c>
      <c r="AW8" s="4">
        <f t="shared" si="3"/>
        <v>916279.81791666453</v>
      </c>
      <c r="AX8" s="4">
        <f t="shared" si="3"/>
        <v>845796.75499999791</v>
      </c>
      <c r="AY8" s="4">
        <f t="shared" si="3"/>
        <v>775313.69208333129</v>
      </c>
      <c r="AZ8" s="4">
        <f t="shared" si="3"/>
        <v>704830.62916666467</v>
      </c>
      <c r="BA8" s="4">
        <f t="shared" si="3"/>
        <v>634347.56624999805</v>
      </c>
      <c r="BB8" s="4">
        <f t="shared" si="3"/>
        <v>563864.50333333143</v>
      </c>
      <c r="BC8" s="4">
        <f t="shared" si="3"/>
        <v>493381.44041666476</v>
      </c>
      <c r="BD8" s="4">
        <f t="shared" si="3"/>
        <v>422898.37749999808</v>
      </c>
      <c r="BE8" s="4">
        <f t="shared" si="3"/>
        <v>352415.3145833314</v>
      </c>
      <c r="BF8" s="4">
        <f t="shared" si="3"/>
        <v>281932.25166666473</v>
      </c>
      <c r="BG8" s="4">
        <f t="shared" si="3"/>
        <v>211449.18874999805</v>
      </c>
      <c r="BH8" s="4">
        <f t="shared" si="3"/>
        <v>140966.12583333137</v>
      </c>
      <c r="BI8" s="4">
        <f t="shared" si="3"/>
        <v>70483.062916664712</v>
      </c>
      <c r="BJ8" s="4">
        <f>ROUND(SUM(BJ6:BJ7),0)</f>
        <v>0</v>
      </c>
    </row>
    <row r="10" spans="1:62" x14ac:dyDescent="0.25">
      <c r="B10" t="s">
        <v>7</v>
      </c>
      <c r="C10" s="5">
        <v>4.7300000000000002E-2</v>
      </c>
      <c r="D10" s="5">
        <v>4.7300000000000002E-2</v>
      </c>
      <c r="E10" s="5">
        <v>4.7300000000000002E-2</v>
      </c>
      <c r="F10" s="5">
        <v>4.9799999999999997E-2</v>
      </c>
      <c r="G10" s="5">
        <v>4.9799999999999997E-2</v>
      </c>
      <c r="H10" s="5">
        <v>4.9799999999999997E-2</v>
      </c>
      <c r="I10" s="5">
        <v>4.9799999999999997E-2</v>
      </c>
      <c r="J10" s="5">
        <v>4.9799999999999997E-2</v>
      </c>
      <c r="K10" s="5">
        <v>4.9799999999999997E-2</v>
      </c>
      <c r="L10" s="5">
        <v>4.9799999999999997E-2</v>
      </c>
      <c r="M10" s="5">
        <v>4.9799999999999997E-2</v>
      </c>
      <c r="N10" s="5">
        <v>4.9799999999999997E-2</v>
      </c>
      <c r="O10" s="5">
        <v>4.9799999999999997E-2</v>
      </c>
      <c r="P10" s="5">
        <v>4.9799999999999997E-2</v>
      </c>
      <c r="Q10" s="5">
        <v>4.9799999999999997E-2</v>
      </c>
      <c r="R10" s="5">
        <v>4.9799999999999997E-2</v>
      </c>
      <c r="S10" s="5">
        <v>4.9799999999999997E-2</v>
      </c>
      <c r="T10" s="5">
        <v>4.9799999999999997E-2</v>
      </c>
      <c r="U10" s="5">
        <v>4.9799999999999997E-2</v>
      </c>
      <c r="V10" s="5">
        <v>4.9799999999999997E-2</v>
      </c>
      <c r="W10" s="5">
        <v>4.9799999999999997E-2</v>
      </c>
      <c r="X10" s="5">
        <v>4.9799999999999997E-2</v>
      </c>
      <c r="Y10" s="5">
        <v>4.9799999999999997E-2</v>
      </c>
      <c r="Z10" s="5">
        <v>4.9799999999999997E-2</v>
      </c>
      <c r="AA10" s="5">
        <v>4.9799999999999997E-2</v>
      </c>
      <c r="AB10" s="5">
        <v>4.9799999999999997E-2</v>
      </c>
      <c r="AC10" s="5">
        <v>4.9799999999999997E-2</v>
      </c>
      <c r="AD10" s="5">
        <v>4.9799999999999997E-2</v>
      </c>
      <c r="AE10" s="5">
        <v>4.9799999999999997E-2</v>
      </c>
      <c r="AF10" s="5">
        <v>4.9799999999999997E-2</v>
      </c>
      <c r="AG10" s="5">
        <v>4.9799999999999997E-2</v>
      </c>
      <c r="AH10" s="5">
        <v>4.9799999999999997E-2</v>
      </c>
      <c r="AI10" s="5">
        <v>4.9799999999999997E-2</v>
      </c>
      <c r="AJ10" s="5">
        <v>4.9799999999999997E-2</v>
      </c>
      <c r="AK10" s="5">
        <v>4.9799999999999997E-2</v>
      </c>
      <c r="AL10" s="5">
        <v>4.9799999999999997E-2</v>
      </c>
      <c r="AM10" s="5">
        <v>4.9799999999999997E-2</v>
      </c>
      <c r="AN10" s="5">
        <v>4.9799999999999997E-2</v>
      </c>
      <c r="AO10" s="5">
        <v>4.9799999999999997E-2</v>
      </c>
      <c r="AP10" s="5">
        <v>4.9799999999999997E-2</v>
      </c>
      <c r="AQ10" s="5">
        <v>4.9799999999999997E-2</v>
      </c>
      <c r="AR10" s="5">
        <v>4.9799999999999997E-2</v>
      </c>
      <c r="AS10" s="5">
        <v>4.9799999999999997E-2</v>
      </c>
      <c r="AT10" s="5">
        <v>4.9799999999999997E-2</v>
      </c>
      <c r="AU10" s="5">
        <v>4.9799999999999997E-2</v>
      </c>
      <c r="AV10" s="5">
        <v>4.9799999999999997E-2</v>
      </c>
      <c r="AW10" s="5">
        <v>4.9799999999999997E-2</v>
      </c>
      <c r="AX10" s="5">
        <v>4.9799999999999997E-2</v>
      </c>
      <c r="AY10" s="5">
        <v>4.9799999999999997E-2</v>
      </c>
      <c r="AZ10" s="5">
        <v>4.9799999999999997E-2</v>
      </c>
      <c r="BA10" s="5">
        <v>4.9799999999999997E-2</v>
      </c>
      <c r="BB10" s="5">
        <v>4.9799999999999997E-2</v>
      </c>
      <c r="BC10" s="5">
        <v>4.9799999999999997E-2</v>
      </c>
      <c r="BD10" s="5">
        <v>4.9799999999999997E-2</v>
      </c>
      <c r="BE10" s="5">
        <v>4.9799999999999997E-2</v>
      </c>
      <c r="BF10" s="5">
        <v>4.9799999999999997E-2</v>
      </c>
      <c r="BG10" s="5">
        <v>4.9799999999999997E-2</v>
      </c>
      <c r="BH10" s="5">
        <v>4.9799999999999997E-2</v>
      </c>
      <c r="BI10" s="5">
        <v>4.9799999999999997E-2</v>
      </c>
      <c r="BJ10" s="5">
        <v>4.9799999999999997E-2</v>
      </c>
    </row>
    <row r="11" spans="1:62" x14ac:dyDescent="0.25">
      <c r="B11" t="s">
        <v>8</v>
      </c>
      <c r="C11">
        <v>31</v>
      </c>
      <c r="D11">
        <v>28</v>
      </c>
      <c r="E11">
        <v>31</v>
      </c>
      <c r="F11">
        <v>30</v>
      </c>
      <c r="G11">
        <v>31</v>
      </c>
      <c r="H11" s="6">
        <v>30</v>
      </c>
      <c r="I11" s="6">
        <v>31</v>
      </c>
      <c r="J11" s="6">
        <v>31</v>
      </c>
      <c r="K11" s="6">
        <v>30</v>
      </c>
      <c r="L11" s="6">
        <v>31</v>
      </c>
      <c r="M11" s="6">
        <v>30</v>
      </c>
      <c r="N11" s="6">
        <v>31</v>
      </c>
      <c r="O11" s="6">
        <v>31</v>
      </c>
      <c r="P11" s="6">
        <v>29</v>
      </c>
      <c r="Q11">
        <v>31</v>
      </c>
      <c r="R11">
        <v>30</v>
      </c>
      <c r="S11">
        <v>31</v>
      </c>
      <c r="T11" s="6">
        <v>30</v>
      </c>
      <c r="U11" s="6">
        <v>31</v>
      </c>
      <c r="V11" s="6">
        <v>31</v>
      </c>
      <c r="W11" s="6">
        <v>30</v>
      </c>
      <c r="X11" s="6">
        <v>31</v>
      </c>
      <c r="Y11" s="6">
        <v>30</v>
      </c>
      <c r="Z11" s="6">
        <v>31</v>
      </c>
      <c r="AA11">
        <v>31</v>
      </c>
      <c r="AB11">
        <v>28</v>
      </c>
      <c r="AC11">
        <v>31</v>
      </c>
      <c r="AD11">
        <v>30</v>
      </c>
      <c r="AE11">
        <v>31</v>
      </c>
      <c r="AF11" s="6">
        <v>30</v>
      </c>
      <c r="AG11" s="6">
        <v>31</v>
      </c>
      <c r="AH11" s="6">
        <v>31</v>
      </c>
      <c r="AI11" s="6">
        <v>30</v>
      </c>
      <c r="AJ11" s="6">
        <v>31</v>
      </c>
      <c r="AK11" s="6">
        <v>30</v>
      </c>
      <c r="AL11" s="6">
        <v>31</v>
      </c>
      <c r="AM11">
        <v>31</v>
      </c>
      <c r="AN11">
        <v>28</v>
      </c>
      <c r="AO11">
        <v>31</v>
      </c>
      <c r="AP11">
        <v>30</v>
      </c>
      <c r="AQ11">
        <v>31</v>
      </c>
      <c r="AR11" s="6">
        <v>30</v>
      </c>
      <c r="AS11" s="6">
        <v>31</v>
      </c>
      <c r="AT11" s="6">
        <v>31</v>
      </c>
      <c r="AU11" s="6">
        <v>30</v>
      </c>
      <c r="AV11" s="6">
        <v>31</v>
      </c>
      <c r="AW11" s="6">
        <v>30</v>
      </c>
      <c r="AX11" s="6">
        <v>31</v>
      </c>
      <c r="AY11">
        <v>31</v>
      </c>
      <c r="AZ11">
        <v>28</v>
      </c>
      <c r="BA11">
        <v>31</v>
      </c>
      <c r="BB11">
        <v>30</v>
      </c>
      <c r="BC11">
        <v>31</v>
      </c>
      <c r="BD11" s="6">
        <v>30</v>
      </c>
      <c r="BE11" s="6">
        <v>31</v>
      </c>
      <c r="BF11" s="6">
        <v>31</v>
      </c>
      <c r="BG11" s="6">
        <v>30</v>
      </c>
      <c r="BH11" s="6">
        <v>31</v>
      </c>
      <c r="BI11" s="6">
        <v>30</v>
      </c>
      <c r="BJ11" s="6">
        <v>31</v>
      </c>
    </row>
    <row r="13" spans="1:62" x14ac:dyDescent="0.25">
      <c r="B13" t="s">
        <v>9</v>
      </c>
      <c r="C13" s="4">
        <f>9398.13+3196.86</f>
        <v>12594.99</v>
      </c>
      <c r="D13" s="4">
        <f>+C16</f>
        <v>26186.132814865756</v>
      </c>
      <c r="E13" s="4">
        <f t="shared" ref="E13:M13" si="4">+D16</f>
        <v>38462.00374442192</v>
      </c>
      <c r="F13" s="4">
        <f t="shared" si="4"/>
        <v>52053.146559287678</v>
      </c>
      <c r="G13" s="4">
        <f t="shared" si="4"/>
        <v>65901.04082745206</v>
      </c>
      <c r="H13" s="4">
        <f t="shared" si="4"/>
        <v>80210.531571221916</v>
      </c>
      <c r="I13" s="4">
        <f t="shared" si="4"/>
        <v>94058.425839386298</v>
      </c>
      <c r="J13" s="4">
        <f t="shared" si="4"/>
        <v>108367.91658315615</v>
      </c>
      <c r="K13" s="4">
        <f t="shared" si="4"/>
        <v>122677.40732692601</v>
      </c>
      <c r="L13" s="4">
        <f t="shared" si="4"/>
        <v>136525.30159509039</v>
      </c>
      <c r="M13" s="4">
        <f t="shared" si="4"/>
        <v>150834.79233886025</v>
      </c>
      <c r="N13" s="4">
        <f>+M16</f>
        <v>164682.68660702463</v>
      </c>
      <c r="O13" s="4">
        <f t="shared" ref="O13:BJ13" si="5">+N16</f>
        <v>178992.17735079449</v>
      </c>
      <c r="P13" s="4">
        <f t="shared" si="5"/>
        <v>182404.4958664712</v>
      </c>
      <c r="Q13" s="4">
        <f t="shared" si="5"/>
        <v>184614.74022692532</v>
      </c>
      <c r="R13" s="4">
        <f t="shared" si="5"/>
        <v>187430.82996161163</v>
      </c>
      <c r="S13" s="4">
        <f t="shared" si="5"/>
        <v>189516.05860992259</v>
      </c>
      <c r="T13" s="4">
        <f t="shared" si="5"/>
        <v>191735.91956361849</v>
      </c>
      <c r="U13" s="4">
        <f t="shared" si="5"/>
        <v>193244.1526174226</v>
      </c>
      <c r="V13" s="4">
        <f t="shared" si="5"/>
        <v>194867.78479012809</v>
      </c>
      <c r="W13" s="4">
        <f t="shared" si="5"/>
        <v>196193.30257233838</v>
      </c>
      <c r="X13" s="4">
        <f t="shared" si="5"/>
        <v>196836.04223438221</v>
      </c>
      <c r="Y13" s="4">
        <f t="shared" si="5"/>
        <v>197565.33123560209</v>
      </c>
      <c r="Z13" s="4">
        <f t="shared" si="5"/>
        <v>197631.07530313908</v>
      </c>
      <c r="AA13" s="4">
        <f t="shared" si="5"/>
        <v>197764.13552336855</v>
      </c>
      <c r="AB13" s="4">
        <f t="shared" si="5"/>
        <v>197599.08135310281</v>
      </c>
      <c r="AC13" s="4">
        <f t="shared" si="5"/>
        <v>196126.17050195485</v>
      </c>
      <c r="AD13" s="4">
        <f t="shared" si="5"/>
        <v>195364.88755069868</v>
      </c>
      <c r="AE13" s="4">
        <f t="shared" si="5"/>
        <v>193988.14263196854</v>
      </c>
      <c r="AF13" s="4">
        <f t="shared" si="5"/>
        <v>192630.63089972196</v>
      </c>
      <c r="AG13" s="4">
        <f t="shared" si="5"/>
        <v>190676.89038648497</v>
      </c>
      <c r="AH13" s="4">
        <f t="shared" si="5"/>
        <v>188723.14987324798</v>
      </c>
      <c r="AI13" s="4">
        <f t="shared" si="5"/>
        <v>186471.29496951579</v>
      </c>
      <c r="AJ13" s="4">
        <f t="shared" si="5"/>
        <v>183652.06106451852</v>
      </c>
      <c r="AK13" s="4">
        <f t="shared" si="5"/>
        <v>180803.97737979592</v>
      </c>
      <c r="AL13" s="4">
        <f t="shared" si="5"/>
        <v>177407.7478802918</v>
      </c>
      <c r="AM13" s="4">
        <f t="shared" si="5"/>
        <v>173963.43541457879</v>
      </c>
      <c r="AN13" s="4">
        <f t="shared" si="5"/>
        <v>170221.00855837058</v>
      </c>
      <c r="AO13" s="4">
        <f t="shared" si="5"/>
        <v>165516.92237798427</v>
      </c>
      <c r="AP13" s="4">
        <f t="shared" si="5"/>
        <v>161178.26674078565</v>
      </c>
      <c r="AQ13" s="4">
        <f t="shared" si="5"/>
        <v>156339.54825501441</v>
      </c>
      <c r="AR13" s="4">
        <f t="shared" si="5"/>
        <v>151404.66383682538</v>
      </c>
      <c r="AS13" s="4">
        <f t="shared" si="5"/>
        <v>145988.94975654728</v>
      </c>
      <c r="AT13" s="4">
        <f t="shared" si="5"/>
        <v>140457.83655736782</v>
      </c>
      <c r="AU13" s="4">
        <f t="shared" si="5"/>
        <v>134628.60896769314</v>
      </c>
      <c r="AV13" s="4">
        <f t="shared" si="5"/>
        <v>128347.40149565479</v>
      </c>
      <c r="AW13" s="4">
        <f t="shared" si="5"/>
        <v>121921.94512498974</v>
      </c>
      <c r="AX13" s="4">
        <f t="shared" si="5"/>
        <v>115063.74205844455</v>
      </c>
      <c r="AY13" s="4">
        <f t="shared" si="5"/>
        <v>108042.05690678909</v>
      </c>
      <c r="AZ13" s="4">
        <f t="shared" si="5"/>
        <v>100722.25736463843</v>
      </c>
      <c r="BA13" s="4">
        <f t="shared" si="5"/>
        <v>92786.995855013782</v>
      </c>
      <c r="BB13" s="4">
        <f t="shared" si="5"/>
        <v>84870.967531872695</v>
      </c>
      <c r="BC13" s="4">
        <f t="shared" si="5"/>
        <v>76570.275479060379</v>
      </c>
      <c r="BD13" s="4">
        <f t="shared" si="5"/>
        <v>68058.018374928884</v>
      </c>
      <c r="BE13" s="4">
        <f t="shared" si="5"/>
        <v>59180.330727609718</v>
      </c>
      <c r="BF13" s="4">
        <f t="shared" si="5"/>
        <v>50071.844842487815</v>
      </c>
      <c r="BG13" s="4">
        <f t="shared" si="5"/>
        <v>40665.244566870708</v>
      </c>
      <c r="BH13" s="4">
        <f t="shared" si="5"/>
        <v>30922.06352779127</v>
      </c>
      <c r="BI13" s="4">
        <f t="shared" si="5"/>
        <v>20919.234471183747</v>
      </c>
      <c r="BJ13" s="4">
        <f t="shared" si="5"/>
        <v>10599.057837597455</v>
      </c>
    </row>
    <row r="14" spans="1:62" x14ac:dyDescent="0.25">
      <c r="B14" t="s">
        <v>10</v>
      </c>
      <c r="C14" s="4">
        <f>+C6*C10/365*C11</f>
        <v>13591.142814865756</v>
      </c>
      <c r="D14" s="4">
        <f t="shared" ref="D14:M14" si="6">+D6*D10/365*D11</f>
        <v>12275.870929556166</v>
      </c>
      <c r="E14" s="4">
        <f t="shared" si="6"/>
        <v>13591.142814865756</v>
      </c>
      <c r="F14" s="4">
        <f t="shared" si="6"/>
        <v>13847.894268164384</v>
      </c>
      <c r="G14" s="4">
        <f t="shared" si="6"/>
        <v>14309.490743769862</v>
      </c>
      <c r="H14" s="4">
        <f t="shared" si="6"/>
        <v>13847.894268164384</v>
      </c>
      <c r="I14" s="4">
        <f t="shared" si="6"/>
        <v>14309.490743769862</v>
      </c>
      <c r="J14" s="4">
        <f t="shared" si="6"/>
        <v>14309.490743769862</v>
      </c>
      <c r="K14" s="4">
        <f t="shared" si="6"/>
        <v>13847.894268164384</v>
      </c>
      <c r="L14" s="4">
        <f t="shared" si="6"/>
        <v>14309.490743769862</v>
      </c>
      <c r="M14" s="4">
        <f t="shared" si="6"/>
        <v>13847.894268164384</v>
      </c>
      <c r="N14" s="4">
        <f>+N6*N10/365*N11</f>
        <v>14309.490743769862</v>
      </c>
      <c r="O14" s="4">
        <f t="shared" ref="O14:BJ14" si="7">+O6*O10/365*O11</f>
        <v>14309.490743769862</v>
      </c>
      <c r="P14" s="4">
        <f t="shared" si="7"/>
        <v>13107.416588547259</v>
      </c>
      <c r="Q14" s="4">
        <f t="shared" si="7"/>
        <v>13713.26196277945</v>
      </c>
      <c r="R14" s="4">
        <f t="shared" si="7"/>
        <v>12982.40087640411</v>
      </c>
      <c r="S14" s="4">
        <f t="shared" si="7"/>
        <v>13117.03318178904</v>
      </c>
      <c r="T14" s="4">
        <f t="shared" si="7"/>
        <v>12405.405281897258</v>
      </c>
      <c r="U14" s="4">
        <f t="shared" si="7"/>
        <v>12520.804400798628</v>
      </c>
      <c r="V14" s="4">
        <f t="shared" si="7"/>
        <v>12222.690010303424</v>
      </c>
      <c r="W14" s="4">
        <f t="shared" si="7"/>
        <v>11539.911890136986</v>
      </c>
      <c r="X14" s="4">
        <f t="shared" si="7"/>
        <v>11626.46122931301</v>
      </c>
      <c r="Y14" s="4">
        <f t="shared" si="7"/>
        <v>10962.916295630133</v>
      </c>
      <c r="Z14" s="4">
        <f t="shared" si="7"/>
        <v>11030.232448322598</v>
      </c>
      <c r="AA14" s="4">
        <f t="shared" si="7"/>
        <v>10732.118057827392</v>
      </c>
      <c r="AB14" s="4">
        <f t="shared" si="7"/>
        <v>9424.2613769452</v>
      </c>
      <c r="AC14" s="4">
        <f t="shared" si="7"/>
        <v>10135.889276836982</v>
      </c>
      <c r="AD14" s="4">
        <f t="shared" si="7"/>
        <v>9520.4273093630072</v>
      </c>
      <c r="AE14" s="4">
        <f t="shared" si="7"/>
        <v>9539.6604958465705</v>
      </c>
      <c r="AF14" s="4">
        <f t="shared" si="7"/>
        <v>8943.4317148561586</v>
      </c>
      <c r="AG14" s="4">
        <f t="shared" si="7"/>
        <v>8943.4317148561586</v>
      </c>
      <c r="AH14" s="4">
        <f t="shared" si="7"/>
        <v>8645.3173243609526</v>
      </c>
      <c r="AI14" s="4">
        <f t="shared" si="7"/>
        <v>8077.9383230958847</v>
      </c>
      <c r="AJ14" s="4">
        <f t="shared" si="7"/>
        <v>8049.0885433705416</v>
      </c>
      <c r="AK14" s="4">
        <f t="shared" si="7"/>
        <v>7500.9427285890342</v>
      </c>
      <c r="AL14" s="4">
        <f t="shared" si="7"/>
        <v>7452.8597623801297</v>
      </c>
      <c r="AM14" s="4">
        <f t="shared" si="7"/>
        <v>7154.7453718849256</v>
      </c>
      <c r="AN14" s="4">
        <f t="shared" si="7"/>
        <v>6193.0860477068427</v>
      </c>
      <c r="AO14" s="4">
        <f t="shared" si="7"/>
        <v>6558.5165908945128</v>
      </c>
      <c r="AP14" s="4">
        <f t="shared" si="7"/>
        <v>6058.4537423219099</v>
      </c>
      <c r="AQ14" s="4">
        <f t="shared" si="7"/>
        <v>5962.2878099041009</v>
      </c>
      <c r="AR14" s="4">
        <f t="shared" si="7"/>
        <v>5481.4581478150603</v>
      </c>
      <c r="AS14" s="4">
        <f t="shared" si="7"/>
        <v>5366.059028913689</v>
      </c>
      <c r="AT14" s="4">
        <f t="shared" si="7"/>
        <v>5067.944638418483</v>
      </c>
      <c r="AU14" s="4">
        <f t="shared" si="7"/>
        <v>4615.9647560547855</v>
      </c>
      <c r="AV14" s="4">
        <f t="shared" si="7"/>
        <v>4471.7158574280729</v>
      </c>
      <c r="AW14" s="4">
        <f t="shared" si="7"/>
        <v>4038.9691615479364</v>
      </c>
      <c r="AX14" s="4">
        <f t="shared" si="7"/>
        <v>3875.4870764376624</v>
      </c>
      <c r="AY14" s="4">
        <f t="shared" si="7"/>
        <v>3577.3726859424569</v>
      </c>
      <c r="AZ14" s="4">
        <f t="shared" si="7"/>
        <v>2961.9107184684854</v>
      </c>
      <c r="BA14" s="4">
        <f t="shared" si="7"/>
        <v>2981.1439049520463</v>
      </c>
      <c r="BB14" s="4">
        <f t="shared" si="7"/>
        <v>2596.4801752808139</v>
      </c>
      <c r="BC14" s="4">
        <f t="shared" si="7"/>
        <v>2384.9151239616358</v>
      </c>
      <c r="BD14" s="4">
        <f t="shared" si="7"/>
        <v>2019.4845807739648</v>
      </c>
      <c r="BE14" s="4">
        <f t="shared" si="7"/>
        <v>1788.6863429712246</v>
      </c>
      <c r="BF14" s="4">
        <f t="shared" si="7"/>
        <v>1490.5719524760191</v>
      </c>
      <c r="BG14" s="4">
        <f t="shared" si="7"/>
        <v>1153.9911890136907</v>
      </c>
      <c r="BH14" s="4">
        <f t="shared" si="7"/>
        <v>894.3431714856082</v>
      </c>
      <c r="BI14" s="4">
        <f t="shared" si="7"/>
        <v>576.99559450684126</v>
      </c>
      <c r="BJ14" s="4">
        <f t="shared" si="7"/>
        <v>298.1143904951972</v>
      </c>
    </row>
    <row r="15" spans="1:62" x14ac:dyDescent="0.25">
      <c r="B15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f>-SUM(C13,C14:BJ14)/48</f>
        <v>-10897.172228093132</v>
      </c>
      <c r="P15" s="4">
        <f>O15</f>
        <v>-10897.172228093132</v>
      </c>
      <c r="Q15" s="4">
        <f t="shared" ref="Q15:BJ15" si="8">P15</f>
        <v>-10897.172228093132</v>
      </c>
      <c r="R15" s="4">
        <f t="shared" si="8"/>
        <v>-10897.172228093132</v>
      </c>
      <c r="S15" s="4">
        <f t="shared" si="8"/>
        <v>-10897.172228093132</v>
      </c>
      <c r="T15" s="4">
        <f t="shared" si="8"/>
        <v>-10897.172228093132</v>
      </c>
      <c r="U15" s="4">
        <f t="shared" si="8"/>
        <v>-10897.172228093132</v>
      </c>
      <c r="V15" s="4">
        <f t="shared" si="8"/>
        <v>-10897.172228093132</v>
      </c>
      <c r="W15" s="4">
        <f t="shared" si="8"/>
        <v>-10897.172228093132</v>
      </c>
      <c r="X15" s="4">
        <f t="shared" si="8"/>
        <v>-10897.172228093132</v>
      </c>
      <c r="Y15" s="4">
        <f t="shared" si="8"/>
        <v>-10897.172228093132</v>
      </c>
      <c r="Z15" s="4">
        <f t="shared" si="8"/>
        <v>-10897.172228093132</v>
      </c>
      <c r="AA15" s="4">
        <f t="shared" si="8"/>
        <v>-10897.172228093132</v>
      </c>
      <c r="AB15" s="4">
        <f t="shared" si="8"/>
        <v>-10897.172228093132</v>
      </c>
      <c r="AC15" s="4">
        <f t="shared" si="8"/>
        <v>-10897.172228093132</v>
      </c>
      <c r="AD15" s="4">
        <f t="shared" si="8"/>
        <v>-10897.172228093132</v>
      </c>
      <c r="AE15" s="4">
        <f t="shared" si="8"/>
        <v>-10897.172228093132</v>
      </c>
      <c r="AF15" s="4">
        <f t="shared" si="8"/>
        <v>-10897.172228093132</v>
      </c>
      <c r="AG15" s="4">
        <f t="shared" si="8"/>
        <v>-10897.172228093132</v>
      </c>
      <c r="AH15" s="4">
        <f t="shared" si="8"/>
        <v>-10897.172228093132</v>
      </c>
      <c r="AI15" s="4">
        <f t="shared" si="8"/>
        <v>-10897.172228093132</v>
      </c>
      <c r="AJ15" s="4">
        <f t="shared" si="8"/>
        <v>-10897.172228093132</v>
      </c>
      <c r="AK15" s="4">
        <f t="shared" si="8"/>
        <v>-10897.172228093132</v>
      </c>
      <c r="AL15" s="4">
        <f t="shared" si="8"/>
        <v>-10897.172228093132</v>
      </c>
      <c r="AM15" s="4">
        <f t="shared" si="8"/>
        <v>-10897.172228093132</v>
      </c>
      <c r="AN15" s="4">
        <f t="shared" si="8"/>
        <v>-10897.172228093132</v>
      </c>
      <c r="AO15" s="4">
        <f t="shared" si="8"/>
        <v>-10897.172228093132</v>
      </c>
      <c r="AP15" s="4">
        <f t="shared" si="8"/>
        <v>-10897.172228093132</v>
      </c>
      <c r="AQ15" s="4">
        <f t="shared" si="8"/>
        <v>-10897.172228093132</v>
      </c>
      <c r="AR15" s="4">
        <f t="shared" si="8"/>
        <v>-10897.172228093132</v>
      </c>
      <c r="AS15" s="4">
        <f t="shared" si="8"/>
        <v>-10897.172228093132</v>
      </c>
      <c r="AT15" s="4">
        <f t="shared" si="8"/>
        <v>-10897.172228093132</v>
      </c>
      <c r="AU15" s="4">
        <f t="shared" si="8"/>
        <v>-10897.172228093132</v>
      </c>
      <c r="AV15" s="4">
        <f t="shared" si="8"/>
        <v>-10897.172228093132</v>
      </c>
      <c r="AW15" s="4">
        <f t="shared" si="8"/>
        <v>-10897.172228093132</v>
      </c>
      <c r="AX15" s="4">
        <f t="shared" si="8"/>
        <v>-10897.172228093132</v>
      </c>
      <c r="AY15" s="4">
        <f t="shared" si="8"/>
        <v>-10897.172228093132</v>
      </c>
      <c r="AZ15" s="4">
        <f t="shared" si="8"/>
        <v>-10897.172228093132</v>
      </c>
      <c r="BA15" s="4">
        <f t="shared" si="8"/>
        <v>-10897.172228093132</v>
      </c>
      <c r="BB15" s="4">
        <f t="shared" si="8"/>
        <v>-10897.172228093132</v>
      </c>
      <c r="BC15" s="4">
        <f t="shared" si="8"/>
        <v>-10897.172228093132</v>
      </c>
      <c r="BD15" s="4">
        <f t="shared" si="8"/>
        <v>-10897.172228093132</v>
      </c>
      <c r="BE15" s="4">
        <f t="shared" si="8"/>
        <v>-10897.172228093132</v>
      </c>
      <c r="BF15" s="4">
        <f t="shared" si="8"/>
        <v>-10897.172228093132</v>
      </c>
      <c r="BG15" s="4">
        <f t="shared" si="8"/>
        <v>-10897.172228093132</v>
      </c>
      <c r="BH15" s="4">
        <f t="shared" si="8"/>
        <v>-10897.172228093132</v>
      </c>
      <c r="BI15" s="4">
        <f t="shared" si="8"/>
        <v>-10897.172228093132</v>
      </c>
      <c r="BJ15" s="4">
        <f t="shared" si="8"/>
        <v>-10897.172228093132</v>
      </c>
    </row>
    <row r="16" spans="1:62" x14ac:dyDescent="0.25">
      <c r="B16" t="s">
        <v>12</v>
      </c>
      <c r="C16" s="4">
        <f>SUM(C13:C15)</f>
        <v>26186.132814865756</v>
      </c>
      <c r="D16" s="4">
        <f t="shared" ref="D16:M16" si="9">SUM(D13:D15)</f>
        <v>38462.00374442192</v>
      </c>
      <c r="E16" s="4">
        <f t="shared" si="9"/>
        <v>52053.146559287678</v>
      </c>
      <c r="F16" s="4">
        <f t="shared" si="9"/>
        <v>65901.04082745206</v>
      </c>
      <c r="G16" s="4">
        <f t="shared" si="9"/>
        <v>80210.531571221916</v>
      </c>
      <c r="H16" s="4">
        <f t="shared" si="9"/>
        <v>94058.425839386298</v>
      </c>
      <c r="I16" s="4">
        <f t="shared" si="9"/>
        <v>108367.91658315615</v>
      </c>
      <c r="J16" s="4">
        <f t="shared" si="9"/>
        <v>122677.40732692601</v>
      </c>
      <c r="K16" s="4">
        <f t="shared" si="9"/>
        <v>136525.30159509039</v>
      </c>
      <c r="L16" s="4">
        <f t="shared" si="9"/>
        <v>150834.79233886025</v>
      </c>
      <c r="M16" s="4">
        <f t="shared" si="9"/>
        <v>164682.68660702463</v>
      </c>
      <c r="N16" s="4">
        <f>SUM(N13:N15)</f>
        <v>178992.17735079449</v>
      </c>
      <c r="O16" s="4">
        <f t="shared" ref="O16:BI16" si="10">SUM(O13:O15)</f>
        <v>182404.4958664712</v>
      </c>
      <c r="P16" s="4">
        <f t="shared" si="10"/>
        <v>184614.74022692532</v>
      </c>
      <c r="Q16" s="4">
        <f t="shared" si="10"/>
        <v>187430.82996161163</v>
      </c>
      <c r="R16" s="4">
        <f t="shared" si="10"/>
        <v>189516.05860992259</v>
      </c>
      <c r="S16" s="4">
        <f t="shared" si="10"/>
        <v>191735.91956361849</v>
      </c>
      <c r="T16" s="4">
        <f t="shared" si="10"/>
        <v>193244.1526174226</v>
      </c>
      <c r="U16" s="4">
        <f t="shared" si="10"/>
        <v>194867.78479012809</v>
      </c>
      <c r="V16" s="4">
        <f t="shared" si="10"/>
        <v>196193.30257233838</v>
      </c>
      <c r="W16" s="4">
        <f t="shared" si="10"/>
        <v>196836.04223438221</v>
      </c>
      <c r="X16" s="4">
        <f t="shared" si="10"/>
        <v>197565.33123560209</v>
      </c>
      <c r="Y16" s="4">
        <f t="shared" si="10"/>
        <v>197631.07530313908</v>
      </c>
      <c r="Z16" s="4">
        <f t="shared" si="10"/>
        <v>197764.13552336855</v>
      </c>
      <c r="AA16" s="4">
        <f t="shared" si="10"/>
        <v>197599.08135310281</v>
      </c>
      <c r="AB16" s="4">
        <f t="shared" si="10"/>
        <v>196126.17050195485</v>
      </c>
      <c r="AC16" s="4">
        <f t="shared" si="10"/>
        <v>195364.88755069868</v>
      </c>
      <c r="AD16" s="4">
        <f t="shared" si="10"/>
        <v>193988.14263196854</v>
      </c>
      <c r="AE16" s="4">
        <f t="shared" si="10"/>
        <v>192630.63089972196</v>
      </c>
      <c r="AF16" s="4">
        <f t="shared" si="10"/>
        <v>190676.89038648497</v>
      </c>
      <c r="AG16" s="4">
        <f t="shared" si="10"/>
        <v>188723.14987324798</v>
      </c>
      <c r="AH16" s="4">
        <f t="shared" si="10"/>
        <v>186471.29496951579</v>
      </c>
      <c r="AI16" s="4">
        <f t="shared" si="10"/>
        <v>183652.06106451852</v>
      </c>
      <c r="AJ16" s="4">
        <f t="shared" si="10"/>
        <v>180803.97737979592</v>
      </c>
      <c r="AK16" s="4">
        <f t="shared" si="10"/>
        <v>177407.7478802918</v>
      </c>
      <c r="AL16" s="4">
        <f t="shared" si="10"/>
        <v>173963.43541457879</v>
      </c>
      <c r="AM16" s="4">
        <f t="shared" si="10"/>
        <v>170221.00855837058</v>
      </c>
      <c r="AN16" s="4">
        <f t="shared" si="10"/>
        <v>165516.92237798427</v>
      </c>
      <c r="AO16" s="4">
        <f t="shared" si="10"/>
        <v>161178.26674078565</v>
      </c>
      <c r="AP16" s="4">
        <f t="shared" si="10"/>
        <v>156339.54825501441</v>
      </c>
      <c r="AQ16" s="4">
        <f t="shared" si="10"/>
        <v>151404.66383682538</v>
      </c>
      <c r="AR16" s="4">
        <f t="shared" si="10"/>
        <v>145988.94975654728</v>
      </c>
      <c r="AS16" s="4">
        <f t="shared" si="10"/>
        <v>140457.83655736782</v>
      </c>
      <c r="AT16" s="4">
        <f t="shared" si="10"/>
        <v>134628.60896769314</v>
      </c>
      <c r="AU16" s="4">
        <f t="shared" si="10"/>
        <v>128347.40149565479</v>
      </c>
      <c r="AV16" s="4">
        <f t="shared" si="10"/>
        <v>121921.94512498974</v>
      </c>
      <c r="AW16" s="4">
        <f t="shared" si="10"/>
        <v>115063.74205844455</v>
      </c>
      <c r="AX16" s="4">
        <f t="shared" si="10"/>
        <v>108042.05690678909</v>
      </c>
      <c r="AY16" s="4">
        <f t="shared" si="10"/>
        <v>100722.25736463843</v>
      </c>
      <c r="AZ16" s="4">
        <f t="shared" si="10"/>
        <v>92786.995855013782</v>
      </c>
      <c r="BA16" s="4">
        <f t="shared" si="10"/>
        <v>84870.967531872695</v>
      </c>
      <c r="BB16" s="4">
        <f t="shared" si="10"/>
        <v>76570.275479060379</v>
      </c>
      <c r="BC16" s="4">
        <f t="shared" si="10"/>
        <v>68058.018374928884</v>
      </c>
      <c r="BD16" s="4">
        <f t="shared" si="10"/>
        <v>59180.330727609718</v>
      </c>
      <c r="BE16" s="4">
        <f t="shared" si="10"/>
        <v>50071.844842487815</v>
      </c>
      <c r="BF16" s="4">
        <f t="shared" si="10"/>
        <v>40665.244566870708</v>
      </c>
      <c r="BG16" s="4">
        <f t="shared" si="10"/>
        <v>30922.06352779127</v>
      </c>
      <c r="BH16" s="4">
        <f t="shared" si="10"/>
        <v>20919.234471183747</v>
      </c>
      <c r="BI16" s="4">
        <f t="shared" si="10"/>
        <v>10599.057837597455</v>
      </c>
      <c r="BJ16" s="4">
        <f>ROUND(SUM(BJ13:BJ15),0)</f>
        <v>0</v>
      </c>
    </row>
    <row r="18" spans="2:62" x14ac:dyDescent="0.25">
      <c r="B18" s="1" t="s">
        <v>13</v>
      </c>
      <c r="O18" s="7"/>
    </row>
    <row r="19" spans="2:62" x14ac:dyDescent="0.25">
      <c r="B19" t="s">
        <v>14</v>
      </c>
      <c r="C19" s="4">
        <f>+C6</f>
        <v>3383187.02</v>
      </c>
      <c r="O19" s="7"/>
    </row>
    <row r="20" spans="2:62" x14ac:dyDescent="0.25">
      <c r="B20" t="s">
        <v>15</v>
      </c>
      <c r="C20" s="8">
        <f>+C13</f>
        <v>12594.99</v>
      </c>
    </row>
    <row r="21" spans="2:62" x14ac:dyDescent="0.25">
      <c r="C21" s="4">
        <f>SUM(C19:C20)</f>
        <v>3395782.0100000002</v>
      </c>
    </row>
    <row r="22" spans="2:62" x14ac:dyDescent="0.25">
      <c r="B22" t="s">
        <v>16</v>
      </c>
      <c r="C22" s="8">
        <v>3395782</v>
      </c>
    </row>
    <row r="23" spans="2:62" x14ac:dyDescent="0.25">
      <c r="B23" t="s">
        <v>17</v>
      </c>
      <c r="C23" s="4">
        <f>ROUND(C21-C22,0)</f>
        <v>0</v>
      </c>
    </row>
    <row r="25" spans="2:62" x14ac:dyDescent="0.25">
      <c r="B25" s="2" t="s">
        <v>18</v>
      </c>
      <c r="C25" s="3">
        <v>44927</v>
      </c>
      <c r="D25" s="3">
        <v>44958</v>
      </c>
      <c r="E25" s="3">
        <v>44986</v>
      </c>
      <c r="F25" s="3">
        <v>45017</v>
      </c>
      <c r="G25" s="3">
        <v>45047</v>
      </c>
      <c r="H25" s="3">
        <v>45078</v>
      </c>
      <c r="I25" s="3">
        <v>45108</v>
      </c>
      <c r="J25" s="3">
        <v>45139</v>
      </c>
      <c r="K25" s="3">
        <v>45170</v>
      </c>
      <c r="L25" s="3">
        <v>45200</v>
      </c>
      <c r="M25" s="3">
        <v>45231</v>
      </c>
      <c r="N25" s="3">
        <v>45261</v>
      </c>
      <c r="O25" s="3">
        <v>45292</v>
      </c>
      <c r="P25" s="3">
        <v>45323</v>
      </c>
      <c r="Q25" s="3">
        <v>45352</v>
      </c>
      <c r="R25" s="3">
        <v>45383</v>
      </c>
      <c r="S25" s="3">
        <v>45413</v>
      </c>
      <c r="T25" s="3">
        <v>45444</v>
      </c>
      <c r="U25" s="3">
        <v>45474</v>
      </c>
      <c r="V25" s="3">
        <v>45505</v>
      </c>
      <c r="W25" s="3">
        <v>45536</v>
      </c>
      <c r="X25" s="3">
        <v>45566</v>
      </c>
      <c r="Y25" s="3">
        <v>45597</v>
      </c>
      <c r="Z25" s="3">
        <v>45627</v>
      </c>
      <c r="AA25" s="3">
        <v>45658</v>
      </c>
      <c r="AB25" s="3">
        <v>45689</v>
      </c>
      <c r="AC25" s="3">
        <v>45717</v>
      </c>
      <c r="AD25" s="3">
        <v>45748</v>
      </c>
      <c r="AE25" s="3">
        <v>45778</v>
      </c>
      <c r="AF25" s="3">
        <v>45809</v>
      </c>
      <c r="AG25" s="3">
        <v>45839</v>
      </c>
      <c r="AH25" s="3">
        <v>45870</v>
      </c>
      <c r="AI25" s="3">
        <v>45901</v>
      </c>
      <c r="AJ25" s="3">
        <v>45931</v>
      </c>
      <c r="AK25" s="3">
        <v>45962</v>
      </c>
      <c r="AL25" s="3">
        <v>45992</v>
      </c>
      <c r="AM25" s="3">
        <v>46023</v>
      </c>
      <c r="AN25" s="3">
        <v>46054</v>
      </c>
      <c r="AO25" s="3">
        <v>46082</v>
      </c>
      <c r="AP25" s="3">
        <v>46113</v>
      </c>
      <c r="AQ25" s="3">
        <v>46143</v>
      </c>
      <c r="AR25" s="3">
        <v>46174</v>
      </c>
      <c r="AS25" s="3">
        <v>46204</v>
      </c>
      <c r="AT25" s="3">
        <v>46235</v>
      </c>
      <c r="AU25" s="3">
        <v>46266</v>
      </c>
      <c r="AV25" s="3">
        <v>46296</v>
      </c>
      <c r="AW25" s="3">
        <v>46327</v>
      </c>
      <c r="AX25" s="3">
        <v>46357</v>
      </c>
      <c r="AY25" s="3">
        <v>46388</v>
      </c>
      <c r="AZ25" s="3">
        <v>46419</v>
      </c>
      <c r="BA25" s="3">
        <v>46447</v>
      </c>
      <c r="BB25" s="3">
        <v>46478</v>
      </c>
      <c r="BC25" s="3">
        <v>46508</v>
      </c>
      <c r="BD25" s="3">
        <v>46539</v>
      </c>
      <c r="BE25" s="3">
        <v>46569</v>
      </c>
      <c r="BF25" s="3">
        <v>46600</v>
      </c>
      <c r="BG25" s="3">
        <v>46631</v>
      </c>
      <c r="BH25" s="3">
        <v>46661</v>
      </c>
      <c r="BI25" s="3">
        <v>46692</v>
      </c>
      <c r="BJ25" s="3">
        <v>46722</v>
      </c>
    </row>
    <row r="26" spans="2:62" x14ac:dyDescent="0.25">
      <c r="B26" t="s">
        <v>4</v>
      </c>
      <c r="C26" s="4">
        <f>19896.9+2097.24</f>
        <v>21994.14</v>
      </c>
      <c r="D26" s="4">
        <f>+C28</f>
        <v>21994.14</v>
      </c>
      <c r="E26" s="4">
        <f t="shared" ref="E26:BJ26" si="11">+D28</f>
        <v>21994.14</v>
      </c>
      <c r="F26" s="4">
        <f t="shared" si="11"/>
        <v>21994.14</v>
      </c>
      <c r="G26" s="4">
        <f t="shared" si="11"/>
        <v>21994.14</v>
      </c>
      <c r="H26" s="4">
        <f t="shared" si="11"/>
        <v>21994.14</v>
      </c>
      <c r="I26" s="4">
        <f t="shared" si="11"/>
        <v>21994.14</v>
      </c>
      <c r="J26" s="4">
        <f t="shared" si="11"/>
        <v>21994.14</v>
      </c>
      <c r="K26" s="4">
        <f t="shared" si="11"/>
        <v>21994.14</v>
      </c>
      <c r="L26" s="4">
        <f t="shared" si="11"/>
        <v>21994.14</v>
      </c>
      <c r="M26" s="4">
        <f t="shared" si="11"/>
        <v>21994.14</v>
      </c>
      <c r="N26" s="4">
        <f t="shared" si="11"/>
        <v>21994.14</v>
      </c>
      <c r="O26" s="4">
        <f t="shared" si="11"/>
        <v>21994.14</v>
      </c>
      <c r="P26" s="4">
        <f t="shared" si="11"/>
        <v>21535.928749999999</v>
      </c>
      <c r="Q26" s="4">
        <f t="shared" si="11"/>
        <v>21077.717499999999</v>
      </c>
      <c r="R26" s="4">
        <f t="shared" si="11"/>
        <v>20619.506249999999</v>
      </c>
      <c r="S26" s="4">
        <f t="shared" si="11"/>
        <v>20161.294999999998</v>
      </c>
      <c r="T26" s="4">
        <f t="shared" si="11"/>
        <v>19703.083749999998</v>
      </c>
      <c r="U26" s="4">
        <f t="shared" si="11"/>
        <v>19244.872499999998</v>
      </c>
      <c r="V26" s="4">
        <f t="shared" si="11"/>
        <v>18786.661249999997</v>
      </c>
      <c r="W26" s="4">
        <f t="shared" si="11"/>
        <v>18328.449999999997</v>
      </c>
      <c r="X26" s="4">
        <f t="shared" si="11"/>
        <v>17870.238749999997</v>
      </c>
      <c r="Y26" s="4">
        <f t="shared" si="11"/>
        <v>17412.027499999997</v>
      </c>
      <c r="Z26" s="4">
        <f t="shared" si="11"/>
        <v>16953.816249999996</v>
      </c>
      <c r="AA26" s="4">
        <f t="shared" si="11"/>
        <v>16495.604999999996</v>
      </c>
      <c r="AB26" s="4">
        <f t="shared" si="11"/>
        <v>16037.393749999996</v>
      </c>
      <c r="AC26" s="4">
        <f t="shared" si="11"/>
        <v>15579.182499999995</v>
      </c>
      <c r="AD26" s="4">
        <f t="shared" si="11"/>
        <v>15120.971249999995</v>
      </c>
      <c r="AE26" s="4">
        <f t="shared" si="11"/>
        <v>14662.759999999995</v>
      </c>
      <c r="AF26" s="4">
        <f t="shared" si="11"/>
        <v>14204.548749999994</v>
      </c>
      <c r="AG26" s="4">
        <f t="shared" si="11"/>
        <v>13746.337499999994</v>
      </c>
      <c r="AH26" s="4">
        <f t="shared" si="11"/>
        <v>13288.126249999994</v>
      </c>
      <c r="AI26" s="4">
        <f t="shared" si="11"/>
        <v>12829.914999999994</v>
      </c>
      <c r="AJ26" s="4">
        <f t="shared" si="11"/>
        <v>12371.703749999993</v>
      </c>
      <c r="AK26" s="4">
        <f t="shared" si="11"/>
        <v>11913.492499999993</v>
      </c>
      <c r="AL26" s="4">
        <f t="shared" si="11"/>
        <v>11455.281249999993</v>
      </c>
      <c r="AM26" s="4">
        <f t="shared" si="11"/>
        <v>10997.069999999992</v>
      </c>
      <c r="AN26" s="4">
        <f t="shared" si="11"/>
        <v>10538.858749999992</v>
      </c>
      <c r="AO26" s="4">
        <f t="shared" si="11"/>
        <v>10080.647499999992</v>
      </c>
      <c r="AP26" s="4">
        <f t="shared" si="11"/>
        <v>9622.4362499999916</v>
      </c>
      <c r="AQ26" s="4">
        <f t="shared" si="11"/>
        <v>9164.2249999999913</v>
      </c>
      <c r="AR26" s="4">
        <f t="shared" si="11"/>
        <v>8706.013749999991</v>
      </c>
      <c r="AS26" s="4">
        <f t="shared" si="11"/>
        <v>8247.8024999999907</v>
      </c>
      <c r="AT26" s="4">
        <f t="shared" si="11"/>
        <v>7789.5912499999904</v>
      </c>
      <c r="AU26" s="4">
        <f t="shared" si="11"/>
        <v>7331.3799999999901</v>
      </c>
      <c r="AV26" s="4">
        <f t="shared" si="11"/>
        <v>6873.1687499999898</v>
      </c>
      <c r="AW26" s="4">
        <f t="shared" si="11"/>
        <v>6414.9574999999895</v>
      </c>
      <c r="AX26" s="4">
        <f t="shared" si="11"/>
        <v>5956.7462499999892</v>
      </c>
      <c r="AY26" s="4">
        <f t="shared" si="11"/>
        <v>5498.5349999999889</v>
      </c>
      <c r="AZ26" s="4">
        <f t="shared" si="11"/>
        <v>5040.3237499999886</v>
      </c>
      <c r="BA26" s="4">
        <f t="shared" si="11"/>
        <v>4582.1124999999884</v>
      </c>
      <c r="BB26" s="4">
        <f t="shared" si="11"/>
        <v>4123.9012499999881</v>
      </c>
      <c r="BC26" s="4">
        <f t="shared" si="11"/>
        <v>3665.6899999999882</v>
      </c>
      <c r="BD26" s="4">
        <f t="shared" si="11"/>
        <v>3207.4787499999884</v>
      </c>
      <c r="BE26" s="4">
        <f t="shared" si="11"/>
        <v>2749.2674999999886</v>
      </c>
      <c r="BF26" s="4">
        <f t="shared" si="11"/>
        <v>2291.0562499999887</v>
      </c>
      <c r="BG26" s="4">
        <f t="shared" si="11"/>
        <v>1832.8449999999887</v>
      </c>
      <c r="BH26" s="4">
        <f t="shared" si="11"/>
        <v>1374.6337499999886</v>
      </c>
      <c r="BI26" s="4">
        <f t="shared" si="11"/>
        <v>916.42249999998853</v>
      </c>
      <c r="BJ26" s="4">
        <f t="shared" si="11"/>
        <v>458.21124999998852</v>
      </c>
    </row>
    <row r="27" spans="2:62" x14ac:dyDescent="0.25">
      <c r="B27" t="s">
        <v>5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>-N26/48</f>
        <v>-458.21125000000001</v>
      </c>
      <c r="P27" s="4">
        <f>O27</f>
        <v>-458.21125000000001</v>
      </c>
      <c r="Q27" s="4">
        <f t="shared" ref="Q27:BJ27" si="12">P27</f>
        <v>-458.21125000000001</v>
      </c>
      <c r="R27" s="4">
        <f t="shared" si="12"/>
        <v>-458.21125000000001</v>
      </c>
      <c r="S27" s="4">
        <f t="shared" si="12"/>
        <v>-458.21125000000001</v>
      </c>
      <c r="T27" s="4">
        <f t="shared" si="12"/>
        <v>-458.21125000000001</v>
      </c>
      <c r="U27" s="4">
        <f t="shared" si="12"/>
        <v>-458.21125000000001</v>
      </c>
      <c r="V27" s="4">
        <f t="shared" si="12"/>
        <v>-458.21125000000001</v>
      </c>
      <c r="W27" s="4">
        <f t="shared" si="12"/>
        <v>-458.21125000000001</v>
      </c>
      <c r="X27" s="4">
        <f t="shared" si="12"/>
        <v>-458.21125000000001</v>
      </c>
      <c r="Y27" s="4">
        <f t="shared" si="12"/>
        <v>-458.21125000000001</v>
      </c>
      <c r="Z27" s="4">
        <f t="shared" si="12"/>
        <v>-458.21125000000001</v>
      </c>
      <c r="AA27" s="4">
        <f t="shared" si="12"/>
        <v>-458.21125000000001</v>
      </c>
      <c r="AB27" s="4">
        <f t="shared" si="12"/>
        <v>-458.21125000000001</v>
      </c>
      <c r="AC27" s="4">
        <f t="shared" si="12"/>
        <v>-458.21125000000001</v>
      </c>
      <c r="AD27" s="4">
        <f t="shared" si="12"/>
        <v>-458.21125000000001</v>
      </c>
      <c r="AE27" s="4">
        <f t="shared" si="12"/>
        <v>-458.21125000000001</v>
      </c>
      <c r="AF27" s="4">
        <f t="shared" si="12"/>
        <v>-458.21125000000001</v>
      </c>
      <c r="AG27" s="4">
        <f t="shared" si="12"/>
        <v>-458.21125000000001</v>
      </c>
      <c r="AH27" s="4">
        <f t="shared" si="12"/>
        <v>-458.21125000000001</v>
      </c>
      <c r="AI27" s="4">
        <f t="shared" si="12"/>
        <v>-458.21125000000001</v>
      </c>
      <c r="AJ27" s="4">
        <f t="shared" si="12"/>
        <v>-458.21125000000001</v>
      </c>
      <c r="AK27" s="4">
        <f t="shared" si="12"/>
        <v>-458.21125000000001</v>
      </c>
      <c r="AL27" s="4">
        <f t="shared" si="12"/>
        <v>-458.21125000000001</v>
      </c>
      <c r="AM27" s="4">
        <f t="shared" si="12"/>
        <v>-458.21125000000001</v>
      </c>
      <c r="AN27" s="4">
        <f t="shared" si="12"/>
        <v>-458.21125000000001</v>
      </c>
      <c r="AO27" s="4">
        <f t="shared" si="12"/>
        <v>-458.21125000000001</v>
      </c>
      <c r="AP27" s="4">
        <f t="shared" si="12"/>
        <v>-458.21125000000001</v>
      </c>
      <c r="AQ27" s="4">
        <f t="shared" si="12"/>
        <v>-458.21125000000001</v>
      </c>
      <c r="AR27" s="4">
        <f t="shared" si="12"/>
        <v>-458.21125000000001</v>
      </c>
      <c r="AS27" s="4">
        <f t="shared" si="12"/>
        <v>-458.21125000000001</v>
      </c>
      <c r="AT27" s="4">
        <f t="shared" si="12"/>
        <v>-458.21125000000001</v>
      </c>
      <c r="AU27" s="4">
        <f t="shared" si="12"/>
        <v>-458.21125000000001</v>
      </c>
      <c r="AV27" s="4">
        <f t="shared" si="12"/>
        <v>-458.21125000000001</v>
      </c>
      <c r="AW27" s="4">
        <f t="shared" si="12"/>
        <v>-458.21125000000001</v>
      </c>
      <c r="AX27" s="4">
        <f t="shared" si="12"/>
        <v>-458.21125000000001</v>
      </c>
      <c r="AY27" s="4">
        <f t="shared" si="12"/>
        <v>-458.21125000000001</v>
      </c>
      <c r="AZ27" s="4">
        <f t="shared" si="12"/>
        <v>-458.21125000000001</v>
      </c>
      <c r="BA27" s="4">
        <f t="shared" si="12"/>
        <v>-458.21125000000001</v>
      </c>
      <c r="BB27" s="4">
        <f t="shared" si="12"/>
        <v>-458.21125000000001</v>
      </c>
      <c r="BC27" s="4">
        <f t="shared" si="12"/>
        <v>-458.21125000000001</v>
      </c>
      <c r="BD27" s="4">
        <f t="shared" si="12"/>
        <v>-458.21125000000001</v>
      </c>
      <c r="BE27" s="4">
        <f t="shared" si="12"/>
        <v>-458.21125000000001</v>
      </c>
      <c r="BF27" s="4">
        <f t="shared" si="12"/>
        <v>-458.21125000000001</v>
      </c>
      <c r="BG27" s="4">
        <f t="shared" si="12"/>
        <v>-458.21125000000001</v>
      </c>
      <c r="BH27" s="4">
        <f t="shared" si="12"/>
        <v>-458.21125000000001</v>
      </c>
      <c r="BI27" s="4">
        <f t="shared" si="12"/>
        <v>-458.21125000000001</v>
      </c>
      <c r="BJ27" s="4">
        <f t="shared" si="12"/>
        <v>-458.21125000000001</v>
      </c>
    </row>
    <row r="28" spans="2:62" x14ac:dyDescent="0.25">
      <c r="B28" t="s">
        <v>6</v>
      </c>
      <c r="C28" s="4">
        <f>SUM(C26:C27)</f>
        <v>21994.14</v>
      </c>
      <c r="D28" s="4">
        <f t="shared" ref="D28:L28" si="13">SUM(D26:D27)</f>
        <v>21994.14</v>
      </c>
      <c r="E28" s="4">
        <f t="shared" si="13"/>
        <v>21994.14</v>
      </c>
      <c r="F28" s="4">
        <f t="shared" si="13"/>
        <v>21994.14</v>
      </c>
      <c r="G28" s="4">
        <f t="shared" si="13"/>
        <v>21994.14</v>
      </c>
      <c r="H28" s="4">
        <f t="shared" si="13"/>
        <v>21994.14</v>
      </c>
      <c r="I28" s="4">
        <f t="shared" si="13"/>
        <v>21994.14</v>
      </c>
      <c r="J28" s="4">
        <f t="shared" si="13"/>
        <v>21994.14</v>
      </c>
      <c r="K28" s="4">
        <f t="shared" si="13"/>
        <v>21994.14</v>
      </c>
      <c r="L28" s="4">
        <f t="shared" si="13"/>
        <v>21994.14</v>
      </c>
      <c r="M28" s="4">
        <f>SUM(M26:M27)</f>
        <v>21994.14</v>
      </c>
      <c r="N28" s="4">
        <f>SUM(N26:N27)</f>
        <v>21994.14</v>
      </c>
      <c r="O28" s="4">
        <f t="shared" ref="O28:BI28" si="14">SUM(O26:O27)</f>
        <v>21535.928749999999</v>
      </c>
      <c r="P28" s="4">
        <f t="shared" si="14"/>
        <v>21077.717499999999</v>
      </c>
      <c r="Q28" s="4">
        <f t="shared" si="14"/>
        <v>20619.506249999999</v>
      </c>
      <c r="R28" s="4">
        <f t="shared" si="14"/>
        <v>20161.294999999998</v>
      </c>
      <c r="S28" s="4">
        <f t="shared" si="14"/>
        <v>19703.083749999998</v>
      </c>
      <c r="T28" s="4">
        <f t="shared" si="14"/>
        <v>19244.872499999998</v>
      </c>
      <c r="U28" s="4">
        <f t="shared" si="14"/>
        <v>18786.661249999997</v>
      </c>
      <c r="V28" s="4">
        <f t="shared" si="14"/>
        <v>18328.449999999997</v>
      </c>
      <c r="W28" s="4">
        <f t="shared" si="14"/>
        <v>17870.238749999997</v>
      </c>
      <c r="X28" s="4">
        <f t="shared" si="14"/>
        <v>17412.027499999997</v>
      </c>
      <c r="Y28" s="4">
        <f t="shared" si="14"/>
        <v>16953.816249999996</v>
      </c>
      <c r="Z28" s="4">
        <f t="shared" si="14"/>
        <v>16495.604999999996</v>
      </c>
      <c r="AA28" s="4">
        <f t="shared" si="14"/>
        <v>16037.393749999996</v>
      </c>
      <c r="AB28" s="4">
        <f t="shared" si="14"/>
        <v>15579.182499999995</v>
      </c>
      <c r="AC28" s="4">
        <f t="shared" si="14"/>
        <v>15120.971249999995</v>
      </c>
      <c r="AD28" s="4">
        <f t="shared" si="14"/>
        <v>14662.759999999995</v>
      </c>
      <c r="AE28" s="4">
        <f t="shared" si="14"/>
        <v>14204.548749999994</v>
      </c>
      <c r="AF28" s="4">
        <f t="shared" si="14"/>
        <v>13746.337499999994</v>
      </c>
      <c r="AG28" s="4">
        <f t="shared" si="14"/>
        <v>13288.126249999994</v>
      </c>
      <c r="AH28" s="4">
        <f t="shared" si="14"/>
        <v>12829.914999999994</v>
      </c>
      <c r="AI28" s="4">
        <f t="shared" si="14"/>
        <v>12371.703749999993</v>
      </c>
      <c r="AJ28" s="4">
        <f t="shared" si="14"/>
        <v>11913.492499999993</v>
      </c>
      <c r="AK28" s="4">
        <f t="shared" si="14"/>
        <v>11455.281249999993</v>
      </c>
      <c r="AL28" s="4">
        <f t="shared" si="14"/>
        <v>10997.069999999992</v>
      </c>
      <c r="AM28" s="4">
        <f t="shared" si="14"/>
        <v>10538.858749999992</v>
      </c>
      <c r="AN28" s="4">
        <f t="shared" si="14"/>
        <v>10080.647499999992</v>
      </c>
      <c r="AO28" s="4">
        <f t="shared" si="14"/>
        <v>9622.4362499999916</v>
      </c>
      <c r="AP28" s="4">
        <f t="shared" si="14"/>
        <v>9164.2249999999913</v>
      </c>
      <c r="AQ28" s="4">
        <f t="shared" si="14"/>
        <v>8706.013749999991</v>
      </c>
      <c r="AR28" s="4">
        <f t="shared" si="14"/>
        <v>8247.8024999999907</v>
      </c>
      <c r="AS28" s="4">
        <f t="shared" si="14"/>
        <v>7789.5912499999904</v>
      </c>
      <c r="AT28" s="4">
        <f t="shared" si="14"/>
        <v>7331.3799999999901</v>
      </c>
      <c r="AU28" s="4">
        <f t="shared" si="14"/>
        <v>6873.1687499999898</v>
      </c>
      <c r="AV28" s="4">
        <f t="shared" si="14"/>
        <v>6414.9574999999895</v>
      </c>
      <c r="AW28" s="4">
        <f t="shared" si="14"/>
        <v>5956.7462499999892</v>
      </c>
      <c r="AX28" s="4">
        <f t="shared" si="14"/>
        <v>5498.5349999999889</v>
      </c>
      <c r="AY28" s="4">
        <f t="shared" si="14"/>
        <v>5040.3237499999886</v>
      </c>
      <c r="AZ28" s="4">
        <f t="shared" si="14"/>
        <v>4582.1124999999884</v>
      </c>
      <c r="BA28" s="4">
        <f t="shared" si="14"/>
        <v>4123.9012499999881</v>
      </c>
      <c r="BB28" s="4">
        <f t="shared" si="14"/>
        <v>3665.6899999999882</v>
      </c>
      <c r="BC28" s="4">
        <f t="shared" si="14"/>
        <v>3207.4787499999884</v>
      </c>
      <c r="BD28" s="4">
        <f t="shared" si="14"/>
        <v>2749.2674999999886</v>
      </c>
      <c r="BE28" s="4">
        <f t="shared" si="14"/>
        <v>2291.0562499999887</v>
      </c>
      <c r="BF28" s="4">
        <f t="shared" si="14"/>
        <v>1832.8449999999887</v>
      </c>
      <c r="BG28" s="4">
        <f t="shared" si="14"/>
        <v>1374.6337499999886</v>
      </c>
      <c r="BH28" s="4">
        <f t="shared" si="14"/>
        <v>916.42249999998853</v>
      </c>
      <c r="BI28" s="4">
        <f t="shared" si="14"/>
        <v>458.21124999998852</v>
      </c>
      <c r="BJ28" s="4">
        <f>ROUND(SUM(BJ26:BJ27),0)</f>
        <v>0</v>
      </c>
    </row>
    <row r="30" spans="2:62" x14ac:dyDescent="0.25">
      <c r="B30" t="s">
        <v>7</v>
      </c>
      <c r="C30" s="5">
        <v>4.7300000000000002E-2</v>
      </c>
      <c r="D30" s="5">
        <v>4.7300000000000002E-2</v>
      </c>
      <c r="E30" s="5">
        <v>4.7300000000000002E-2</v>
      </c>
      <c r="F30" s="5">
        <v>4.9799999999999997E-2</v>
      </c>
      <c r="G30" s="5">
        <v>4.9799999999999997E-2</v>
      </c>
      <c r="H30" s="5">
        <v>4.9799999999999997E-2</v>
      </c>
      <c r="I30" s="5">
        <v>4.9799999999999997E-2</v>
      </c>
      <c r="J30" s="5">
        <v>4.9799999999999997E-2</v>
      </c>
      <c r="K30" s="5">
        <v>4.9799999999999997E-2</v>
      </c>
      <c r="L30" s="5">
        <v>4.9799999999999997E-2</v>
      </c>
      <c r="M30" s="5">
        <v>4.9799999999999997E-2</v>
      </c>
      <c r="N30" s="5">
        <v>4.9799999999999997E-2</v>
      </c>
      <c r="O30" s="5">
        <v>4.9799999999999997E-2</v>
      </c>
      <c r="P30" s="5">
        <v>4.9799999999999997E-2</v>
      </c>
      <c r="Q30" s="5">
        <v>4.9799999999999997E-2</v>
      </c>
      <c r="R30" s="5">
        <v>4.9799999999999997E-2</v>
      </c>
      <c r="S30" s="5">
        <v>4.9799999999999997E-2</v>
      </c>
      <c r="T30" s="5">
        <v>4.9799999999999997E-2</v>
      </c>
      <c r="U30" s="5">
        <v>4.9799999999999997E-2</v>
      </c>
      <c r="V30" s="5">
        <v>4.9799999999999997E-2</v>
      </c>
      <c r="W30" s="5">
        <v>4.9799999999999997E-2</v>
      </c>
      <c r="X30" s="5">
        <v>4.9799999999999997E-2</v>
      </c>
      <c r="Y30" s="5">
        <v>4.9799999999999997E-2</v>
      </c>
      <c r="Z30" s="5">
        <v>4.9799999999999997E-2</v>
      </c>
      <c r="AA30" s="5">
        <v>4.9799999999999997E-2</v>
      </c>
      <c r="AB30" s="5">
        <v>4.9799999999999997E-2</v>
      </c>
      <c r="AC30" s="5">
        <v>4.9799999999999997E-2</v>
      </c>
      <c r="AD30" s="5">
        <v>4.9799999999999997E-2</v>
      </c>
      <c r="AE30" s="5">
        <v>4.9799999999999997E-2</v>
      </c>
      <c r="AF30" s="5">
        <v>4.9799999999999997E-2</v>
      </c>
      <c r="AG30" s="5">
        <v>4.9799999999999997E-2</v>
      </c>
      <c r="AH30" s="5">
        <v>4.9799999999999997E-2</v>
      </c>
      <c r="AI30" s="5">
        <v>4.9799999999999997E-2</v>
      </c>
      <c r="AJ30" s="5">
        <v>4.9799999999999997E-2</v>
      </c>
      <c r="AK30" s="5">
        <v>4.9799999999999997E-2</v>
      </c>
      <c r="AL30" s="5">
        <v>4.9799999999999997E-2</v>
      </c>
      <c r="AM30" s="5">
        <v>4.9799999999999997E-2</v>
      </c>
      <c r="AN30" s="5">
        <v>4.9799999999999997E-2</v>
      </c>
      <c r="AO30" s="5">
        <v>4.9799999999999997E-2</v>
      </c>
      <c r="AP30" s="5">
        <v>4.9799999999999997E-2</v>
      </c>
      <c r="AQ30" s="5">
        <v>4.9799999999999997E-2</v>
      </c>
      <c r="AR30" s="5">
        <v>4.9799999999999997E-2</v>
      </c>
      <c r="AS30" s="5">
        <v>4.9799999999999997E-2</v>
      </c>
      <c r="AT30" s="5">
        <v>4.9799999999999997E-2</v>
      </c>
      <c r="AU30" s="5">
        <v>4.9799999999999997E-2</v>
      </c>
      <c r="AV30" s="5">
        <v>4.9799999999999997E-2</v>
      </c>
      <c r="AW30" s="5">
        <v>4.9799999999999997E-2</v>
      </c>
      <c r="AX30" s="5">
        <v>4.9799999999999997E-2</v>
      </c>
      <c r="AY30" s="5">
        <v>4.9799999999999997E-2</v>
      </c>
      <c r="AZ30" s="5">
        <v>4.9799999999999997E-2</v>
      </c>
      <c r="BA30" s="5">
        <v>4.9799999999999997E-2</v>
      </c>
      <c r="BB30" s="5">
        <v>4.9799999999999997E-2</v>
      </c>
      <c r="BC30" s="5">
        <v>4.9799999999999997E-2</v>
      </c>
      <c r="BD30" s="5">
        <v>4.9799999999999997E-2</v>
      </c>
      <c r="BE30" s="5">
        <v>4.9799999999999997E-2</v>
      </c>
      <c r="BF30" s="5">
        <v>4.9799999999999997E-2</v>
      </c>
      <c r="BG30" s="5">
        <v>4.9799999999999997E-2</v>
      </c>
      <c r="BH30" s="5">
        <v>4.9799999999999997E-2</v>
      </c>
      <c r="BI30" s="5">
        <v>4.9799999999999997E-2</v>
      </c>
      <c r="BJ30" s="5">
        <v>4.9799999999999997E-2</v>
      </c>
    </row>
    <row r="31" spans="2:62" x14ac:dyDescent="0.25">
      <c r="B31" t="s">
        <v>8</v>
      </c>
      <c r="C31">
        <v>31</v>
      </c>
      <c r="D31">
        <v>28</v>
      </c>
      <c r="E31">
        <v>31</v>
      </c>
      <c r="F31">
        <v>30</v>
      </c>
      <c r="G31">
        <v>31</v>
      </c>
      <c r="H31" s="6">
        <v>30</v>
      </c>
      <c r="I31" s="6">
        <v>31</v>
      </c>
      <c r="J31" s="6">
        <v>31</v>
      </c>
      <c r="K31" s="6">
        <v>30</v>
      </c>
      <c r="L31" s="6">
        <v>31</v>
      </c>
      <c r="M31" s="6">
        <v>30</v>
      </c>
      <c r="N31" s="6">
        <v>31</v>
      </c>
      <c r="O31" s="6">
        <v>31</v>
      </c>
      <c r="P31" s="6">
        <v>29</v>
      </c>
      <c r="Q31">
        <v>31</v>
      </c>
      <c r="R31">
        <v>30</v>
      </c>
      <c r="S31">
        <v>31</v>
      </c>
      <c r="T31" s="6">
        <v>30</v>
      </c>
      <c r="U31" s="6">
        <v>31</v>
      </c>
      <c r="V31" s="6">
        <v>31</v>
      </c>
      <c r="W31" s="6">
        <v>30</v>
      </c>
      <c r="X31" s="6">
        <v>31</v>
      </c>
      <c r="Y31" s="6">
        <v>30</v>
      </c>
      <c r="Z31" s="6">
        <v>31</v>
      </c>
      <c r="AA31">
        <v>31</v>
      </c>
      <c r="AB31">
        <v>28</v>
      </c>
      <c r="AC31">
        <v>31</v>
      </c>
      <c r="AD31">
        <v>30</v>
      </c>
      <c r="AE31">
        <v>31</v>
      </c>
      <c r="AF31" s="6">
        <v>30</v>
      </c>
      <c r="AG31" s="6">
        <v>31</v>
      </c>
      <c r="AH31" s="6">
        <v>31</v>
      </c>
      <c r="AI31" s="6">
        <v>30</v>
      </c>
      <c r="AJ31" s="6">
        <v>31</v>
      </c>
      <c r="AK31" s="6">
        <v>30</v>
      </c>
      <c r="AL31" s="6">
        <v>31</v>
      </c>
      <c r="AM31">
        <v>31</v>
      </c>
      <c r="AN31">
        <v>28</v>
      </c>
      <c r="AO31">
        <v>31</v>
      </c>
      <c r="AP31">
        <v>30</v>
      </c>
      <c r="AQ31">
        <v>31</v>
      </c>
      <c r="AR31" s="6">
        <v>30</v>
      </c>
      <c r="AS31" s="6">
        <v>31</v>
      </c>
      <c r="AT31" s="6">
        <v>31</v>
      </c>
      <c r="AU31" s="6">
        <v>30</v>
      </c>
      <c r="AV31" s="6">
        <v>31</v>
      </c>
      <c r="AW31" s="6">
        <v>30</v>
      </c>
      <c r="AX31" s="6">
        <v>31</v>
      </c>
      <c r="AY31">
        <v>31</v>
      </c>
      <c r="AZ31">
        <v>28</v>
      </c>
      <c r="BA31">
        <v>31</v>
      </c>
      <c r="BB31">
        <v>30</v>
      </c>
      <c r="BC31">
        <v>31</v>
      </c>
      <c r="BD31" s="6">
        <v>30</v>
      </c>
      <c r="BE31" s="6">
        <v>31</v>
      </c>
      <c r="BF31" s="6">
        <v>31</v>
      </c>
      <c r="BG31" s="6">
        <v>30</v>
      </c>
      <c r="BH31" s="6">
        <v>31</v>
      </c>
      <c r="BI31" s="6">
        <v>30</v>
      </c>
      <c r="BJ31" s="6">
        <v>31</v>
      </c>
    </row>
    <row r="33" spans="2:62" x14ac:dyDescent="0.25">
      <c r="B33" t="s">
        <v>9</v>
      </c>
      <c r="C33" s="4">
        <f>99.29-11.9</f>
        <v>87.39</v>
      </c>
      <c r="D33" s="4">
        <f>+C36</f>
        <v>175.74618488219178</v>
      </c>
      <c r="E33" s="4">
        <f t="shared" ref="E33:M33" si="15">+D36</f>
        <v>255.55177122739727</v>
      </c>
      <c r="F33" s="4">
        <f t="shared" si="15"/>
        <v>343.90795610958907</v>
      </c>
      <c r="G33" s="4">
        <f t="shared" si="15"/>
        <v>433.93328531506853</v>
      </c>
      <c r="H33" s="4">
        <f t="shared" si="15"/>
        <v>526.95945882739727</v>
      </c>
      <c r="I33" s="4">
        <f t="shared" si="15"/>
        <v>616.98478803287674</v>
      </c>
      <c r="J33" s="4">
        <f t="shared" si="15"/>
        <v>710.01096154520553</v>
      </c>
      <c r="K33" s="4">
        <f t="shared" si="15"/>
        <v>803.03713505753433</v>
      </c>
      <c r="L33" s="4">
        <f t="shared" si="15"/>
        <v>893.06246426301379</v>
      </c>
      <c r="M33" s="4">
        <f t="shared" si="15"/>
        <v>986.08863777534259</v>
      </c>
      <c r="N33" s="4">
        <f>+M36</f>
        <v>1076.1139669808219</v>
      </c>
      <c r="O33" s="4">
        <f t="shared" ref="O33:BJ33" si="16">+N36</f>
        <v>1169.1401404931507</v>
      </c>
      <c r="P33" s="4">
        <f t="shared" si="16"/>
        <v>1191.208876853382</v>
      </c>
      <c r="Q33" s="4">
        <f t="shared" si="16"/>
        <v>1205.4629144978599</v>
      </c>
      <c r="R33" s="4">
        <f t="shared" si="16"/>
        <v>1223.6555602950773</v>
      </c>
      <c r="S33" s="4">
        <f t="shared" si="16"/>
        <v>1237.0968692731167</v>
      </c>
      <c r="T33" s="4">
        <f t="shared" si="16"/>
        <v>1251.4134245073205</v>
      </c>
      <c r="U33" s="4">
        <f t="shared" si="16"/>
        <v>1261.1036781017983</v>
      </c>
      <c r="V33" s="4">
        <f t="shared" si="16"/>
        <v>1271.5441427729884</v>
      </c>
      <c r="W33" s="4">
        <f t="shared" si="16"/>
        <v>1280.0465621626715</v>
      </c>
      <c r="X33" s="4">
        <f t="shared" si="16"/>
        <v>1284.1102326818068</v>
      </c>
      <c r="Y33" s="4">
        <f t="shared" si="16"/>
        <v>1288.7365615084764</v>
      </c>
      <c r="Z33" s="4">
        <f t="shared" si="16"/>
        <v>1289.04917664405</v>
      </c>
      <c r="AA33" s="4">
        <f t="shared" si="16"/>
        <v>1289.7994149077058</v>
      </c>
      <c r="AB33" s="4">
        <f t="shared" si="16"/>
        <v>1288.6116078898549</v>
      </c>
      <c r="AC33" s="4">
        <f t="shared" si="16"/>
        <v>1278.9214086692641</v>
      </c>
      <c r="AD33" s="4">
        <f t="shared" si="16"/>
        <v>1273.8575110883994</v>
      </c>
      <c r="AE33" s="4">
        <f t="shared" si="16"/>
        <v>1264.7924877650689</v>
      </c>
      <c r="AF33" s="4">
        <f t="shared" si="16"/>
        <v>1255.8524996211904</v>
      </c>
      <c r="AG33" s="4">
        <f t="shared" si="16"/>
        <v>1243.0364209142983</v>
      </c>
      <c r="AH33" s="4">
        <f t="shared" si="16"/>
        <v>1230.2203422074062</v>
      </c>
      <c r="AI33" s="4">
        <f t="shared" si="16"/>
        <v>1215.4662182190073</v>
      </c>
      <c r="AJ33" s="4">
        <f t="shared" si="16"/>
        <v>1197.0235564367727</v>
      </c>
      <c r="AK33" s="4">
        <f t="shared" si="16"/>
        <v>1178.3933418853601</v>
      </c>
      <c r="AL33" s="4">
        <f t="shared" si="16"/>
        <v>1156.1996247195639</v>
      </c>
      <c r="AM33" s="4">
        <f t="shared" si="16"/>
        <v>1133.6933196051375</v>
      </c>
      <c r="AN33" s="4">
        <f t="shared" si="16"/>
        <v>1109.2489692092042</v>
      </c>
      <c r="AO33" s="4">
        <f t="shared" si="16"/>
        <v>1078.5528598406684</v>
      </c>
      <c r="AP33" s="4">
        <f t="shared" si="16"/>
        <v>1050.2324188817215</v>
      </c>
      <c r="AQ33" s="4">
        <f t="shared" si="16"/>
        <v>1018.6610632570212</v>
      </c>
      <c r="AR33" s="4">
        <f t="shared" si="16"/>
        <v>986.46453173506052</v>
      </c>
      <c r="AS33" s="4">
        <f t="shared" si="16"/>
        <v>951.14212072679857</v>
      </c>
      <c r="AT33" s="4">
        <f t="shared" si="16"/>
        <v>915.06949864182423</v>
      </c>
      <c r="AU33" s="4">
        <f t="shared" si="16"/>
        <v>877.0588312753431</v>
      </c>
      <c r="AV33" s="4">
        <f t="shared" si="16"/>
        <v>836.10983719173862</v>
      </c>
      <c r="AW33" s="4">
        <f t="shared" si="16"/>
        <v>794.2230792622438</v>
      </c>
      <c r="AX33" s="4">
        <f t="shared" si="16"/>
        <v>749.52302979507772</v>
      </c>
      <c r="AY33" s="4">
        <f t="shared" si="16"/>
        <v>703.76018130256921</v>
      </c>
      <c r="AZ33" s="4">
        <f t="shared" si="16"/>
        <v>656.0592875285538</v>
      </c>
      <c r="BA33" s="4">
        <f t="shared" si="16"/>
        <v>604.35726801207261</v>
      </c>
      <c r="BB33" s="4">
        <f t="shared" si="16"/>
        <v>552.78028367504351</v>
      </c>
      <c r="BC33" s="4">
        <f t="shared" si="16"/>
        <v>498.70259574897329</v>
      </c>
      <c r="BD33" s="4">
        <f t="shared" si="16"/>
        <v>443.2495208489305</v>
      </c>
      <c r="BE33" s="4">
        <f t="shared" si="16"/>
        <v>385.42077753929863</v>
      </c>
      <c r="BF33" s="4">
        <f t="shared" si="16"/>
        <v>326.09161207624214</v>
      </c>
      <c r="BG33" s="4">
        <f t="shared" si="16"/>
        <v>264.82440133167881</v>
      </c>
      <c r="BH33" s="4">
        <f t="shared" si="16"/>
        <v>201.36907494670447</v>
      </c>
      <c r="BI33" s="4">
        <f t="shared" si="16"/>
        <v>136.2257736391274</v>
      </c>
      <c r="BJ33" s="4">
        <f t="shared" si="16"/>
        <v>69.019391870591434</v>
      </c>
    </row>
    <row r="34" spans="2:62" x14ac:dyDescent="0.25">
      <c r="B34" t="s">
        <v>10</v>
      </c>
      <c r="C34" s="4">
        <f>+C26*C30/365*C31</f>
        <v>88.356184882191783</v>
      </c>
      <c r="D34" s="4">
        <f t="shared" ref="D34:M34" si="17">+D26*D30/365*D31</f>
        <v>79.805586345205484</v>
      </c>
      <c r="E34" s="4">
        <f t="shared" si="17"/>
        <v>88.356184882191783</v>
      </c>
      <c r="F34" s="4">
        <f t="shared" si="17"/>
        <v>90.025329205479451</v>
      </c>
      <c r="G34" s="4">
        <f t="shared" si="17"/>
        <v>93.026173512328768</v>
      </c>
      <c r="H34" s="4">
        <f t="shared" si="17"/>
        <v>90.025329205479451</v>
      </c>
      <c r="I34" s="4">
        <f t="shared" si="17"/>
        <v>93.026173512328768</v>
      </c>
      <c r="J34" s="4">
        <f t="shared" si="17"/>
        <v>93.026173512328768</v>
      </c>
      <c r="K34" s="4">
        <f t="shared" si="17"/>
        <v>90.025329205479451</v>
      </c>
      <c r="L34" s="4">
        <f t="shared" si="17"/>
        <v>93.026173512328768</v>
      </c>
      <c r="M34" s="4">
        <f t="shared" si="17"/>
        <v>90.025329205479451</v>
      </c>
      <c r="N34" s="4">
        <f>+N26*N30/365*N31</f>
        <v>93.026173512328768</v>
      </c>
      <c r="O34" s="4">
        <f t="shared" ref="O34:BJ34" si="18">+O26*O30/365*O31</f>
        <v>93.026173512328768</v>
      </c>
      <c r="P34" s="4">
        <f t="shared" si="18"/>
        <v>85.211474796575345</v>
      </c>
      <c r="Q34" s="4">
        <f t="shared" si="18"/>
        <v>89.150082949315063</v>
      </c>
      <c r="R34" s="4">
        <f t="shared" si="18"/>
        <v>84.398746130136985</v>
      </c>
      <c r="S34" s="4">
        <f t="shared" si="18"/>
        <v>85.273992386301359</v>
      </c>
      <c r="T34" s="4">
        <f t="shared" si="18"/>
        <v>80.647690746575321</v>
      </c>
      <c r="U34" s="4">
        <f t="shared" si="18"/>
        <v>81.397901823287654</v>
      </c>
      <c r="V34" s="4">
        <f t="shared" si="18"/>
        <v>79.459856541780809</v>
      </c>
      <c r="W34" s="4">
        <f t="shared" si="18"/>
        <v>75.021107671232855</v>
      </c>
      <c r="X34" s="4">
        <f t="shared" si="18"/>
        <v>75.583765978767104</v>
      </c>
      <c r="Y34" s="4">
        <f t="shared" si="18"/>
        <v>71.27005228767122</v>
      </c>
      <c r="Z34" s="4">
        <f t="shared" si="18"/>
        <v>71.707675415753414</v>
      </c>
      <c r="AA34" s="4">
        <f t="shared" si="18"/>
        <v>69.769630134246555</v>
      </c>
      <c r="AB34" s="4">
        <f t="shared" si="18"/>
        <v>61.267237931506834</v>
      </c>
      <c r="AC34" s="4">
        <f t="shared" si="18"/>
        <v>65.893539571232864</v>
      </c>
      <c r="AD34" s="4">
        <f t="shared" si="18"/>
        <v>61.892413828767097</v>
      </c>
      <c r="AE34" s="4">
        <f t="shared" si="18"/>
        <v>62.01744900821916</v>
      </c>
      <c r="AF34" s="4">
        <f t="shared" si="18"/>
        <v>58.141358445205455</v>
      </c>
      <c r="AG34" s="4">
        <f t="shared" si="18"/>
        <v>58.141358445205455</v>
      </c>
      <c r="AH34" s="4">
        <f t="shared" si="18"/>
        <v>56.203313163698596</v>
      </c>
      <c r="AI34" s="4">
        <f t="shared" si="18"/>
        <v>52.514775369862981</v>
      </c>
      <c r="AJ34" s="4">
        <f t="shared" si="18"/>
        <v>52.327222600684898</v>
      </c>
      <c r="AK34" s="4">
        <f t="shared" si="18"/>
        <v>48.763719986301339</v>
      </c>
      <c r="AL34" s="4">
        <f t="shared" si="18"/>
        <v>48.451132037671194</v>
      </c>
      <c r="AM34" s="4">
        <f t="shared" si="18"/>
        <v>46.513086756164341</v>
      </c>
      <c r="AN34" s="4">
        <f t="shared" si="18"/>
        <v>40.261327783561612</v>
      </c>
      <c r="AO34" s="4">
        <f t="shared" si="18"/>
        <v>42.636996193150644</v>
      </c>
      <c r="AP34" s="4">
        <f t="shared" si="18"/>
        <v>39.386081527397224</v>
      </c>
      <c r="AQ34" s="4">
        <f t="shared" si="18"/>
        <v>38.760905630136946</v>
      </c>
      <c r="AR34" s="4">
        <f t="shared" si="18"/>
        <v>35.635026143835574</v>
      </c>
      <c r="AS34" s="4">
        <f t="shared" si="18"/>
        <v>34.884815067123242</v>
      </c>
      <c r="AT34" s="4">
        <f t="shared" si="18"/>
        <v>32.946769785616397</v>
      </c>
      <c r="AU34" s="4">
        <f t="shared" si="18"/>
        <v>30.008443068493115</v>
      </c>
      <c r="AV34" s="4">
        <f t="shared" si="18"/>
        <v>29.070679222602699</v>
      </c>
      <c r="AW34" s="4">
        <f t="shared" si="18"/>
        <v>26.257387684931462</v>
      </c>
      <c r="AX34" s="4">
        <f t="shared" si="18"/>
        <v>25.194588659588995</v>
      </c>
      <c r="AY34" s="4">
        <f t="shared" si="18"/>
        <v>23.256543378082146</v>
      </c>
      <c r="AZ34" s="4">
        <f t="shared" si="18"/>
        <v>19.255417635616393</v>
      </c>
      <c r="BA34" s="4">
        <f t="shared" si="18"/>
        <v>19.380452815068441</v>
      </c>
      <c r="BB34" s="4">
        <f t="shared" si="18"/>
        <v>16.87974922602735</v>
      </c>
      <c r="BC34" s="4">
        <f t="shared" si="18"/>
        <v>15.504362252054744</v>
      </c>
      <c r="BD34" s="4">
        <f t="shared" si="18"/>
        <v>13.128693842465706</v>
      </c>
      <c r="BE34" s="4">
        <f t="shared" si="18"/>
        <v>11.628271689041048</v>
      </c>
      <c r="BF34" s="4">
        <f t="shared" si="18"/>
        <v>9.6902264075341975</v>
      </c>
      <c r="BG34" s="4">
        <f t="shared" si="18"/>
        <v>7.5021107671232397</v>
      </c>
      <c r="BH34" s="4">
        <f t="shared" si="18"/>
        <v>5.8141358445205</v>
      </c>
      <c r="BI34" s="4">
        <f t="shared" si="18"/>
        <v>3.7510553835615967</v>
      </c>
      <c r="BJ34" s="4">
        <f t="shared" si="18"/>
        <v>1.9380452815068006</v>
      </c>
    </row>
    <row r="35" spans="2:62" x14ac:dyDescent="0.25">
      <c r="B35" t="s">
        <v>11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f>-SUM(C33,C34:BJ34)/48</f>
        <v>-70.957437152097569</v>
      </c>
      <c r="P35" s="4">
        <f>O35</f>
        <v>-70.957437152097569</v>
      </c>
      <c r="Q35" s="4">
        <f t="shared" ref="Q35:BJ35" si="19">P35</f>
        <v>-70.957437152097569</v>
      </c>
      <c r="R35" s="4">
        <f t="shared" si="19"/>
        <v>-70.957437152097569</v>
      </c>
      <c r="S35" s="4">
        <f t="shared" si="19"/>
        <v>-70.957437152097569</v>
      </c>
      <c r="T35" s="4">
        <f t="shared" si="19"/>
        <v>-70.957437152097569</v>
      </c>
      <c r="U35" s="4">
        <f t="shared" si="19"/>
        <v>-70.957437152097569</v>
      </c>
      <c r="V35" s="4">
        <f t="shared" si="19"/>
        <v>-70.957437152097569</v>
      </c>
      <c r="W35" s="4">
        <f t="shared" si="19"/>
        <v>-70.957437152097569</v>
      </c>
      <c r="X35" s="4">
        <f t="shared" si="19"/>
        <v>-70.957437152097569</v>
      </c>
      <c r="Y35" s="4">
        <f t="shared" si="19"/>
        <v>-70.957437152097569</v>
      </c>
      <c r="Z35" s="4">
        <f t="shared" si="19"/>
        <v>-70.957437152097569</v>
      </c>
      <c r="AA35" s="4">
        <f t="shared" si="19"/>
        <v>-70.957437152097569</v>
      </c>
      <c r="AB35" s="4">
        <f t="shared" si="19"/>
        <v>-70.957437152097569</v>
      </c>
      <c r="AC35" s="4">
        <f t="shared" si="19"/>
        <v>-70.957437152097569</v>
      </c>
      <c r="AD35" s="4">
        <f t="shared" si="19"/>
        <v>-70.957437152097569</v>
      </c>
      <c r="AE35" s="4">
        <f t="shared" si="19"/>
        <v>-70.957437152097569</v>
      </c>
      <c r="AF35" s="4">
        <f t="shared" si="19"/>
        <v>-70.957437152097569</v>
      </c>
      <c r="AG35" s="4">
        <f t="shared" si="19"/>
        <v>-70.957437152097569</v>
      </c>
      <c r="AH35" s="4">
        <f t="shared" si="19"/>
        <v>-70.957437152097569</v>
      </c>
      <c r="AI35" s="4">
        <f t="shared" si="19"/>
        <v>-70.957437152097569</v>
      </c>
      <c r="AJ35" s="4">
        <f t="shared" si="19"/>
        <v>-70.957437152097569</v>
      </c>
      <c r="AK35" s="4">
        <f t="shared" si="19"/>
        <v>-70.957437152097569</v>
      </c>
      <c r="AL35" s="4">
        <f t="shared" si="19"/>
        <v>-70.957437152097569</v>
      </c>
      <c r="AM35" s="4">
        <f t="shared" si="19"/>
        <v>-70.957437152097569</v>
      </c>
      <c r="AN35" s="4">
        <f t="shared" si="19"/>
        <v>-70.957437152097569</v>
      </c>
      <c r="AO35" s="4">
        <f t="shared" si="19"/>
        <v>-70.957437152097569</v>
      </c>
      <c r="AP35" s="4">
        <f t="shared" si="19"/>
        <v>-70.957437152097569</v>
      </c>
      <c r="AQ35" s="4">
        <f t="shared" si="19"/>
        <v>-70.957437152097569</v>
      </c>
      <c r="AR35" s="4">
        <f t="shared" si="19"/>
        <v>-70.957437152097569</v>
      </c>
      <c r="AS35" s="4">
        <f t="shared" si="19"/>
        <v>-70.957437152097569</v>
      </c>
      <c r="AT35" s="4">
        <f t="shared" si="19"/>
        <v>-70.957437152097569</v>
      </c>
      <c r="AU35" s="4">
        <f t="shared" si="19"/>
        <v>-70.957437152097569</v>
      </c>
      <c r="AV35" s="4">
        <f t="shared" si="19"/>
        <v>-70.957437152097569</v>
      </c>
      <c r="AW35" s="4">
        <f t="shared" si="19"/>
        <v>-70.957437152097569</v>
      </c>
      <c r="AX35" s="4">
        <f t="shared" si="19"/>
        <v>-70.957437152097569</v>
      </c>
      <c r="AY35" s="4">
        <f t="shared" si="19"/>
        <v>-70.957437152097569</v>
      </c>
      <c r="AZ35" s="4">
        <f t="shared" si="19"/>
        <v>-70.957437152097569</v>
      </c>
      <c r="BA35" s="4">
        <f t="shared" si="19"/>
        <v>-70.957437152097569</v>
      </c>
      <c r="BB35" s="4">
        <f t="shared" si="19"/>
        <v>-70.957437152097569</v>
      </c>
      <c r="BC35" s="4">
        <f t="shared" si="19"/>
        <v>-70.957437152097569</v>
      </c>
      <c r="BD35" s="4">
        <f t="shared" si="19"/>
        <v>-70.957437152097569</v>
      </c>
      <c r="BE35" s="4">
        <f t="shared" si="19"/>
        <v>-70.957437152097569</v>
      </c>
      <c r="BF35" s="4">
        <f t="shared" si="19"/>
        <v>-70.957437152097569</v>
      </c>
      <c r="BG35" s="4">
        <f t="shared" si="19"/>
        <v>-70.957437152097569</v>
      </c>
      <c r="BH35" s="4">
        <f t="shared" si="19"/>
        <v>-70.957437152097569</v>
      </c>
      <c r="BI35" s="4">
        <f t="shared" si="19"/>
        <v>-70.957437152097569</v>
      </c>
      <c r="BJ35" s="4">
        <f t="shared" si="19"/>
        <v>-70.957437152097569</v>
      </c>
    </row>
    <row r="36" spans="2:62" x14ac:dyDescent="0.25">
      <c r="B36" t="s">
        <v>12</v>
      </c>
      <c r="C36" s="4">
        <f>SUM(C33:C35)</f>
        <v>175.74618488219178</v>
      </c>
      <c r="D36" s="4">
        <f t="shared" ref="D36:M36" si="20">SUM(D33:D35)</f>
        <v>255.55177122739727</v>
      </c>
      <c r="E36" s="4">
        <f t="shared" si="20"/>
        <v>343.90795610958907</v>
      </c>
      <c r="F36" s="4">
        <f t="shared" si="20"/>
        <v>433.93328531506853</v>
      </c>
      <c r="G36" s="4">
        <f t="shared" si="20"/>
        <v>526.95945882739727</v>
      </c>
      <c r="H36" s="4">
        <f t="shared" si="20"/>
        <v>616.98478803287674</v>
      </c>
      <c r="I36" s="4">
        <f t="shared" si="20"/>
        <v>710.01096154520553</v>
      </c>
      <c r="J36" s="4">
        <f t="shared" si="20"/>
        <v>803.03713505753433</v>
      </c>
      <c r="K36" s="4">
        <f t="shared" si="20"/>
        <v>893.06246426301379</v>
      </c>
      <c r="L36" s="4">
        <f t="shared" si="20"/>
        <v>986.08863777534259</v>
      </c>
      <c r="M36" s="4">
        <f t="shared" si="20"/>
        <v>1076.1139669808219</v>
      </c>
      <c r="N36" s="4">
        <f>SUM(N33:N35)</f>
        <v>1169.1401404931507</v>
      </c>
      <c r="O36" s="4">
        <f t="shared" ref="O36:BI36" si="21">SUM(O33:O35)</f>
        <v>1191.208876853382</v>
      </c>
      <c r="P36" s="4">
        <f t="shared" si="21"/>
        <v>1205.4629144978599</v>
      </c>
      <c r="Q36" s="4">
        <f t="shared" si="21"/>
        <v>1223.6555602950773</v>
      </c>
      <c r="R36" s="4">
        <f t="shared" si="21"/>
        <v>1237.0968692731167</v>
      </c>
      <c r="S36" s="4">
        <f t="shared" si="21"/>
        <v>1251.4134245073205</v>
      </c>
      <c r="T36" s="4">
        <f t="shared" si="21"/>
        <v>1261.1036781017983</v>
      </c>
      <c r="U36" s="4">
        <f t="shared" si="21"/>
        <v>1271.5441427729884</v>
      </c>
      <c r="V36" s="4">
        <f t="shared" si="21"/>
        <v>1280.0465621626715</v>
      </c>
      <c r="W36" s="4">
        <f t="shared" si="21"/>
        <v>1284.1102326818068</v>
      </c>
      <c r="X36" s="4">
        <f t="shared" si="21"/>
        <v>1288.7365615084764</v>
      </c>
      <c r="Y36" s="4">
        <f t="shared" si="21"/>
        <v>1289.04917664405</v>
      </c>
      <c r="Z36" s="4">
        <f t="shared" si="21"/>
        <v>1289.7994149077058</v>
      </c>
      <c r="AA36" s="4">
        <f t="shared" si="21"/>
        <v>1288.6116078898549</v>
      </c>
      <c r="AB36" s="4">
        <f t="shared" si="21"/>
        <v>1278.9214086692641</v>
      </c>
      <c r="AC36" s="4">
        <f t="shared" si="21"/>
        <v>1273.8575110883994</v>
      </c>
      <c r="AD36" s="4">
        <f t="shared" si="21"/>
        <v>1264.7924877650689</v>
      </c>
      <c r="AE36" s="4">
        <f t="shared" si="21"/>
        <v>1255.8524996211904</v>
      </c>
      <c r="AF36" s="4">
        <f t="shared" si="21"/>
        <v>1243.0364209142983</v>
      </c>
      <c r="AG36" s="4">
        <f t="shared" si="21"/>
        <v>1230.2203422074062</v>
      </c>
      <c r="AH36" s="4">
        <f t="shared" si="21"/>
        <v>1215.4662182190073</v>
      </c>
      <c r="AI36" s="4">
        <f t="shared" si="21"/>
        <v>1197.0235564367727</v>
      </c>
      <c r="AJ36" s="4">
        <f t="shared" si="21"/>
        <v>1178.3933418853601</v>
      </c>
      <c r="AK36" s="4">
        <f t="shared" si="21"/>
        <v>1156.1996247195639</v>
      </c>
      <c r="AL36" s="4">
        <f t="shared" si="21"/>
        <v>1133.6933196051375</v>
      </c>
      <c r="AM36" s="4">
        <f t="shared" si="21"/>
        <v>1109.2489692092042</v>
      </c>
      <c r="AN36" s="4">
        <f t="shared" si="21"/>
        <v>1078.5528598406684</v>
      </c>
      <c r="AO36" s="4">
        <f t="shared" si="21"/>
        <v>1050.2324188817215</v>
      </c>
      <c r="AP36" s="4">
        <f t="shared" si="21"/>
        <v>1018.6610632570212</v>
      </c>
      <c r="AQ36" s="4">
        <f t="shared" si="21"/>
        <v>986.46453173506052</v>
      </c>
      <c r="AR36" s="4">
        <f t="shared" si="21"/>
        <v>951.14212072679857</v>
      </c>
      <c r="AS36" s="4">
        <f t="shared" si="21"/>
        <v>915.06949864182423</v>
      </c>
      <c r="AT36" s="4">
        <f t="shared" si="21"/>
        <v>877.0588312753431</v>
      </c>
      <c r="AU36" s="4">
        <f t="shared" si="21"/>
        <v>836.10983719173862</v>
      </c>
      <c r="AV36" s="4">
        <f t="shared" si="21"/>
        <v>794.2230792622438</v>
      </c>
      <c r="AW36" s="4">
        <f t="shared" si="21"/>
        <v>749.52302979507772</v>
      </c>
      <c r="AX36" s="4">
        <f t="shared" si="21"/>
        <v>703.76018130256921</v>
      </c>
      <c r="AY36" s="4">
        <f t="shared" si="21"/>
        <v>656.0592875285538</v>
      </c>
      <c r="AZ36" s="4">
        <f t="shared" si="21"/>
        <v>604.35726801207261</v>
      </c>
      <c r="BA36" s="4">
        <f t="shared" si="21"/>
        <v>552.78028367504351</v>
      </c>
      <c r="BB36" s="4">
        <f t="shared" si="21"/>
        <v>498.70259574897329</v>
      </c>
      <c r="BC36" s="4">
        <f t="shared" si="21"/>
        <v>443.2495208489305</v>
      </c>
      <c r="BD36" s="4">
        <f t="shared" si="21"/>
        <v>385.42077753929863</v>
      </c>
      <c r="BE36" s="4">
        <f t="shared" si="21"/>
        <v>326.09161207624214</v>
      </c>
      <c r="BF36" s="4">
        <f t="shared" si="21"/>
        <v>264.82440133167881</v>
      </c>
      <c r="BG36" s="4">
        <f t="shared" si="21"/>
        <v>201.36907494670447</v>
      </c>
      <c r="BH36" s="4">
        <f t="shared" si="21"/>
        <v>136.2257736391274</v>
      </c>
      <c r="BI36" s="4">
        <f t="shared" si="21"/>
        <v>69.019391870591434</v>
      </c>
      <c r="BJ36" s="4">
        <f>ROUND(SUM(BJ33:BJ35),0)</f>
        <v>0</v>
      </c>
    </row>
    <row r="38" spans="2:62" x14ac:dyDescent="0.25">
      <c r="B38" s="1" t="s">
        <v>13</v>
      </c>
      <c r="O38" s="7"/>
    </row>
    <row r="39" spans="2:62" x14ac:dyDescent="0.25">
      <c r="B39" t="s">
        <v>14</v>
      </c>
      <c r="C39" s="4">
        <f>+C26</f>
        <v>21994.14</v>
      </c>
      <c r="O39" s="7"/>
    </row>
    <row r="40" spans="2:62" x14ac:dyDescent="0.25">
      <c r="B40" t="s">
        <v>15</v>
      </c>
      <c r="C40" s="8">
        <f>+C33</f>
        <v>87.39</v>
      </c>
    </row>
    <row r="41" spans="2:62" x14ac:dyDescent="0.25">
      <c r="C41" s="4">
        <f>SUM(C39:C40)</f>
        <v>22081.53</v>
      </c>
    </row>
    <row r="42" spans="2:62" x14ac:dyDescent="0.25">
      <c r="B42" t="s">
        <v>16</v>
      </c>
      <c r="C42" s="8">
        <v>22082</v>
      </c>
    </row>
    <row r="43" spans="2:62" x14ac:dyDescent="0.25">
      <c r="B43" t="s">
        <v>17</v>
      </c>
      <c r="C43" s="4">
        <f>ROUND(C41-C42,0)</f>
        <v>0</v>
      </c>
    </row>
    <row r="45" spans="2:62" x14ac:dyDescent="0.25">
      <c r="B45" s="2" t="s">
        <v>19</v>
      </c>
      <c r="C45" s="3">
        <v>44927</v>
      </c>
      <c r="D45" s="3">
        <v>44958</v>
      </c>
      <c r="E45" s="3">
        <v>44986</v>
      </c>
      <c r="F45" s="3">
        <v>45017</v>
      </c>
      <c r="G45" s="3">
        <v>45047</v>
      </c>
      <c r="H45" s="3">
        <v>45078</v>
      </c>
      <c r="I45" s="3">
        <v>45108</v>
      </c>
      <c r="J45" s="3">
        <v>45139</v>
      </c>
      <c r="K45" s="3">
        <v>45170</v>
      </c>
      <c r="L45" s="3">
        <v>45200</v>
      </c>
      <c r="M45" s="3">
        <v>45231</v>
      </c>
      <c r="N45" s="3">
        <v>45261</v>
      </c>
      <c r="O45" s="3">
        <v>45292</v>
      </c>
      <c r="P45" s="3">
        <v>45323</v>
      </c>
      <c r="Q45" s="3">
        <v>45352</v>
      </c>
      <c r="R45" s="3">
        <v>45383</v>
      </c>
      <c r="S45" s="3">
        <v>45413</v>
      </c>
      <c r="T45" s="3">
        <v>45444</v>
      </c>
      <c r="U45" s="3">
        <v>45474</v>
      </c>
      <c r="V45" s="3">
        <v>45505</v>
      </c>
      <c r="W45" s="3">
        <v>45536</v>
      </c>
      <c r="X45" s="3">
        <v>45566</v>
      </c>
      <c r="Y45" s="3">
        <v>45597</v>
      </c>
      <c r="Z45" s="3">
        <v>45627</v>
      </c>
      <c r="AA45" s="3">
        <v>45658</v>
      </c>
      <c r="AB45" s="3">
        <v>45689</v>
      </c>
      <c r="AC45" s="3">
        <v>45717</v>
      </c>
      <c r="AD45" s="3">
        <v>45748</v>
      </c>
      <c r="AE45" s="3">
        <v>45778</v>
      </c>
      <c r="AF45" s="3">
        <v>45809</v>
      </c>
      <c r="AG45" s="3">
        <v>45839</v>
      </c>
      <c r="AH45" s="3">
        <v>45870</v>
      </c>
      <c r="AI45" s="3">
        <v>45901</v>
      </c>
      <c r="AJ45" s="3">
        <v>45931</v>
      </c>
      <c r="AK45" s="3">
        <v>45962</v>
      </c>
      <c r="AL45" s="3">
        <v>45992</v>
      </c>
      <c r="AM45" s="3">
        <v>46023</v>
      </c>
      <c r="AN45" s="3">
        <v>46054</v>
      </c>
      <c r="AO45" s="3">
        <v>46082</v>
      </c>
      <c r="AP45" s="3">
        <v>46113</v>
      </c>
      <c r="AQ45" s="3">
        <v>46143</v>
      </c>
      <c r="AR45" s="3">
        <v>46174</v>
      </c>
      <c r="AS45" s="3">
        <v>46204</v>
      </c>
      <c r="AT45" s="3">
        <v>46235</v>
      </c>
      <c r="AU45" s="3">
        <v>46266</v>
      </c>
      <c r="AV45" s="3">
        <v>46296</v>
      </c>
      <c r="AW45" s="3">
        <v>46327</v>
      </c>
      <c r="AX45" s="3">
        <v>46357</v>
      </c>
      <c r="AY45" s="3">
        <v>46388</v>
      </c>
      <c r="AZ45" s="3">
        <v>46419</v>
      </c>
      <c r="BA45" s="3">
        <v>46447</v>
      </c>
      <c r="BB45" s="3">
        <v>46478</v>
      </c>
      <c r="BC45" s="3">
        <v>46508</v>
      </c>
      <c r="BD45" s="3">
        <v>46539</v>
      </c>
      <c r="BE45" s="3">
        <v>46569</v>
      </c>
      <c r="BF45" s="3">
        <v>46600</v>
      </c>
      <c r="BG45" s="3">
        <v>46631</v>
      </c>
      <c r="BH45" s="3">
        <v>46661</v>
      </c>
      <c r="BI45" s="3">
        <v>46692</v>
      </c>
      <c r="BJ45" s="3">
        <v>46722</v>
      </c>
    </row>
    <row r="46" spans="2:62" x14ac:dyDescent="0.25">
      <c r="B46" t="s">
        <v>4</v>
      </c>
      <c r="C46" s="4">
        <f>17399652-4349913</f>
        <v>13049739</v>
      </c>
      <c r="D46" s="4">
        <f>+C48</f>
        <v>12687246.25</v>
      </c>
      <c r="E46" s="4">
        <f t="shared" ref="E46:BJ46" si="22">+D48</f>
        <v>12324753.5</v>
      </c>
      <c r="F46" s="4">
        <f t="shared" si="22"/>
        <v>11962260.75</v>
      </c>
      <c r="G46" s="4">
        <f t="shared" si="22"/>
        <v>11599768</v>
      </c>
      <c r="H46" s="4">
        <f t="shared" si="22"/>
        <v>11237275.25</v>
      </c>
      <c r="I46" s="4">
        <f t="shared" si="22"/>
        <v>10874782.5</v>
      </c>
      <c r="J46" s="4">
        <f t="shared" si="22"/>
        <v>10512289.75</v>
      </c>
      <c r="K46" s="4">
        <f t="shared" si="22"/>
        <v>10149797</v>
      </c>
      <c r="L46" s="4">
        <f t="shared" si="22"/>
        <v>9787304.25</v>
      </c>
      <c r="M46" s="4">
        <f t="shared" si="22"/>
        <v>9424811.5</v>
      </c>
      <c r="N46" s="4">
        <f t="shared" si="22"/>
        <v>9062318.75</v>
      </c>
      <c r="O46" s="4">
        <f t="shared" si="22"/>
        <v>8699826</v>
      </c>
      <c r="P46" s="4">
        <f t="shared" si="22"/>
        <v>8337333.25</v>
      </c>
      <c r="Q46" s="4">
        <f t="shared" si="22"/>
        <v>7974840.5</v>
      </c>
      <c r="R46" s="4">
        <f t="shared" si="22"/>
        <v>7612347.75</v>
      </c>
      <c r="S46" s="4">
        <f t="shared" si="22"/>
        <v>7249855</v>
      </c>
      <c r="T46" s="4">
        <f t="shared" si="22"/>
        <v>6887362.25</v>
      </c>
      <c r="U46" s="4">
        <f t="shared" si="22"/>
        <v>6524869.5</v>
      </c>
      <c r="V46" s="4">
        <f t="shared" si="22"/>
        <v>6162376.75</v>
      </c>
      <c r="W46" s="4">
        <f t="shared" si="22"/>
        <v>5799884</v>
      </c>
      <c r="X46" s="4">
        <f t="shared" si="22"/>
        <v>5437391.25</v>
      </c>
      <c r="Y46" s="4">
        <f t="shared" si="22"/>
        <v>5074898.5</v>
      </c>
      <c r="Z46" s="4">
        <f t="shared" si="22"/>
        <v>4712405.75</v>
      </c>
      <c r="AA46" s="4">
        <f t="shared" si="22"/>
        <v>4349913</v>
      </c>
      <c r="AB46" s="4">
        <f t="shared" si="22"/>
        <v>3987420.25</v>
      </c>
      <c r="AC46" s="4">
        <f t="shared" si="22"/>
        <v>3624927.5</v>
      </c>
      <c r="AD46" s="4">
        <f t="shared" si="22"/>
        <v>3262434.75</v>
      </c>
      <c r="AE46" s="4">
        <f t="shared" si="22"/>
        <v>2899942</v>
      </c>
      <c r="AF46" s="4">
        <f t="shared" si="22"/>
        <v>2537449.25</v>
      </c>
      <c r="AG46" s="4">
        <f t="shared" si="22"/>
        <v>2174956.5</v>
      </c>
      <c r="AH46" s="4">
        <f t="shared" si="22"/>
        <v>1812463.75</v>
      </c>
      <c r="AI46" s="4">
        <f t="shared" si="22"/>
        <v>1449971</v>
      </c>
      <c r="AJ46" s="4">
        <f t="shared" si="22"/>
        <v>1087478.25</v>
      </c>
      <c r="AK46" s="4">
        <f t="shared" si="22"/>
        <v>724985.5</v>
      </c>
      <c r="AL46" s="4">
        <f t="shared" si="22"/>
        <v>362492.75</v>
      </c>
      <c r="AM46" s="4">
        <f t="shared" si="22"/>
        <v>0</v>
      </c>
      <c r="AN46" s="4">
        <f t="shared" si="22"/>
        <v>0</v>
      </c>
      <c r="AO46" s="4">
        <f t="shared" si="22"/>
        <v>0</v>
      </c>
      <c r="AP46" s="4">
        <f t="shared" si="22"/>
        <v>0</v>
      </c>
      <c r="AQ46" s="4">
        <f t="shared" si="22"/>
        <v>0</v>
      </c>
      <c r="AR46" s="4">
        <f t="shared" si="22"/>
        <v>0</v>
      </c>
      <c r="AS46" s="4">
        <f t="shared" si="22"/>
        <v>0</v>
      </c>
      <c r="AT46" s="4">
        <f t="shared" si="22"/>
        <v>0</v>
      </c>
      <c r="AU46" s="4">
        <f t="shared" si="22"/>
        <v>0</v>
      </c>
      <c r="AV46" s="4">
        <f t="shared" si="22"/>
        <v>0</v>
      </c>
      <c r="AW46" s="4">
        <f t="shared" si="22"/>
        <v>0</v>
      </c>
      <c r="AX46" s="4">
        <f t="shared" si="22"/>
        <v>0</v>
      </c>
      <c r="AY46" s="4">
        <f t="shared" si="22"/>
        <v>0</v>
      </c>
      <c r="AZ46" s="4">
        <f t="shared" si="22"/>
        <v>0</v>
      </c>
      <c r="BA46" s="4">
        <f t="shared" si="22"/>
        <v>0</v>
      </c>
      <c r="BB46" s="4">
        <f t="shared" si="22"/>
        <v>0</v>
      </c>
      <c r="BC46" s="4">
        <f t="shared" si="22"/>
        <v>0</v>
      </c>
      <c r="BD46" s="4">
        <f t="shared" si="22"/>
        <v>0</v>
      </c>
      <c r="BE46" s="4">
        <f t="shared" si="22"/>
        <v>0</v>
      </c>
      <c r="BF46" s="4">
        <f t="shared" si="22"/>
        <v>0</v>
      </c>
      <c r="BG46" s="4">
        <f t="shared" si="22"/>
        <v>0</v>
      </c>
      <c r="BH46" s="4">
        <f t="shared" si="22"/>
        <v>0</v>
      </c>
      <c r="BI46" s="4">
        <f t="shared" si="22"/>
        <v>0</v>
      </c>
      <c r="BJ46" s="4">
        <f t="shared" si="22"/>
        <v>0</v>
      </c>
    </row>
    <row r="47" spans="2:62" x14ac:dyDescent="0.25">
      <c r="B47" t="s">
        <v>5</v>
      </c>
      <c r="C47" s="4">
        <f>-13049739/36</f>
        <v>-362492.75</v>
      </c>
      <c r="D47" s="4">
        <f>C47</f>
        <v>-362492.75</v>
      </c>
      <c r="E47" s="4">
        <f t="shared" ref="E47:AL47" si="23">D47</f>
        <v>-362492.75</v>
      </c>
      <c r="F47" s="4">
        <f t="shared" si="23"/>
        <v>-362492.75</v>
      </c>
      <c r="G47" s="4">
        <f t="shared" si="23"/>
        <v>-362492.75</v>
      </c>
      <c r="H47" s="4">
        <f t="shared" si="23"/>
        <v>-362492.75</v>
      </c>
      <c r="I47" s="4">
        <f t="shared" si="23"/>
        <v>-362492.75</v>
      </c>
      <c r="J47" s="4">
        <f t="shared" si="23"/>
        <v>-362492.75</v>
      </c>
      <c r="K47" s="4">
        <f t="shared" si="23"/>
        <v>-362492.75</v>
      </c>
      <c r="L47" s="4">
        <f t="shared" si="23"/>
        <v>-362492.75</v>
      </c>
      <c r="M47" s="4">
        <f t="shared" si="23"/>
        <v>-362492.75</v>
      </c>
      <c r="N47" s="4">
        <f t="shared" si="23"/>
        <v>-362492.75</v>
      </c>
      <c r="O47" s="4">
        <f t="shared" si="23"/>
        <v>-362492.75</v>
      </c>
      <c r="P47" s="4">
        <f t="shared" si="23"/>
        <v>-362492.75</v>
      </c>
      <c r="Q47" s="4">
        <f t="shared" si="23"/>
        <v>-362492.75</v>
      </c>
      <c r="R47" s="4">
        <f t="shared" si="23"/>
        <v>-362492.75</v>
      </c>
      <c r="S47" s="4">
        <f t="shared" si="23"/>
        <v>-362492.75</v>
      </c>
      <c r="T47" s="4">
        <f t="shared" si="23"/>
        <v>-362492.75</v>
      </c>
      <c r="U47" s="4">
        <f t="shared" si="23"/>
        <v>-362492.75</v>
      </c>
      <c r="V47" s="4">
        <f t="shared" si="23"/>
        <v>-362492.75</v>
      </c>
      <c r="W47" s="4">
        <f t="shared" si="23"/>
        <v>-362492.75</v>
      </c>
      <c r="X47" s="4">
        <f t="shared" si="23"/>
        <v>-362492.75</v>
      </c>
      <c r="Y47" s="4">
        <f t="shared" si="23"/>
        <v>-362492.75</v>
      </c>
      <c r="Z47" s="4">
        <f t="shared" si="23"/>
        <v>-362492.75</v>
      </c>
      <c r="AA47" s="4">
        <f t="shared" si="23"/>
        <v>-362492.75</v>
      </c>
      <c r="AB47" s="4">
        <f t="shared" si="23"/>
        <v>-362492.75</v>
      </c>
      <c r="AC47" s="4">
        <f t="shared" si="23"/>
        <v>-362492.75</v>
      </c>
      <c r="AD47" s="4">
        <f t="shared" si="23"/>
        <v>-362492.75</v>
      </c>
      <c r="AE47" s="4">
        <f t="shared" si="23"/>
        <v>-362492.75</v>
      </c>
      <c r="AF47" s="4">
        <f t="shared" si="23"/>
        <v>-362492.75</v>
      </c>
      <c r="AG47" s="4">
        <f t="shared" si="23"/>
        <v>-362492.75</v>
      </c>
      <c r="AH47" s="4">
        <f t="shared" si="23"/>
        <v>-362492.75</v>
      </c>
      <c r="AI47" s="4">
        <f t="shared" si="23"/>
        <v>-362492.75</v>
      </c>
      <c r="AJ47" s="4">
        <f t="shared" si="23"/>
        <v>-362492.75</v>
      </c>
      <c r="AK47" s="4">
        <f t="shared" si="23"/>
        <v>-362492.75</v>
      </c>
      <c r="AL47" s="4">
        <f t="shared" si="23"/>
        <v>-362492.75</v>
      </c>
      <c r="AM47" s="4">
        <v>0</v>
      </c>
      <c r="AN47" s="4">
        <f t="shared" ref="AN47:BJ47" si="24">AM47</f>
        <v>0</v>
      </c>
      <c r="AO47" s="4">
        <f t="shared" si="24"/>
        <v>0</v>
      </c>
      <c r="AP47" s="4">
        <f t="shared" si="24"/>
        <v>0</v>
      </c>
      <c r="AQ47" s="4">
        <f t="shared" si="24"/>
        <v>0</v>
      </c>
      <c r="AR47" s="4">
        <f t="shared" si="24"/>
        <v>0</v>
      </c>
      <c r="AS47" s="4">
        <f t="shared" si="24"/>
        <v>0</v>
      </c>
      <c r="AT47" s="4">
        <f t="shared" si="24"/>
        <v>0</v>
      </c>
      <c r="AU47" s="4">
        <f t="shared" si="24"/>
        <v>0</v>
      </c>
      <c r="AV47" s="4">
        <f t="shared" si="24"/>
        <v>0</v>
      </c>
      <c r="AW47" s="4">
        <f t="shared" si="24"/>
        <v>0</v>
      </c>
      <c r="AX47" s="4">
        <f t="shared" si="24"/>
        <v>0</v>
      </c>
      <c r="AY47" s="4">
        <f t="shared" si="24"/>
        <v>0</v>
      </c>
      <c r="AZ47" s="4">
        <f t="shared" si="24"/>
        <v>0</v>
      </c>
      <c r="BA47" s="4">
        <f t="shared" si="24"/>
        <v>0</v>
      </c>
      <c r="BB47" s="4">
        <f t="shared" si="24"/>
        <v>0</v>
      </c>
      <c r="BC47" s="4">
        <f t="shared" si="24"/>
        <v>0</v>
      </c>
      <c r="BD47" s="4">
        <f t="shared" si="24"/>
        <v>0</v>
      </c>
      <c r="BE47" s="4">
        <f t="shared" si="24"/>
        <v>0</v>
      </c>
      <c r="BF47" s="4">
        <f t="shared" si="24"/>
        <v>0</v>
      </c>
      <c r="BG47" s="4">
        <f t="shared" si="24"/>
        <v>0</v>
      </c>
      <c r="BH47" s="4">
        <f t="shared" si="24"/>
        <v>0</v>
      </c>
      <c r="BI47" s="4">
        <f t="shared" si="24"/>
        <v>0</v>
      </c>
      <c r="BJ47" s="4">
        <f t="shared" si="24"/>
        <v>0</v>
      </c>
    </row>
    <row r="48" spans="2:62" x14ac:dyDescent="0.25">
      <c r="B48" t="s">
        <v>6</v>
      </c>
      <c r="C48" s="4">
        <f>SUM(C46:C47)</f>
        <v>12687246.25</v>
      </c>
      <c r="D48" s="4">
        <f>SUM(D46:D47)</f>
        <v>12324753.5</v>
      </c>
      <c r="E48" s="4">
        <f>SUM(E46:E47)</f>
        <v>11962260.75</v>
      </c>
      <c r="F48" s="4">
        <f>SUM(F46:F47)</f>
        <v>11599768</v>
      </c>
      <c r="G48" s="4">
        <f t="shared" ref="G48:L48" si="25">SUM(G46:G47)</f>
        <v>11237275.25</v>
      </c>
      <c r="H48" s="4">
        <f t="shared" si="25"/>
        <v>10874782.5</v>
      </c>
      <c r="I48" s="4">
        <f t="shared" si="25"/>
        <v>10512289.75</v>
      </c>
      <c r="J48" s="4">
        <f t="shared" si="25"/>
        <v>10149797</v>
      </c>
      <c r="K48" s="4">
        <f t="shared" si="25"/>
        <v>9787304.25</v>
      </c>
      <c r="L48" s="4">
        <f t="shared" si="25"/>
        <v>9424811.5</v>
      </c>
      <c r="M48" s="4">
        <f>SUM(M46:M47)</f>
        <v>9062318.75</v>
      </c>
      <c r="N48" s="4">
        <f>SUM(N46:N47)</f>
        <v>8699826</v>
      </c>
      <c r="O48" s="4">
        <f t="shared" ref="O48:BI48" si="26">SUM(O46:O47)</f>
        <v>8337333.25</v>
      </c>
      <c r="P48" s="4">
        <f t="shared" si="26"/>
        <v>7974840.5</v>
      </c>
      <c r="Q48" s="4">
        <f t="shared" si="26"/>
        <v>7612347.75</v>
      </c>
      <c r="R48" s="4">
        <f t="shared" si="26"/>
        <v>7249855</v>
      </c>
      <c r="S48" s="4">
        <f t="shared" si="26"/>
        <v>6887362.25</v>
      </c>
      <c r="T48" s="4">
        <f t="shared" si="26"/>
        <v>6524869.5</v>
      </c>
      <c r="U48" s="4">
        <f t="shared" si="26"/>
        <v>6162376.75</v>
      </c>
      <c r="V48" s="4">
        <f t="shared" si="26"/>
        <v>5799884</v>
      </c>
      <c r="W48" s="4">
        <f t="shared" si="26"/>
        <v>5437391.25</v>
      </c>
      <c r="X48" s="4">
        <f t="shared" si="26"/>
        <v>5074898.5</v>
      </c>
      <c r="Y48" s="4">
        <f t="shared" si="26"/>
        <v>4712405.75</v>
      </c>
      <c r="Z48" s="4">
        <f t="shared" si="26"/>
        <v>4349913</v>
      </c>
      <c r="AA48" s="4">
        <f t="shared" si="26"/>
        <v>3987420.25</v>
      </c>
      <c r="AB48" s="4">
        <f t="shared" si="26"/>
        <v>3624927.5</v>
      </c>
      <c r="AC48" s="4">
        <f t="shared" si="26"/>
        <v>3262434.75</v>
      </c>
      <c r="AD48" s="4">
        <f t="shared" si="26"/>
        <v>2899942</v>
      </c>
      <c r="AE48" s="4">
        <f t="shared" si="26"/>
        <v>2537449.25</v>
      </c>
      <c r="AF48" s="4">
        <f t="shared" si="26"/>
        <v>2174956.5</v>
      </c>
      <c r="AG48" s="4">
        <f t="shared" si="26"/>
        <v>1812463.75</v>
      </c>
      <c r="AH48" s="4">
        <f t="shared" si="26"/>
        <v>1449971</v>
      </c>
      <c r="AI48" s="4">
        <f t="shared" si="26"/>
        <v>1087478.25</v>
      </c>
      <c r="AJ48" s="4">
        <f t="shared" si="26"/>
        <v>724985.5</v>
      </c>
      <c r="AK48" s="4">
        <f t="shared" si="26"/>
        <v>362492.75</v>
      </c>
      <c r="AL48" s="4">
        <f t="shared" si="26"/>
        <v>0</v>
      </c>
      <c r="AM48" s="4">
        <f t="shared" si="26"/>
        <v>0</v>
      </c>
      <c r="AN48" s="4">
        <f t="shared" si="26"/>
        <v>0</v>
      </c>
      <c r="AO48" s="4">
        <f t="shared" si="26"/>
        <v>0</v>
      </c>
      <c r="AP48" s="4">
        <f t="shared" si="26"/>
        <v>0</v>
      </c>
      <c r="AQ48" s="4">
        <f t="shared" si="26"/>
        <v>0</v>
      </c>
      <c r="AR48" s="4">
        <f t="shared" si="26"/>
        <v>0</v>
      </c>
      <c r="AS48" s="4">
        <f t="shared" si="26"/>
        <v>0</v>
      </c>
      <c r="AT48" s="4">
        <f t="shared" si="26"/>
        <v>0</v>
      </c>
      <c r="AU48" s="4">
        <f t="shared" si="26"/>
        <v>0</v>
      </c>
      <c r="AV48" s="4">
        <f t="shared" si="26"/>
        <v>0</v>
      </c>
      <c r="AW48" s="4">
        <f t="shared" si="26"/>
        <v>0</v>
      </c>
      <c r="AX48" s="4">
        <f t="shared" si="26"/>
        <v>0</v>
      </c>
      <c r="AY48" s="4">
        <f t="shared" si="26"/>
        <v>0</v>
      </c>
      <c r="AZ48" s="4">
        <f t="shared" si="26"/>
        <v>0</v>
      </c>
      <c r="BA48" s="4">
        <f t="shared" si="26"/>
        <v>0</v>
      </c>
      <c r="BB48" s="4">
        <f t="shared" si="26"/>
        <v>0</v>
      </c>
      <c r="BC48" s="4">
        <f t="shared" si="26"/>
        <v>0</v>
      </c>
      <c r="BD48" s="4">
        <f t="shared" si="26"/>
        <v>0</v>
      </c>
      <c r="BE48" s="4">
        <f t="shared" si="26"/>
        <v>0</v>
      </c>
      <c r="BF48" s="4">
        <f t="shared" si="26"/>
        <v>0</v>
      </c>
      <c r="BG48" s="4">
        <f t="shared" si="26"/>
        <v>0</v>
      </c>
      <c r="BH48" s="4">
        <f t="shared" si="26"/>
        <v>0</v>
      </c>
      <c r="BI48" s="4">
        <f t="shared" si="26"/>
        <v>0</v>
      </c>
      <c r="BJ48" s="4">
        <f>ROUND(SUM(BJ46:BJ47),0)</f>
        <v>0</v>
      </c>
    </row>
    <row r="50" spans="2:62" x14ac:dyDescent="0.25">
      <c r="B50" t="s">
        <v>7</v>
      </c>
      <c r="C50" s="5">
        <v>4.7300000000000002E-2</v>
      </c>
      <c r="D50" s="5">
        <v>4.7300000000000002E-2</v>
      </c>
      <c r="E50" s="5">
        <v>4.7300000000000002E-2</v>
      </c>
      <c r="F50" s="5">
        <v>4.9799999999999997E-2</v>
      </c>
      <c r="G50" s="5">
        <v>4.9799999999999997E-2</v>
      </c>
      <c r="H50" s="5">
        <v>4.9799999999999997E-2</v>
      </c>
      <c r="I50" s="5">
        <v>4.9799999999999997E-2</v>
      </c>
      <c r="J50" s="5">
        <v>4.9799999999999997E-2</v>
      </c>
      <c r="K50" s="5">
        <v>4.9799999999999997E-2</v>
      </c>
      <c r="L50" s="5">
        <v>4.9799999999999997E-2</v>
      </c>
      <c r="M50" s="5">
        <v>4.9799999999999997E-2</v>
      </c>
      <c r="N50" s="5">
        <v>4.9799999999999997E-2</v>
      </c>
      <c r="O50" s="5">
        <v>4.9799999999999997E-2</v>
      </c>
      <c r="P50" s="5">
        <v>4.9799999999999997E-2</v>
      </c>
      <c r="Q50" s="5">
        <v>4.9799999999999997E-2</v>
      </c>
      <c r="R50" s="5">
        <v>4.9799999999999997E-2</v>
      </c>
      <c r="S50" s="5">
        <v>4.9799999999999997E-2</v>
      </c>
      <c r="T50" s="5">
        <v>4.9799999999999997E-2</v>
      </c>
      <c r="U50" s="5">
        <v>4.9799999999999997E-2</v>
      </c>
      <c r="V50" s="5">
        <v>4.9799999999999997E-2</v>
      </c>
      <c r="W50" s="5">
        <v>4.9799999999999997E-2</v>
      </c>
      <c r="X50" s="5">
        <v>4.9799999999999997E-2</v>
      </c>
      <c r="Y50" s="5">
        <v>4.9799999999999997E-2</v>
      </c>
      <c r="Z50" s="5">
        <v>4.9799999999999997E-2</v>
      </c>
      <c r="AA50" s="5">
        <v>4.9799999999999997E-2</v>
      </c>
      <c r="AB50" s="5">
        <v>4.9799999999999997E-2</v>
      </c>
      <c r="AC50" s="5">
        <v>4.9799999999999997E-2</v>
      </c>
      <c r="AD50" s="5">
        <v>4.9799999999999997E-2</v>
      </c>
      <c r="AE50" s="5">
        <v>4.9799999999999997E-2</v>
      </c>
      <c r="AF50" s="5">
        <v>4.9799999999999997E-2</v>
      </c>
      <c r="AG50" s="5">
        <v>4.9799999999999997E-2</v>
      </c>
      <c r="AH50" s="5">
        <v>4.9799999999999997E-2</v>
      </c>
      <c r="AI50" s="5">
        <v>4.9799999999999997E-2</v>
      </c>
      <c r="AJ50" s="5">
        <v>4.9799999999999997E-2</v>
      </c>
      <c r="AK50" s="5">
        <v>4.9799999999999997E-2</v>
      </c>
      <c r="AL50" s="5">
        <v>4.9799999999999997E-2</v>
      </c>
      <c r="AM50" s="5">
        <v>4.9799999999999997E-2</v>
      </c>
      <c r="AN50" s="5">
        <v>4.9799999999999997E-2</v>
      </c>
      <c r="AO50" s="5">
        <v>4.9799999999999997E-2</v>
      </c>
      <c r="AP50" s="5">
        <v>4.9799999999999997E-2</v>
      </c>
      <c r="AQ50" s="5">
        <v>4.9799999999999997E-2</v>
      </c>
      <c r="AR50" s="5">
        <v>4.9799999999999997E-2</v>
      </c>
      <c r="AS50" s="5">
        <v>4.9799999999999997E-2</v>
      </c>
      <c r="AT50" s="5">
        <v>4.9799999999999997E-2</v>
      </c>
      <c r="AU50" s="5">
        <v>4.9799999999999997E-2</v>
      </c>
      <c r="AV50" s="5">
        <v>4.9799999999999997E-2</v>
      </c>
      <c r="AW50" s="5">
        <v>4.9799999999999997E-2</v>
      </c>
      <c r="AX50" s="5">
        <v>4.9799999999999997E-2</v>
      </c>
      <c r="AY50" s="5">
        <v>4.9799999999999997E-2</v>
      </c>
      <c r="AZ50" s="5">
        <v>4.9799999999999997E-2</v>
      </c>
      <c r="BA50" s="5">
        <v>4.9799999999999997E-2</v>
      </c>
      <c r="BB50" s="5">
        <v>4.9799999999999997E-2</v>
      </c>
      <c r="BC50" s="5">
        <v>4.9799999999999997E-2</v>
      </c>
      <c r="BD50" s="5">
        <v>4.9799999999999997E-2</v>
      </c>
      <c r="BE50" s="5">
        <v>4.9799999999999997E-2</v>
      </c>
      <c r="BF50" s="5">
        <v>4.9799999999999997E-2</v>
      </c>
      <c r="BG50" s="5">
        <v>4.9799999999999997E-2</v>
      </c>
      <c r="BH50" s="5">
        <v>4.9799999999999997E-2</v>
      </c>
      <c r="BI50" s="5">
        <v>4.9799999999999997E-2</v>
      </c>
      <c r="BJ50" s="5">
        <v>4.9799999999999997E-2</v>
      </c>
    </row>
    <row r="51" spans="2:62" x14ac:dyDescent="0.25">
      <c r="B51" t="s">
        <v>8</v>
      </c>
      <c r="C51">
        <v>31</v>
      </c>
      <c r="D51">
        <v>28</v>
      </c>
      <c r="E51">
        <v>31</v>
      </c>
      <c r="F51">
        <v>30</v>
      </c>
      <c r="G51">
        <v>31</v>
      </c>
      <c r="H51" s="6">
        <v>30</v>
      </c>
      <c r="I51" s="6">
        <v>31</v>
      </c>
      <c r="J51" s="6">
        <v>31</v>
      </c>
      <c r="K51" s="6">
        <v>30</v>
      </c>
      <c r="L51" s="6">
        <v>31</v>
      </c>
      <c r="M51" s="6">
        <v>30</v>
      </c>
      <c r="N51" s="6">
        <v>31</v>
      </c>
      <c r="O51" s="6">
        <v>31</v>
      </c>
      <c r="P51" s="6">
        <v>29</v>
      </c>
      <c r="Q51">
        <v>31</v>
      </c>
      <c r="R51">
        <v>30</v>
      </c>
      <c r="S51">
        <v>31</v>
      </c>
      <c r="T51" s="6">
        <v>30</v>
      </c>
      <c r="U51" s="6">
        <v>31</v>
      </c>
      <c r="V51" s="6">
        <v>31</v>
      </c>
      <c r="W51" s="6">
        <v>30</v>
      </c>
      <c r="X51" s="6">
        <v>31</v>
      </c>
      <c r="Y51" s="6">
        <v>30</v>
      </c>
      <c r="Z51" s="6">
        <v>31</v>
      </c>
      <c r="AA51">
        <v>31</v>
      </c>
      <c r="AB51">
        <v>28</v>
      </c>
      <c r="AC51">
        <v>31</v>
      </c>
      <c r="AD51">
        <v>30</v>
      </c>
      <c r="AE51">
        <v>31</v>
      </c>
      <c r="AF51" s="6">
        <v>30</v>
      </c>
      <c r="AG51" s="6">
        <v>31</v>
      </c>
      <c r="AH51" s="6">
        <v>31</v>
      </c>
      <c r="AI51" s="6">
        <v>30</v>
      </c>
      <c r="AJ51" s="6">
        <v>31</v>
      </c>
      <c r="AK51" s="6">
        <v>30</v>
      </c>
      <c r="AL51" s="6">
        <v>31</v>
      </c>
      <c r="AM51">
        <v>31</v>
      </c>
      <c r="AN51">
        <v>28</v>
      </c>
      <c r="AO51">
        <v>31</v>
      </c>
      <c r="AP51">
        <v>30</v>
      </c>
      <c r="AQ51">
        <v>31</v>
      </c>
      <c r="AR51" s="6">
        <v>30</v>
      </c>
      <c r="AS51" s="6">
        <v>31</v>
      </c>
      <c r="AT51" s="6">
        <v>31</v>
      </c>
      <c r="AU51" s="6">
        <v>30</v>
      </c>
      <c r="AV51" s="6">
        <v>31</v>
      </c>
      <c r="AW51" s="6">
        <v>30</v>
      </c>
      <c r="AX51" s="6">
        <v>31</v>
      </c>
      <c r="AY51">
        <v>31</v>
      </c>
      <c r="AZ51">
        <v>28</v>
      </c>
      <c r="BA51">
        <v>31</v>
      </c>
      <c r="BB51">
        <v>30</v>
      </c>
      <c r="BC51">
        <v>31</v>
      </c>
      <c r="BD51" s="6">
        <v>30</v>
      </c>
      <c r="BE51" s="6">
        <v>31</v>
      </c>
      <c r="BF51" s="6">
        <v>31</v>
      </c>
      <c r="BG51" s="6">
        <v>30</v>
      </c>
      <c r="BH51" s="6">
        <v>31</v>
      </c>
      <c r="BI51" s="6">
        <v>30</v>
      </c>
      <c r="BJ51" s="6">
        <v>31</v>
      </c>
    </row>
    <row r="53" spans="2:62" x14ac:dyDescent="0.25">
      <c r="B53" t="s">
        <v>9</v>
      </c>
      <c r="C53" s="4">
        <f>390266.74+2021</f>
        <v>392287.74</v>
      </c>
      <c r="D53" s="4">
        <f>+C56</f>
        <v>444711.93807041098</v>
      </c>
      <c r="E53" s="4">
        <f>+D56</f>
        <v>490747.52418958908</v>
      </c>
      <c r="F53" s="4">
        <f t="shared" ref="F53:M53" si="27">+E56</f>
        <v>540259.26681164384</v>
      </c>
      <c r="G53" s="4">
        <f t="shared" si="27"/>
        <v>589222.60259383568</v>
      </c>
      <c r="H53" s="4">
        <f t="shared" si="27"/>
        <v>638284.85420589044</v>
      </c>
      <c r="I53" s="4">
        <f t="shared" si="27"/>
        <v>684280.71509219182</v>
      </c>
      <c r="J53" s="4">
        <f t="shared" si="27"/>
        <v>730276.5759784932</v>
      </c>
      <c r="K53" s="4">
        <f t="shared" si="27"/>
        <v>774739.24150191783</v>
      </c>
      <c r="L53" s="4">
        <f t="shared" si="27"/>
        <v>816283.89004438359</v>
      </c>
      <c r="M53" s="4">
        <f t="shared" si="27"/>
        <v>857680.16484205483</v>
      </c>
      <c r="N53" s="4">
        <f>+M56</f>
        <v>896257.33848863014</v>
      </c>
      <c r="O53" s="4">
        <f t="shared" ref="O53:BJ53" si="28">+N56</f>
        <v>934587.22256054799</v>
      </c>
      <c r="P53" s="4">
        <f t="shared" si="28"/>
        <v>913630.22260416101</v>
      </c>
      <c r="Q53" s="4">
        <f t="shared" si="28"/>
        <v>888864.96319804795</v>
      </c>
      <c r="R53" s="4">
        <f t="shared" si="28"/>
        <v>864841.57251590758</v>
      </c>
      <c r="S53" s="4">
        <f t="shared" si="28"/>
        <v>838246.37025732885</v>
      </c>
      <c r="T53" s="4">
        <f t="shared" si="28"/>
        <v>811156.58884943498</v>
      </c>
      <c r="U53" s="4">
        <f t="shared" si="28"/>
        <v>781593.91169496579</v>
      </c>
      <c r="V53" s="4">
        <f t="shared" si="28"/>
        <v>751437.73956131854</v>
      </c>
      <c r="W53" s="4">
        <f t="shared" si="28"/>
        <v>719748.37206479453</v>
      </c>
      <c r="X53" s="4">
        <f t="shared" si="28"/>
        <v>685734.48256648972</v>
      </c>
      <c r="Y53" s="4">
        <f t="shared" si="28"/>
        <v>650978.72434421233</v>
      </c>
      <c r="Z53" s="4">
        <f t="shared" si="28"/>
        <v>613997.35995001707</v>
      </c>
      <c r="AA53" s="4">
        <f t="shared" si="28"/>
        <v>576175.21100198629</v>
      </c>
      <c r="AB53" s="4">
        <f t="shared" si="28"/>
        <v>536819.86669107876</v>
      </c>
      <c r="AC53" s="4">
        <f t="shared" si="28"/>
        <v>494299.21582455479</v>
      </c>
      <c r="AD53" s="4">
        <f t="shared" si="28"/>
        <v>451877.48078789382</v>
      </c>
      <c r="AE53" s="4">
        <f t="shared" si="28"/>
        <v>407477.4291539726</v>
      </c>
      <c r="AF53" s="4">
        <f t="shared" si="28"/>
        <v>361989.30339155823</v>
      </c>
      <c r="AG53" s="4">
        <f t="shared" si="28"/>
        <v>314621.77686174656</v>
      </c>
      <c r="AH53" s="4">
        <f t="shared" si="28"/>
        <v>266067.26037357876</v>
      </c>
      <c r="AI53" s="4">
        <f t="shared" si="28"/>
        <v>215979.54852253426</v>
      </c>
      <c r="AJ53" s="4">
        <f t="shared" si="28"/>
        <v>164160.80964888699</v>
      </c>
      <c r="AK53" s="4">
        <f t="shared" si="28"/>
        <v>111006.70707208905</v>
      </c>
      <c r="AL53" s="4">
        <f t="shared" si="28"/>
        <v>56220.493302551375</v>
      </c>
      <c r="AM53" s="4">
        <f t="shared" si="28"/>
        <v>0</v>
      </c>
      <c r="AN53" s="4">
        <f t="shared" si="28"/>
        <v>0</v>
      </c>
      <c r="AO53" s="4">
        <f t="shared" si="28"/>
        <v>0</v>
      </c>
      <c r="AP53" s="4">
        <f t="shared" si="28"/>
        <v>0</v>
      </c>
      <c r="AQ53" s="4">
        <f t="shared" si="28"/>
        <v>0</v>
      </c>
      <c r="AR53" s="4">
        <f t="shared" si="28"/>
        <v>0</v>
      </c>
      <c r="AS53" s="4">
        <f t="shared" si="28"/>
        <v>0</v>
      </c>
      <c r="AT53" s="4">
        <f>+AS56</f>
        <v>0</v>
      </c>
      <c r="AU53" s="4">
        <f t="shared" si="28"/>
        <v>0</v>
      </c>
      <c r="AV53" s="4">
        <f t="shared" si="28"/>
        <v>0</v>
      </c>
      <c r="AW53" s="4">
        <f t="shared" si="28"/>
        <v>0</v>
      </c>
      <c r="AX53" s="4">
        <f t="shared" si="28"/>
        <v>0</v>
      </c>
      <c r="AY53" s="4">
        <f t="shared" si="28"/>
        <v>0</v>
      </c>
      <c r="AZ53" s="4">
        <f t="shared" si="28"/>
        <v>0</v>
      </c>
      <c r="BA53" s="4">
        <f t="shared" si="28"/>
        <v>0</v>
      </c>
      <c r="BB53" s="4">
        <f t="shared" si="28"/>
        <v>0</v>
      </c>
      <c r="BC53" s="4">
        <f t="shared" si="28"/>
        <v>0</v>
      </c>
      <c r="BD53" s="4">
        <f t="shared" si="28"/>
        <v>0</v>
      </c>
      <c r="BE53" s="4">
        <f t="shared" si="28"/>
        <v>0</v>
      </c>
      <c r="BF53" s="4">
        <f t="shared" si="28"/>
        <v>0</v>
      </c>
      <c r="BG53" s="4">
        <f t="shared" si="28"/>
        <v>0</v>
      </c>
      <c r="BH53" s="4">
        <f t="shared" si="28"/>
        <v>0</v>
      </c>
      <c r="BI53" s="4">
        <f t="shared" si="28"/>
        <v>0</v>
      </c>
      <c r="BJ53" s="4">
        <f t="shared" si="28"/>
        <v>0</v>
      </c>
    </row>
    <row r="54" spans="2:62" x14ac:dyDescent="0.25">
      <c r="B54" t="s">
        <v>10</v>
      </c>
      <c r="C54" s="4">
        <f>+C46*C50/365*C51</f>
        <v>52424.198070410966</v>
      </c>
      <c r="D54" s="4">
        <f>+D46*D50/365*D51</f>
        <v>46035.586119178086</v>
      </c>
      <c r="E54" s="4">
        <f t="shared" ref="E54:M54" si="29">+E46*E50/365*E51</f>
        <v>49511.742622054786</v>
      </c>
      <c r="F54" s="4">
        <f t="shared" si="29"/>
        <v>48963.335782191782</v>
      </c>
      <c r="G54" s="4">
        <f t="shared" si="29"/>
        <v>49062.251612054795</v>
      </c>
      <c r="H54" s="4">
        <f t="shared" si="29"/>
        <v>45995.860886301365</v>
      </c>
      <c r="I54" s="4">
        <f t="shared" si="29"/>
        <v>45995.860886301365</v>
      </c>
      <c r="J54" s="4">
        <f t="shared" si="29"/>
        <v>44462.66552342465</v>
      </c>
      <c r="K54" s="4">
        <f t="shared" si="29"/>
        <v>41544.648542465751</v>
      </c>
      <c r="L54" s="4">
        <f t="shared" si="29"/>
        <v>41396.274797671227</v>
      </c>
      <c r="M54" s="4">
        <f t="shared" si="29"/>
        <v>38577.173646575342</v>
      </c>
      <c r="N54" s="4">
        <f>+N46*N50/365*N51</f>
        <v>38329.884071917797</v>
      </c>
      <c r="O54" s="4">
        <f t="shared" ref="O54:AK54" si="30">+O46*O50/365*O51</f>
        <v>36796.688709041089</v>
      </c>
      <c r="P54" s="4">
        <f t="shared" si="30"/>
        <v>32988.42925931506</v>
      </c>
      <c r="Q54" s="4">
        <f>+Q46*Q50/365*Q51</f>
        <v>33730.297983287666</v>
      </c>
      <c r="R54" s="4">
        <f t="shared" si="30"/>
        <v>31158.486406849312</v>
      </c>
      <c r="S54" s="4">
        <f t="shared" si="30"/>
        <v>30663.907257534247</v>
      </c>
      <c r="T54" s="4">
        <f t="shared" si="30"/>
        <v>28191.011510958902</v>
      </c>
      <c r="U54" s="4">
        <f t="shared" si="30"/>
        <v>27597.516531780821</v>
      </c>
      <c r="V54" s="4">
        <f t="shared" si="30"/>
        <v>26064.321168904109</v>
      </c>
      <c r="W54" s="4">
        <f t="shared" si="30"/>
        <v>23739.799167123288</v>
      </c>
      <c r="X54" s="4">
        <f t="shared" si="30"/>
        <v>22997.930443150683</v>
      </c>
      <c r="Y54" s="4">
        <f t="shared" si="30"/>
        <v>20772.324271232876</v>
      </c>
      <c r="Z54" s="4">
        <f t="shared" si="30"/>
        <v>19931.53971739726</v>
      </c>
      <c r="AA54" s="4">
        <f t="shared" si="30"/>
        <v>18398.344354520545</v>
      </c>
      <c r="AB54" s="4">
        <f t="shared" si="30"/>
        <v>15233.037798904108</v>
      </c>
      <c r="AC54" s="4">
        <f t="shared" si="30"/>
        <v>15331.953628767124</v>
      </c>
      <c r="AD54" s="4">
        <f t="shared" si="30"/>
        <v>13353.637031506849</v>
      </c>
      <c r="AE54" s="4">
        <f t="shared" si="30"/>
        <v>12265.562903013699</v>
      </c>
      <c r="AF54" s="4">
        <f t="shared" si="30"/>
        <v>10386.162135616438</v>
      </c>
      <c r="AG54" s="4">
        <f t="shared" si="30"/>
        <v>9199.1721772602723</v>
      </c>
      <c r="AH54" s="4">
        <f t="shared" si="30"/>
        <v>7665.9768143835618</v>
      </c>
      <c r="AI54" s="4">
        <f t="shared" si="30"/>
        <v>5934.9497917808221</v>
      </c>
      <c r="AJ54" s="4">
        <f t="shared" si="30"/>
        <v>4599.5860886301361</v>
      </c>
      <c r="AK54" s="4">
        <f t="shared" si="30"/>
        <v>2967.4748958904111</v>
      </c>
      <c r="AL54" s="4">
        <f>+AL46*AL50/365*AL51</f>
        <v>1533.1953628767124</v>
      </c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</row>
    <row r="55" spans="2:62" x14ac:dyDescent="0.25">
      <c r="B55" t="s">
        <v>11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f>-SUM(C53,C54:BJ54)/24</f>
        <v>-57753.688665428082</v>
      </c>
      <c r="P55" s="4">
        <f>O55</f>
        <v>-57753.688665428082</v>
      </c>
      <c r="Q55" s="4">
        <f t="shared" ref="Q55:BJ55" si="31">P55</f>
        <v>-57753.688665428082</v>
      </c>
      <c r="R55" s="4">
        <f t="shared" si="31"/>
        <v>-57753.688665428082</v>
      </c>
      <c r="S55" s="4">
        <f t="shared" si="31"/>
        <v>-57753.688665428082</v>
      </c>
      <c r="T55" s="4">
        <f t="shared" si="31"/>
        <v>-57753.688665428082</v>
      </c>
      <c r="U55" s="4">
        <f t="shared" si="31"/>
        <v>-57753.688665428082</v>
      </c>
      <c r="V55" s="4">
        <f t="shared" si="31"/>
        <v>-57753.688665428082</v>
      </c>
      <c r="W55" s="4">
        <f t="shared" si="31"/>
        <v>-57753.688665428082</v>
      </c>
      <c r="X55" s="4">
        <f t="shared" si="31"/>
        <v>-57753.688665428082</v>
      </c>
      <c r="Y55" s="4">
        <f t="shared" si="31"/>
        <v>-57753.688665428082</v>
      </c>
      <c r="Z55" s="4">
        <f t="shared" si="31"/>
        <v>-57753.688665428082</v>
      </c>
      <c r="AA55" s="4">
        <f t="shared" si="31"/>
        <v>-57753.688665428082</v>
      </c>
      <c r="AB55" s="4">
        <f t="shared" si="31"/>
        <v>-57753.688665428082</v>
      </c>
      <c r="AC55" s="4">
        <f t="shared" si="31"/>
        <v>-57753.688665428082</v>
      </c>
      <c r="AD55" s="4">
        <f t="shared" si="31"/>
        <v>-57753.688665428082</v>
      </c>
      <c r="AE55" s="4">
        <f t="shared" si="31"/>
        <v>-57753.688665428082</v>
      </c>
      <c r="AF55" s="4">
        <f t="shared" si="31"/>
        <v>-57753.688665428082</v>
      </c>
      <c r="AG55" s="4">
        <f t="shared" si="31"/>
        <v>-57753.688665428082</v>
      </c>
      <c r="AH55" s="4">
        <f t="shared" si="31"/>
        <v>-57753.688665428082</v>
      </c>
      <c r="AI55" s="4">
        <f t="shared" si="31"/>
        <v>-57753.688665428082</v>
      </c>
      <c r="AJ55" s="4">
        <f t="shared" si="31"/>
        <v>-57753.688665428082</v>
      </c>
      <c r="AK55" s="4">
        <f t="shared" si="31"/>
        <v>-57753.688665428082</v>
      </c>
      <c r="AL55" s="4">
        <f>AK55</f>
        <v>-57753.688665428082</v>
      </c>
      <c r="AM55" s="4">
        <v>0</v>
      </c>
      <c r="AN55" s="4">
        <f t="shared" si="31"/>
        <v>0</v>
      </c>
      <c r="AO55" s="4">
        <f t="shared" si="31"/>
        <v>0</v>
      </c>
      <c r="AP55" s="4">
        <f t="shared" si="31"/>
        <v>0</v>
      </c>
      <c r="AQ55" s="4">
        <f t="shared" si="31"/>
        <v>0</v>
      </c>
      <c r="AR55" s="4">
        <f t="shared" si="31"/>
        <v>0</v>
      </c>
      <c r="AS55" s="4">
        <f>AR55</f>
        <v>0</v>
      </c>
      <c r="AT55" s="4">
        <f>AS55</f>
        <v>0</v>
      </c>
      <c r="AU55" s="4">
        <f t="shared" si="31"/>
        <v>0</v>
      </c>
      <c r="AV55" s="4">
        <f t="shared" si="31"/>
        <v>0</v>
      </c>
      <c r="AW55" s="4">
        <f t="shared" si="31"/>
        <v>0</v>
      </c>
      <c r="AX55" s="4">
        <f t="shared" si="31"/>
        <v>0</v>
      </c>
      <c r="AY55" s="4">
        <f t="shared" si="31"/>
        <v>0</v>
      </c>
      <c r="AZ55" s="4">
        <f t="shared" si="31"/>
        <v>0</v>
      </c>
      <c r="BA55" s="4">
        <f t="shared" si="31"/>
        <v>0</v>
      </c>
      <c r="BB55" s="4">
        <f t="shared" si="31"/>
        <v>0</v>
      </c>
      <c r="BC55" s="4">
        <f t="shared" si="31"/>
        <v>0</v>
      </c>
      <c r="BD55" s="4">
        <f t="shared" si="31"/>
        <v>0</v>
      </c>
      <c r="BE55" s="4">
        <f t="shared" si="31"/>
        <v>0</v>
      </c>
      <c r="BF55" s="4">
        <f t="shared" si="31"/>
        <v>0</v>
      </c>
      <c r="BG55" s="4">
        <f t="shared" si="31"/>
        <v>0</v>
      </c>
      <c r="BH55" s="4">
        <f t="shared" si="31"/>
        <v>0</v>
      </c>
      <c r="BI55" s="4">
        <f t="shared" si="31"/>
        <v>0</v>
      </c>
      <c r="BJ55" s="4">
        <f t="shared" si="31"/>
        <v>0</v>
      </c>
    </row>
    <row r="56" spans="2:62" x14ac:dyDescent="0.25">
      <c r="B56" t="s">
        <v>12</v>
      </c>
      <c r="C56" s="4">
        <f>SUM(C53:C55)</f>
        <v>444711.93807041098</v>
      </c>
      <c r="D56" s="4">
        <f t="shared" ref="D56:M56" si="32">SUM(D53:D55)</f>
        <v>490747.52418958908</v>
      </c>
      <c r="E56" s="4">
        <f t="shared" si="32"/>
        <v>540259.26681164384</v>
      </c>
      <c r="F56" s="4">
        <f t="shared" si="32"/>
        <v>589222.60259383568</v>
      </c>
      <c r="G56" s="4">
        <f t="shared" si="32"/>
        <v>638284.85420589044</v>
      </c>
      <c r="H56" s="4">
        <f t="shared" si="32"/>
        <v>684280.71509219182</v>
      </c>
      <c r="I56" s="4">
        <f t="shared" si="32"/>
        <v>730276.5759784932</v>
      </c>
      <c r="J56" s="4">
        <f t="shared" si="32"/>
        <v>774739.24150191783</v>
      </c>
      <c r="K56" s="4">
        <f t="shared" si="32"/>
        <v>816283.89004438359</v>
      </c>
      <c r="L56" s="4">
        <f t="shared" si="32"/>
        <v>857680.16484205483</v>
      </c>
      <c r="M56" s="4">
        <f t="shared" si="32"/>
        <v>896257.33848863014</v>
      </c>
      <c r="N56" s="4">
        <f>SUM(N53:N55)</f>
        <v>934587.22256054799</v>
      </c>
      <c r="O56" s="4">
        <f t="shared" ref="O56:AK56" si="33">SUM(O53:O55)</f>
        <v>913630.22260416101</v>
      </c>
      <c r="P56" s="4">
        <f t="shared" si="33"/>
        <v>888864.96319804795</v>
      </c>
      <c r="Q56" s="4">
        <f t="shared" si="33"/>
        <v>864841.57251590758</v>
      </c>
      <c r="R56" s="4">
        <f t="shared" si="33"/>
        <v>838246.37025732885</v>
      </c>
      <c r="S56" s="4">
        <f t="shared" si="33"/>
        <v>811156.58884943498</v>
      </c>
      <c r="T56" s="4">
        <f t="shared" si="33"/>
        <v>781593.91169496579</v>
      </c>
      <c r="U56" s="4">
        <f t="shared" si="33"/>
        <v>751437.73956131854</v>
      </c>
      <c r="V56" s="4">
        <f t="shared" si="33"/>
        <v>719748.37206479453</v>
      </c>
      <c r="W56" s="4">
        <f t="shared" si="33"/>
        <v>685734.48256648972</v>
      </c>
      <c r="X56" s="4">
        <f t="shared" si="33"/>
        <v>650978.72434421233</v>
      </c>
      <c r="Y56" s="4">
        <f t="shared" si="33"/>
        <v>613997.35995001707</v>
      </c>
      <c r="Z56" s="4">
        <f t="shared" si="33"/>
        <v>576175.21100198629</v>
      </c>
      <c r="AA56" s="4">
        <f t="shared" si="33"/>
        <v>536819.86669107876</v>
      </c>
      <c r="AB56" s="4">
        <f t="shared" si="33"/>
        <v>494299.21582455479</v>
      </c>
      <c r="AC56" s="4">
        <f t="shared" si="33"/>
        <v>451877.48078789382</v>
      </c>
      <c r="AD56" s="4">
        <f t="shared" si="33"/>
        <v>407477.4291539726</v>
      </c>
      <c r="AE56" s="4">
        <f t="shared" si="33"/>
        <v>361989.30339155823</v>
      </c>
      <c r="AF56" s="4">
        <f t="shared" si="33"/>
        <v>314621.77686174656</v>
      </c>
      <c r="AG56" s="4">
        <f t="shared" si="33"/>
        <v>266067.26037357876</v>
      </c>
      <c r="AH56" s="4">
        <f t="shared" si="33"/>
        <v>215979.54852253426</v>
      </c>
      <c r="AI56" s="4">
        <f t="shared" si="33"/>
        <v>164160.80964888699</v>
      </c>
      <c r="AJ56" s="4">
        <f t="shared" si="33"/>
        <v>111006.70707208905</v>
      </c>
      <c r="AK56" s="4">
        <f t="shared" si="33"/>
        <v>56220.493302551375</v>
      </c>
      <c r="AL56" s="4">
        <f>SUM(AL53:AL55)</f>
        <v>0</v>
      </c>
      <c r="AM56" s="4">
        <f t="shared" ref="AM56:BI56" si="34">SUM(AM53:AM55)</f>
        <v>0</v>
      </c>
      <c r="AN56" s="4">
        <f t="shared" si="34"/>
        <v>0</v>
      </c>
      <c r="AO56" s="4">
        <f t="shared" si="34"/>
        <v>0</v>
      </c>
      <c r="AP56" s="4">
        <f t="shared" si="34"/>
        <v>0</v>
      </c>
      <c r="AQ56" s="4">
        <f t="shared" si="34"/>
        <v>0</v>
      </c>
      <c r="AR56" s="4">
        <f t="shared" si="34"/>
        <v>0</v>
      </c>
      <c r="AS56" s="4">
        <f t="shared" si="34"/>
        <v>0</v>
      </c>
      <c r="AT56" s="4">
        <f t="shared" si="34"/>
        <v>0</v>
      </c>
      <c r="AU56" s="4">
        <f t="shared" si="34"/>
        <v>0</v>
      </c>
      <c r="AV56" s="4">
        <f t="shared" si="34"/>
        <v>0</v>
      </c>
      <c r="AW56" s="4">
        <f t="shared" si="34"/>
        <v>0</v>
      </c>
      <c r="AX56" s="4">
        <f t="shared" si="34"/>
        <v>0</v>
      </c>
      <c r="AY56" s="4">
        <f t="shared" si="34"/>
        <v>0</v>
      </c>
      <c r="AZ56" s="4">
        <f t="shared" si="34"/>
        <v>0</v>
      </c>
      <c r="BA56" s="4">
        <f t="shared" si="34"/>
        <v>0</v>
      </c>
      <c r="BB56" s="4">
        <f t="shared" si="34"/>
        <v>0</v>
      </c>
      <c r="BC56" s="4">
        <f t="shared" si="34"/>
        <v>0</v>
      </c>
      <c r="BD56" s="4">
        <f t="shared" si="34"/>
        <v>0</v>
      </c>
      <c r="BE56" s="4">
        <f t="shared" si="34"/>
        <v>0</v>
      </c>
      <c r="BF56" s="4">
        <f t="shared" si="34"/>
        <v>0</v>
      </c>
      <c r="BG56" s="4">
        <f t="shared" si="34"/>
        <v>0</v>
      </c>
      <c r="BH56" s="4">
        <f t="shared" si="34"/>
        <v>0</v>
      </c>
      <c r="BI56" s="4">
        <f t="shared" si="34"/>
        <v>0</v>
      </c>
      <c r="BJ56" s="4">
        <f>ROUND(SUM(BJ53:BJ55),0)</f>
        <v>0</v>
      </c>
    </row>
    <row r="58" spans="2:62" x14ac:dyDescent="0.25">
      <c r="B58" s="1" t="s">
        <v>13</v>
      </c>
      <c r="O58" s="7"/>
    </row>
    <row r="59" spans="2:62" x14ac:dyDescent="0.25">
      <c r="B59" t="s">
        <v>14</v>
      </c>
      <c r="C59" s="4">
        <f>+C46</f>
        <v>13049739</v>
      </c>
      <c r="O59" s="7"/>
    </row>
    <row r="60" spans="2:62" x14ac:dyDescent="0.25">
      <c r="B60" t="s">
        <v>15</v>
      </c>
      <c r="C60" s="8">
        <f>+C53</f>
        <v>392287.74</v>
      </c>
    </row>
    <row r="61" spans="2:62" x14ac:dyDescent="0.25">
      <c r="C61" s="4">
        <f>SUM(C59:C60)</f>
        <v>13442026.74</v>
      </c>
    </row>
    <row r="62" spans="2:62" x14ac:dyDescent="0.25">
      <c r="B62" t="s">
        <v>16</v>
      </c>
      <c r="C62" s="8">
        <v>13442027</v>
      </c>
    </row>
    <row r="63" spans="2:62" x14ac:dyDescent="0.25">
      <c r="B63" t="s">
        <v>17</v>
      </c>
      <c r="C63" s="4">
        <f>ROUND(C61-C62,0)</f>
        <v>0</v>
      </c>
    </row>
    <row r="65" spans="2:62" x14ac:dyDescent="0.25">
      <c r="B65" s="2" t="s">
        <v>20</v>
      </c>
      <c r="C65" s="3">
        <v>44927</v>
      </c>
      <c r="D65" s="3">
        <v>44958</v>
      </c>
      <c r="E65" s="3">
        <v>44986</v>
      </c>
      <c r="F65" s="3">
        <v>45017</v>
      </c>
      <c r="G65" s="3">
        <v>45047</v>
      </c>
      <c r="H65" s="3">
        <v>45078</v>
      </c>
      <c r="I65" s="3">
        <v>45108</v>
      </c>
      <c r="J65" s="3">
        <v>45139</v>
      </c>
      <c r="K65" s="3">
        <v>45170</v>
      </c>
      <c r="L65" s="3">
        <v>45200</v>
      </c>
      <c r="M65" s="3">
        <v>45231</v>
      </c>
      <c r="N65" s="3">
        <v>45261</v>
      </c>
      <c r="O65" s="3">
        <v>45292</v>
      </c>
      <c r="P65" s="3">
        <v>45323</v>
      </c>
      <c r="Q65" s="3">
        <v>45352</v>
      </c>
      <c r="R65" s="3">
        <v>45383</v>
      </c>
      <c r="S65" s="3">
        <v>45413</v>
      </c>
      <c r="T65" s="3">
        <v>45444</v>
      </c>
      <c r="U65" s="3">
        <v>45474</v>
      </c>
      <c r="V65" s="3">
        <v>45505</v>
      </c>
      <c r="W65" s="3">
        <v>45536</v>
      </c>
      <c r="X65" s="3">
        <v>45566</v>
      </c>
      <c r="Y65" s="3">
        <v>45597</v>
      </c>
      <c r="Z65" s="3">
        <v>45627</v>
      </c>
      <c r="AA65" s="3">
        <v>45658</v>
      </c>
      <c r="AB65" s="3">
        <v>45689</v>
      </c>
      <c r="AC65" s="3">
        <v>45717</v>
      </c>
      <c r="AD65" s="3">
        <v>45748</v>
      </c>
      <c r="AE65" s="3">
        <v>45778</v>
      </c>
      <c r="AF65" s="3">
        <v>45809</v>
      </c>
      <c r="AG65" s="3">
        <v>45839</v>
      </c>
      <c r="AH65" s="3">
        <v>45870</v>
      </c>
      <c r="AI65" s="3">
        <v>45901</v>
      </c>
      <c r="AJ65" s="3">
        <v>45931</v>
      </c>
      <c r="AK65" s="3">
        <v>45962</v>
      </c>
      <c r="AL65" s="3">
        <v>45992</v>
      </c>
      <c r="AM65" s="3">
        <v>46023</v>
      </c>
      <c r="AN65" s="3">
        <v>46054</v>
      </c>
      <c r="AO65" s="3">
        <v>46082</v>
      </c>
      <c r="AP65" s="3">
        <v>46113</v>
      </c>
      <c r="AQ65" s="3">
        <v>46143</v>
      </c>
      <c r="AR65" s="3">
        <v>46174</v>
      </c>
      <c r="AS65" s="3">
        <v>46204</v>
      </c>
      <c r="AT65" s="3">
        <v>46235</v>
      </c>
      <c r="AU65" s="3">
        <v>46266</v>
      </c>
      <c r="AV65" s="3">
        <v>46296</v>
      </c>
      <c r="AW65" s="3">
        <v>46327</v>
      </c>
      <c r="AX65" s="3">
        <v>46357</v>
      </c>
      <c r="AY65" s="3">
        <v>46388</v>
      </c>
      <c r="AZ65" s="3">
        <v>46419</v>
      </c>
      <c r="BA65" s="3">
        <v>46447</v>
      </c>
      <c r="BB65" s="3">
        <v>46478</v>
      </c>
      <c r="BC65" s="3">
        <v>46508</v>
      </c>
      <c r="BD65" s="3">
        <v>46539</v>
      </c>
      <c r="BE65" s="3">
        <v>46569</v>
      </c>
      <c r="BF65" s="3">
        <v>46600</v>
      </c>
      <c r="BG65" s="3">
        <v>46631</v>
      </c>
      <c r="BH65" s="3">
        <v>46661</v>
      </c>
      <c r="BI65" s="3">
        <v>46692</v>
      </c>
      <c r="BJ65" s="3">
        <v>46722</v>
      </c>
    </row>
    <row r="66" spans="2:62" x14ac:dyDescent="0.25">
      <c r="B66" t="s">
        <v>4</v>
      </c>
      <c r="C66" s="4">
        <f>-6053892.12-8955458.4</f>
        <v>-15009350.52</v>
      </c>
      <c r="D66" s="4">
        <f>+C68</f>
        <v>-15009350.52</v>
      </c>
      <c r="E66" s="4">
        <f t="shared" ref="E66:BJ66" si="35">+D68</f>
        <v>-15009350.52</v>
      </c>
      <c r="F66" s="4">
        <f t="shared" si="35"/>
        <v>-15009350.52</v>
      </c>
      <c r="G66" s="4">
        <f t="shared" si="35"/>
        <v>-15009350.52</v>
      </c>
      <c r="H66" s="4">
        <f t="shared" si="35"/>
        <v>-15009350.52</v>
      </c>
      <c r="I66" s="4">
        <f t="shared" si="35"/>
        <v>-15009350.52</v>
      </c>
      <c r="J66" s="4">
        <f t="shared" si="35"/>
        <v>-15009350.52</v>
      </c>
      <c r="K66" s="4">
        <f t="shared" si="35"/>
        <v>-15009350.52</v>
      </c>
      <c r="L66" s="4">
        <f t="shared" si="35"/>
        <v>-15009350.52</v>
      </c>
      <c r="M66" s="4">
        <f t="shared" si="35"/>
        <v>-15009350.52</v>
      </c>
      <c r="N66" s="4">
        <f t="shared" si="35"/>
        <v>-15009350.52</v>
      </c>
      <c r="O66" s="4">
        <f t="shared" si="35"/>
        <v>-15009350.52</v>
      </c>
      <c r="P66" s="4">
        <f t="shared" si="35"/>
        <v>-14696655.717499999</v>
      </c>
      <c r="Q66" s="4">
        <f t="shared" si="35"/>
        <v>-14383960.914999999</v>
      </c>
      <c r="R66" s="4">
        <f t="shared" si="35"/>
        <v>-14071266.112499999</v>
      </c>
      <c r="S66" s="4">
        <f t="shared" si="35"/>
        <v>-13758571.309999999</v>
      </c>
      <c r="T66" s="4">
        <f t="shared" si="35"/>
        <v>-13445876.507499998</v>
      </c>
      <c r="U66" s="4">
        <f t="shared" si="35"/>
        <v>-13133181.704999998</v>
      </c>
      <c r="V66" s="4">
        <f t="shared" si="35"/>
        <v>-12820486.902499998</v>
      </c>
      <c r="W66" s="4">
        <f t="shared" si="35"/>
        <v>-12507792.099999998</v>
      </c>
      <c r="X66" s="4">
        <f t="shared" si="35"/>
        <v>-12195097.297499998</v>
      </c>
      <c r="Y66" s="4">
        <f t="shared" si="35"/>
        <v>-11882402.494999997</v>
      </c>
      <c r="Z66" s="4">
        <f t="shared" si="35"/>
        <v>-11569707.692499997</v>
      </c>
      <c r="AA66" s="4">
        <f t="shared" si="35"/>
        <v>-11257012.889999997</v>
      </c>
      <c r="AB66" s="4">
        <f t="shared" si="35"/>
        <v>-10944318.087499997</v>
      </c>
      <c r="AC66" s="4">
        <f t="shared" si="35"/>
        <v>-10631623.284999996</v>
      </c>
      <c r="AD66" s="4">
        <f t="shared" si="35"/>
        <v>-10318928.482499996</v>
      </c>
      <c r="AE66" s="4">
        <f t="shared" si="35"/>
        <v>-10006233.679999996</v>
      </c>
      <c r="AF66" s="4">
        <f t="shared" si="35"/>
        <v>-9693538.8774999958</v>
      </c>
      <c r="AG66" s="4">
        <f t="shared" si="35"/>
        <v>-9380844.0749999955</v>
      </c>
      <c r="AH66" s="4">
        <f t="shared" si="35"/>
        <v>-9068149.2724999953</v>
      </c>
      <c r="AI66" s="4">
        <f t="shared" si="35"/>
        <v>-8755454.4699999951</v>
      </c>
      <c r="AJ66" s="4">
        <f t="shared" si="35"/>
        <v>-8442759.6674999949</v>
      </c>
      <c r="AK66" s="4">
        <f t="shared" si="35"/>
        <v>-8130064.8649999946</v>
      </c>
      <c r="AL66" s="4">
        <f t="shared" si="35"/>
        <v>-7817370.0624999944</v>
      </c>
      <c r="AM66" s="4">
        <f t="shared" si="35"/>
        <v>-7504675.2599999942</v>
      </c>
      <c r="AN66" s="4">
        <f t="shared" si="35"/>
        <v>-7191980.457499994</v>
      </c>
      <c r="AO66" s="4">
        <f t="shared" si="35"/>
        <v>-6879285.6549999937</v>
      </c>
      <c r="AP66" s="4">
        <f t="shared" si="35"/>
        <v>-6566590.8524999935</v>
      </c>
      <c r="AQ66" s="4">
        <f t="shared" si="35"/>
        <v>-6253896.0499999933</v>
      </c>
      <c r="AR66" s="4">
        <f t="shared" si="35"/>
        <v>-5941201.2474999931</v>
      </c>
      <c r="AS66" s="4">
        <f t="shared" si="35"/>
        <v>-5628506.4449999928</v>
      </c>
      <c r="AT66" s="4">
        <f t="shared" si="35"/>
        <v>-5315811.6424999926</v>
      </c>
      <c r="AU66" s="4">
        <f t="shared" si="35"/>
        <v>-5003116.8399999924</v>
      </c>
      <c r="AV66" s="4">
        <f t="shared" si="35"/>
        <v>-4690422.0374999922</v>
      </c>
      <c r="AW66" s="4">
        <f t="shared" si="35"/>
        <v>-4377727.234999992</v>
      </c>
      <c r="AX66" s="4">
        <f t="shared" si="35"/>
        <v>-4065032.4324999917</v>
      </c>
      <c r="AY66" s="4">
        <f t="shared" si="35"/>
        <v>-3752337.6299999915</v>
      </c>
      <c r="AZ66" s="4">
        <f t="shared" si="35"/>
        <v>-3439642.8274999913</v>
      </c>
      <c r="BA66" s="4">
        <f t="shared" si="35"/>
        <v>-3126948.0249999911</v>
      </c>
      <c r="BB66" s="4">
        <f t="shared" si="35"/>
        <v>-2814253.2224999908</v>
      </c>
      <c r="BC66" s="4">
        <f t="shared" si="35"/>
        <v>-2501558.4199999906</v>
      </c>
      <c r="BD66" s="4">
        <f t="shared" si="35"/>
        <v>-2188863.6174999904</v>
      </c>
      <c r="BE66" s="4">
        <f t="shared" si="35"/>
        <v>-1876168.8149999904</v>
      </c>
      <c r="BF66" s="4">
        <f t="shared" si="35"/>
        <v>-1563474.0124999904</v>
      </c>
      <c r="BG66" s="4">
        <f t="shared" si="35"/>
        <v>-1250779.2099999904</v>
      </c>
      <c r="BH66" s="4">
        <f t="shared" si="35"/>
        <v>-938084.40749999043</v>
      </c>
      <c r="BI66" s="4">
        <f t="shared" si="35"/>
        <v>-625389.60499999044</v>
      </c>
      <c r="BJ66" s="4">
        <f t="shared" si="35"/>
        <v>-312694.80249999044</v>
      </c>
    </row>
    <row r="67" spans="2:62" x14ac:dyDescent="0.25">
      <c r="B67" t="s">
        <v>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f>-N66/48</f>
        <v>312694.80249999999</v>
      </c>
      <c r="P67" s="4">
        <f>O67</f>
        <v>312694.80249999999</v>
      </c>
      <c r="Q67" s="4">
        <f t="shared" ref="Q67:BJ67" si="36">P67</f>
        <v>312694.80249999999</v>
      </c>
      <c r="R67" s="4">
        <f t="shared" si="36"/>
        <v>312694.80249999999</v>
      </c>
      <c r="S67" s="4">
        <f t="shared" si="36"/>
        <v>312694.80249999999</v>
      </c>
      <c r="T67" s="4">
        <f t="shared" si="36"/>
        <v>312694.80249999999</v>
      </c>
      <c r="U67" s="4">
        <f t="shared" si="36"/>
        <v>312694.80249999999</v>
      </c>
      <c r="V67" s="4">
        <f t="shared" si="36"/>
        <v>312694.80249999999</v>
      </c>
      <c r="W67" s="4">
        <f t="shared" si="36"/>
        <v>312694.80249999999</v>
      </c>
      <c r="X67" s="4">
        <f t="shared" si="36"/>
        <v>312694.80249999999</v>
      </c>
      <c r="Y67" s="4">
        <f t="shared" si="36"/>
        <v>312694.80249999999</v>
      </c>
      <c r="Z67" s="4">
        <f t="shared" si="36"/>
        <v>312694.80249999999</v>
      </c>
      <c r="AA67" s="4">
        <f t="shared" si="36"/>
        <v>312694.80249999999</v>
      </c>
      <c r="AB67" s="4">
        <f t="shared" si="36"/>
        <v>312694.80249999999</v>
      </c>
      <c r="AC67" s="4">
        <f t="shared" si="36"/>
        <v>312694.80249999999</v>
      </c>
      <c r="AD67" s="4">
        <f t="shared" si="36"/>
        <v>312694.80249999999</v>
      </c>
      <c r="AE67" s="4">
        <f t="shared" si="36"/>
        <v>312694.80249999999</v>
      </c>
      <c r="AF67" s="4">
        <f t="shared" si="36"/>
        <v>312694.80249999999</v>
      </c>
      <c r="AG67" s="4">
        <f t="shared" si="36"/>
        <v>312694.80249999999</v>
      </c>
      <c r="AH67" s="4">
        <f t="shared" si="36"/>
        <v>312694.80249999999</v>
      </c>
      <c r="AI67" s="4">
        <f t="shared" si="36"/>
        <v>312694.80249999999</v>
      </c>
      <c r="AJ67" s="4">
        <f t="shared" si="36"/>
        <v>312694.80249999999</v>
      </c>
      <c r="AK67" s="4">
        <f t="shared" si="36"/>
        <v>312694.80249999999</v>
      </c>
      <c r="AL67" s="4">
        <f t="shared" si="36"/>
        <v>312694.80249999999</v>
      </c>
      <c r="AM67" s="4">
        <f t="shared" si="36"/>
        <v>312694.80249999999</v>
      </c>
      <c r="AN67" s="4">
        <f t="shared" si="36"/>
        <v>312694.80249999999</v>
      </c>
      <c r="AO67" s="4">
        <f t="shared" si="36"/>
        <v>312694.80249999999</v>
      </c>
      <c r="AP67" s="4">
        <f t="shared" si="36"/>
        <v>312694.80249999999</v>
      </c>
      <c r="AQ67" s="4">
        <f t="shared" si="36"/>
        <v>312694.80249999999</v>
      </c>
      <c r="AR67" s="4">
        <f t="shared" si="36"/>
        <v>312694.80249999999</v>
      </c>
      <c r="AS67" s="4">
        <f t="shared" si="36"/>
        <v>312694.80249999999</v>
      </c>
      <c r="AT67" s="4">
        <f t="shared" si="36"/>
        <v>312694.80249999999</v>
      </c>
      <c r="AU67" s="4">
        <f t="shared" si="36"/>
        <v>312694.80249999999</v>
      </c>
      <c r="AV67" s="4">
        <f t="shared" si="36"/>
        <v>312694.80249999999</v>
      </c>
      <c r="AW67" s="4">
        <f t="shared" si="36"/>
        <v>312694.80249999999</v>
      </c>
      <c r="AX67" s="4">
        <f t="shared" si="36"/>
        <v>312694.80249999999</v>
      </c>
      <c r="AY67" s="4">
        <f t="shared" si="36"/>
        <v>312694.80249999999</v>
      </c>
      <c r="AZ67" s="4">
        <f t="shared" si="36"/>
        <v>312694.80249999999</v>
      </c>
      <c r="BA67" s="4">
        <f t="shared" si="36"/>
        <v>312694.80249999999</v>
      </c>
      <c r="BB67" s="4">
        <f t="shared" si="36"/>
        <v>312694.80249999999</v>
      </c>
      <c r="BC67" s="4">
        <f t="shared" si="36"/>
        <v>312694.80249999999</v>
      </c>
      <c r="BD67" s="4">
        <f t="shared" si="36"/>
        <v>312694.80249999999</v>
      </c>
      <c r="BE67" s="4">
        <f t="shared" si="36"/>
        <v>312694.80249999999</v>
      </c>
      <c r="BF67" s="4">
        <f t="shared" si="36"/>
        <v>312694.80249999999</v>
      </c>
      <c r="BG67" s="4">
        <f t="shared" si="36"/>
        <v>312694.80249999999</v>
      </c>
      <c r="BH67" s="4">
        <f t="shared" si="36"/>
        <v>312694.80249999999</v>
      </c>
      <c r="BI67" s="4">
        <f t="shared" si="36"/>
        <v>312694.80249999999</v>
      </c>
      <c r="BJ67" s="4">
        <f t="shared" si="36"/>
        <v>312694.80249999999</v>
      </c>
    </row>
    <row r="68" spans="2:62" x14ac:dyDescent="0.25">
      <c r="B68" t="s">
        <v>6</v>
      </c>
      <c r="C68" s="4">
        <f>SUM(C66:C67)</f>
        <v>-15009350.52</v>
      </c>
      <c r="D68" s="4">
        <f t="shared" ref="D68:L68" si="37">SUM(D66:D67)</f>
        <v>-15009350.52</v>
      </c>
      <c r="E68" s="4">
        <f t="shared" si="37"/>
        <v>-15009350.52</v>
      </c>
      <c r="F68" s="4">
        <f t="shared" si="37"/>
        <v>-15009350.52</v>
      </c>
      <c r="G68" s="4">
        <f t="shared" si="37"/>
        <v>-15009350.52</v>
      </c>
      <c r="H68" s="4">
        <f t="shared" si="37"/>
        <v>-15009350.52</v>
      </c>
      <c r="I68" s="4">
        <f t="shared" si="37"/>
        <v>-15009350.52</v>
      </c>
      <c r="J68" s="4">
        <f t="shared" si="37"/>
        <v>-15009350.52</v>
      </c>
      <c r="K68" s="4">
        <f t="shared" si="37"/>
        <v>-15009350.52</v>
      </c>
      <c r="L68" s="4">
        <f t="shared" si="37"/>
        <v>-15009350.52</v>
      </c>
      <c r="M68" s="4">
        <f>SUM(M66:M67)</f>
        <v>-15009350.52</v>
      </c>
      <c r="N68" s="4">
        <f>SUM(N66:N67)</f>
        <v>-15009350.52</v>
      </c>
      <c r="O68" s="4">
        <f t="shared" ref="O68:BI68" si="38">SUM(O66:O67)</f>
        <v>-14696655.717499999</v>
      </c>
      <c r="P68" s="4">
        <f t="shared" si="38"/>
        <v>-14383960.914999999</v>
      </c>
      <c r="Q68" s="4">
        <f t="shared" si="38"/>
        <v>-14071266.112499999</v>
      </c>
      <c r="R68" s="4">
        <f t="shared" si="38"/>
        <v>-13758571.309999999</v>
      </c>
      <c r="S68" s="4">
        <f t="shared" si="38"/>
        <v>-13445876.507499998</v>
      </c>
      <c r="T68" s="4">
        <f t="shared" si="38"/>
        <v>-13133181.704999998</v>
      </c>
      <c r="U68" s="4">
        <f t="shared" si="38"/>
        <v>-12820486.902499998</v>
      </c>
      <c r="V68" s="4">
        <f t="shared" si="38"/>
        <v>-12507792.099999998</v>
      </c>
      <c r="W68" s="4">
        <f t="shared" si="38"/>
        <v>-12195097.297499998</v>
      </c>
      <c r="X68" s="4">
        <f t="shared" si="38"/>
        <v>-11882402.494999997</v>
      </c>
      <c r="Y68" s="4">
        <f t="shared" si="38"/>
        <v>-11569707.692499997</v>
      </c>
      <c r="Z68" s="4">
        <f t="shared" si="38"/>
        <v>-11257012.889999997</v>
      </c>
      <c r="AA68" s="4">
        <f t="shared" si="38"/>
        <v>-10944318.087499997</v>
      </c>
      <c r="AB68" s="4">
        <f t="shared" si="38"/>
        <v>-10631623.284999996</v>
      </c>
      <c r="AC68" s="4">
        <f t="shared" si="38"/>
        <v>-10318928.482499996</v>
      </c>
      <c r="AD68" s="4">
        <f t="shared" si="38"/>
        <v>-10006233.679999996</v>
      </c>
      <c r="AE68" s="4">
        <f t="shared" si="38"/>
        <v>-9693538.8774999958</v>
      </c>
      <c r="AF68" s="4">
        <f t="shared" si="38"/>
        <v>-9380844.0749999955</v>
      </c>
      <c r="AG68" s="4">
        <f t="shared" si="38"/>
        <v>-9068149.2724999953</v>
      </c>
      <c r="AH68" s="4">
        <f t="shared" si="38"/>
        <v>-8755454.4699999951</v>
      </c>
      <c r="AI68" s="4">
        <f t="shared" si="38"/>
        <v>-8442759.6674999949</v>
      </c>
      <c r="AJ68" s="4">
        <f t="shared" si="38"/>
        <v>-8130064.8649999946</v>
      </c>
      <c r="AK68" s="4">
        <f t="shared" si="38"/>
        <v>-7817370.0624999944</v>
      </c>
      <c r="AL68" s="4">
        <f t="shared" si="38"/>
        <v>-7504675.2599999942</v>
      </c>
      <c r="AM68" s="4">
        <f t="shared" si="38"/>
        <v>-7191980.457499994</v>
      </c>
      <c r="AN68" s="4">
        <f t="shared" si="38"/>
        <v>-6879285.6549999937</v>
      </c>
      <c r="AO68" s="4">
        <f t="shared" si="38"/>
        <v>-6566590.8524999935</v>
      </c>
      <c r="AP68" s="4">
        <f t="shared" si="38"/>
        <v>-6253896.0499999933</v>
      </c>
      <c r="AQ68" s="4">
        <f t="shared" si="38"/>
        <v>-5941201.2474999931</v>
      </c>
      <c r="AR68" s="4">
        <f t="shared" si="38"/>
        <v>-5628506.4449999928</v>
      </c>
      <c r="AS68" s="4">
        <f t="shared" si="38"/>
        <v>-5315811.6424999926</v>
      </c>
      <c r="AT68" s="4">
        <f t="shared" si="38"/>
        <v>-5003116.8399999924</v>
      </c>
      <c r="AU68" s="4">
        <f t="shared" si="38"/>
        <v>-4690422.0374999922</v>
      </c>
      <c r="AV68" s="4">
        <f t="shared" si="38"/>
        <v>-4377727.234999992</v>
      </c>
      <c r="AW68" s="4">
        <f t="shared" si="38"/>
        <v>-4065032.4324999917</v>
      </c>
      <c r="AX68" s="4">
        <f t="shared" si="38"/>
        <v>-3752337.6299999915</v>
      </c>
      <c r="AY68" s="4">
        <f t="shared" si="38"/>
        <v>-3439642.8274999913</v>
      </c>
      <c r="AZ68" s="4">
        <f t="shared" si="38"/>
        <v>-3126948.0249999911</v>
      </c>
      <c r="BA68" s="4">
        <f t="shared" si="38"/>
        <v>-2814253.2224999908</v>
      </c>
      <c r="BB68" s="4">
        <f t="shared" si="38"/>
        <v>-2501558.4199999906</v>
      </c>
      <c r="BC68" s="4">
        <f t="shared" si="38"/>
        <v>-2188863.6174999904</v>
      </c>
      <c r="BD68" s="4">
        <f t="shared" si="38"/>
        <v>-1876168.8149999904</v>
      </c>
      <c r="BE68" s="4">
        <f t="shared" si="38"/>
        <v>-1563474.0124999904</v>
      </c>
      <c r="BF68" s="4">
        <f t="shared" si="38"/>
        <v>-1250779.2099999904</v>
      </c>
      <c r="BG68" s="4">
        <f t="shared" si="38"/>
        <v>-938084.40749999043</v>
      </c>
      <c r="BH68" s="4">
        <f t="shared" si="38"/>
        <v>-625389.60499999044</v>
      </c>
      <c r="BI68" s="4">
        <f t="shared" si="38"/>
        <v>-312694.80249999044</v>
      </c>
      <c r="BJ68" s="4">
        <f>ROUND(SUM(BJ66:BJ67),0)</f>
        <v>0</v>
      </c>
    </row>
    <row r="70" spans="2:62" x14ac:dyDescent="0.25">
      <c r="B70" t="s">
        <v>7</v>
      </c>
      <c r="C70" s="5">
        <v>4.7300000000000002E-2</v>
      </c>
      <c r="D70" s="5">
        <v>4.7300000000000002E-2</v>
      </c>
      <c r="E70" s="5">
        <v>4.7300000000000002E-2</v>
      </c>
      <c r="F70" s="5">
        <v>4.9799999999999997E-2</v>
      </c>
      <c r="G70" s="5">
        <v>4.9799999999999997E-2</v>
      </c>
      <c r="H70" s="5">
        <v>4.9799999999999997E-2</v>
      </c>
      <c r="I70" s="5">
        <v>4.9799999999999997E-2</v>
      </c>
      <c r="J70" s="5">
        <v>4.9799999999999997E-2</v>
      </c>
      <c r="K70" s="5">
        <v>4.9799999999999997E-2</v>
      </c>
      <c r="L70" s="5">
        <v>4.9799999999999997E-2</v>
      </c>
      <c r="M70" s="5">
        <v>4.9799999999999997E-2</v>
      </c>
      <c r="N70" s="5">
        <v>4.9799999999999997E-2</v>
      </c>
      <c r="O70" s="5">
        <v>4.9799999999999997E-2</v>
      </c>
      <c r="P70" s="5">
        <v>4.9799999999999997E-2</v>
      </c>
      <c r="Q70" s="5">
        <v>4.9799999999999997E-2</v>
      </c>
      <c r="R70" s="5">
        <v>4.9799999999999997E-2</v>
      </c>
      <c r="S70" s="5">
        <v>4.9799999999999997E-2</v>
      </c>
      <c r="T70" s="5">
        <v>4.9799999999999997E-2</v>
      </c>
      <c r="U70" s="5">
        <v>4.9799999999999997E-2</v>
      </c>
      <c r="V70" s="5">
        <v>4.9799999999999997E-2</v>
      </c>
      <c r="W70" s="5">
        <v>4.9799999999999997E-2</v>
      </c>
      <c r="X70" s="5">
        <v>4.9799999999999997E-2</v>
      </c>
      <c r="Y70" s="5">
        <v>4.9799999999999997E-2</v>
      </c>
      <c r="Z70" s="5">
        <v>4.9799999999999997E-2</v>
      </c>
      <c r="AA70" s="5">
        <v>4.9799999999999997E-2</v>
      </c>
      <c r="AB70" s="5">
        <v>4.9799999999999997E-2</v>
      </c>
      <c r="AC70" s="5">
        <v>4.9799999999999997E-2</v>
      </c>
      <c r="AD70" s="5">
        <v>4.9799999999999997E-2</v>
      </c>
      <c r="AE70" s="5">
        <v>4.9799999999999997E-2</v>
      </c>
      <c r="AF70" s="5">
        <v>4.9799999999999997E-2</v>
      </c>
      <c r="AG70" s="5">
        <v>4.9799999999999997E-2</v>
      </c>
      <c r="AH70" s="5">
        <v>4.9799999999999997E-2</v>
      </c>
      <c r="AI70" s="5">
        <v>4.9799999999999997E-2</v>
      </c>
      <c r="AJ70" s="5">
        <v>4.9799999999999997E-2</v>
      </c>
      <c r="AK70" s="5">
        <v>4.9799999999999997E-2</v>
      </c>
      <c r="AL70" s="5">
        <v>4.9799999999999997E-2</v>
      </c>
      <c r="AM70" s="5">
        <v>4.9799999999999997E-2</v>
      </c>
      <c r="AN70" s="5">
        <v>4.9799999999999997E-2</v>
      </c>
      <c r="AO70" s="5">
        <v>4.9799999999999997E-2</v>
      </c>
      <c r="AP70" s="5">
        <v>4.9799999999999997E-2</v>
      </c>
      <c r="AQ70" s="5">
        <v>4.9799999999999997E-2</v>
      </c>
      <c r="AR70" s="5">
        <v>4.9799999999999997E-2</v>
      </c>
      <c r="AS70" s="5">
        <v>4.9799999999999997E-2</v>
      </c>
      <c r="AT70" s="5">
        <v>4.9799999999999997E-2</v>
      </c>
      <c r="AU70" s="5">
        <v>4.9799999999999997E-2</v>
      </c>
      <c r="AV70" s="5">
        <v>4.9799999999999997E-2</v>
      </c>
      <c r="AW70" s="5">
        <v>4.9799999999999997E-2</v>
      </c>
      <c r="AX70" s="5">
        <v>4.9799999999999997E-2</v>
      </c>
      <c r="AY70" s="5">
        <v>4.9799999999999997E-2</v>
      </c>
      <c r="AZ70" s="5">
        <v>4.9799999999999997E-2</v>
      </c>
      <c r="BA70" s="5">
        <v>4.9799999999999997E-2</v>
      </c>
      <c r="BB70" s="5">
        <v>4.9799999999999997E-2</v>
      </c>
      <c r="BC70" s="5">
        <v>4.9799999999999997E-2</v>
      </c>
      <c r="BD70" s="5">
        <v>4.9799999999999997E-2</v>
      </c>
      <c r="BE70" s="5">
        <v>4.9799999999999997E-2</v>
      </c>
      <c r="BF70" s="5">
        <v>4.9799999999999997E-2</v>
      </c>
      <c r="BG70" s="5">
        <v>4.9799999999999997E-2</v>
      </c>
      <c r="BH70" s="5">
        <v>4.9799999999999997E-2</v>
      </c>
      <c r="BI70" s="5">
        <v>4.9799999999999997E-2</v>
      </c>
      <c r="BJ70" s="5">
        <v>4.9799999999999997E-2</v>
      </c>
    </row>
    <row r="71" spans="2:62" x14ac:dyDescent="0.25">
      <c r="B71" t="s">
        <v>8</v>
      </c>
      <c r="C71">
        <v>31</v>
      </c>
      <c r="D71">
        <v>28</v>
      </c>
      <c r="E71">
        <v>31</v>
      </c>
      <c r="F71">
        <v>30</v>
      </c>
      <c r="G71">
        <v>31</v>
      </c>
      <c r="H71" s="6">
        <v>30</v>
      </c>
      <c r="I71" s="6">
        <v>31</v>
      </c>
      <c r="J71" s="6">
        <v>31</v>
      </c>
      <c r="K71" s="6">
        <v>30</v>
      </c>
      <c r="L71" s="6">
        <v>31</v>
      </c>
      <c r="M71" s="6">
        <v>30</v>
      </c>
      <c r="N71" s="6">
        <v>31</v>
      </c>
      <c r="O71" s="6">
        <v>31</v>
      </c>
      <c r="P71" s="6">
        <v>29</v>
      </c>
      <c r="Q71">
        <v>31</v>
      </c>
      <c r="R71">
        <v>30</v>
      </c>
      <c r="S71">
        <v>31</v>
      </c>
      <c r="T71" s="6">
        <v>30</v>
      </c>
      <c r="U71" s="6">
        <v>31</v>
      </c>
      <c r="V71" s="6">
        <v>31</v>
      </c>
      <c r="W71" s="6">
        <v>30</v>
      </c>
      <c r="X71" s="6">
        <v>31</v>
      </c>
      <c r="Y71" s="6">
        <v>30</v>
      </c>
      <c r="Z71" s="6">
        <v>31</v>
      </c>
      <c r="AA71">
        <v>31</v>
      </c>
      <c r="AB71">
        <v>28</v>
      </c>
      <c r="AC71">
        <v>31</v>
      </c>
      <c r="AD71">
        <v>30</v>
      </c>
      <c r="AE71">
        <v>31</v>
      </c>
      <c r="AF71" s="6">
        <v>30</v>
      </c>
      <c r="AG71" s="6">
        <v>31</v>
      </c>
      <c r="AH71" s="6">
        <v>31</v>
      </c>
      <c r="AI71" s="6">
        <v>30</v>
      </c>
      <c r="AJ71" s="6">
        <v>31</v>
      </c>
      <c r="AK71" s="6">
        <v>30</v>
      </c>
      <c r="AL71" s="6">
        <v>31</v>
      </c>
      <c r="AM71">
        <v>31</v>
      </c>
      <c r="AN71">
        <v>28</v>
      </c>
      <c r="AO71">
        <v>31</v>
      </c>
      <c r="AP71">
        <v>30</v>
      </c>
      <c r="AQ71">
        <v>31</v>
      </c>
      <c r="AR71" s="6">
        <v>30</v>
      </c>
      <c r="AS71" s="6">
        <v>31</v>
      </c>
      <c r="AT71" s="6">
        <v>31</v>
      </c>
      <c r="AU71" s="6">
        <v>30</v>
      </c>
      <c r="AV71" s="6">
        <v>31</v>
      </c>
      <c r="AW71" s="6">
        <v>30</v>
      </c>
      <c r="AX71" s="6">
        <v>31</v>
      </c>
      <c r="AY71">
        <v>31</v>
      </c>
      <c r="AZ71">
        <v>28</v>
      </c>
      <c r="BA71">
        <v>31</v>
      </c>
      <c r="BB71">
        <v>30</v>
      </c>
      <c r="BC71">
        <v>31</v>
      </c>
      <c r="BD71" s="6">
        <v>30</v>
      </c>
      <c r="BE71" s="6">
        <v>31</v>
      </c>
      <c r="BF71" s="6">
        <v>31</v>
      </c>
      <c r="BG71" s="6">
        <v>30</v>
      </c>
      <c r="BH71" s="6">
        <v>31</v>
      </c>
      <c r="BI71" s="6">
        <v>30</v>
      </c>
      <c r="BJ71" s="6">
        <v>31</v>
      </c>
    </row>
    <row r="73" spans="2:62" x14ac:dyDescent="0.25">
      <c r="B73" t="s">
        <v>9</v>
      </c>
      <c r="C73" s="4">
        <f>-88517.77-97373.29</f>
        <v>-185891.06</v>
      </c>
      <c r="D73" s="4">
        <f>+C76</f>
        <v>-246187.52758212603</v>
      </c>
      <c r="E73" s="4">
        <f t="shared" ref="E73:M73" si="39">+D76</f>
        <v>-300648.85314017534</v>
      </c>
      <c r="F73" s="4">
        <f t="shared" si="39"/>
        <v>-360945.32072230137</v>
      </c>
      <c r="G73" s="4">
        <f t="shared" si="39"/>
        <v>-422380.85408361646</v>
      </c>
      <c r="H73" s="4">
        <f t="shared" si="39"/>
        <v>-485864.23855697538</v>
      </c>
      <c r="I73" s="4">
        <f t="shared" si="39"/>
        <v>-547299.77191829041</v>
      </c>
      <c r="J73" s="4">
        <f t="shared" si="39"/>
        <v>-610783.15639164927</v>
      </c>
      <c r="K73" s="4">
        <f t="shared" si="39"/>
        <v>-674266.54086500814</v>
      </c>
      <c r="L73" s="4">
        <f t="shared" si="39"/>
        <v>-735702.07422632317</v>
      </c>
      <c r="M73" s="4">
        <f t="shared" si="39"/>
        <v>-799185.45869968203</v>
      </c>
      <c r="N73" s="4">
        <f>+M76</f>
        <v>-860620.99206099706</v>
      </c>
      <c r="O73" s="4">
        <f t="shared" ref="O73:BJ73" si="40">+N76</f>
        <v>-924104.37653435592</v>
      </c>
      <c r="P73" s="4">
        <f t="shared" si="40"/>
        <v>-936534.34303398849</v>
      </c>
      <c r="Q73" s="4">
        <f t="shared" si="40"/>
        <v>-943631.36392934027</v>
      </c>
      <c r="R73" s="4">
        <f t="shared" si="40"/>
        <v>-953416.18940924958</v>
      </c>
      <c r="S73" s="4">
        <f t="shared" si="40"/>
        <v>-959958.5839617562</v>
      </c>
      <c r="T73" s="4">
        <f t="shared" si="40"/>
        <v>-967098.26842194225</v>
      </c>
      <c r="U73" s="4">
        <f t="shared" si="40"/>
        <v>-971080.84908439405</v>
      </c>
      <c r="V73" s="4">
        <f t="shared" si="40"/>
        <v>-975575.39252485684</v>
      </c>
      <c r="W73" s="4">
        <f t="shared" si="40"/>
        <v>-978747.36545545794</v>
      </c>
      <c r="X73" s="4">
        <f t="shared" si="40"/>
        <v>-978890.22528282751</v>
      </c>
      <c r="Y73" s="4">
        <f t="shared" si="40"/>
        <v>-979417.05719370535</v>
      </c>
      <c r="Z73" s="4">
        <f t="shared" si="40"/>
        <v>-977000.10313102009</v>
      </c>
      <c r="AA73" s="4">
        <f t="shared" si="40"/>
        <v>-974881.79402217455</v>
      </c>
      <c r="AB73" s="4">
        <f t="shared" si="40"/>
        <v>-971440.91440346744</v>
      </c>
      <c r="AC73" s="4">
        <f t="shared" si="40"/>
        <v>-962197.78996730282</v>
      </c>
      <c r="AD73" s="4">
        <f t="shared" si="40"/>
        <v>-956111.76932887244</v>
      </c>
      <c r="AE73" s="4">
        <f t="shared" si="40"/>
        <v>-947295.28054105025</v>
      </c>
      <c r="AF73" s="4">
        <f t="shared" si="40"/>
        <v>-938564.1188828965</v>
      </c>
      <c r="AG73" s="4">
        <f t="shared" si="40"/>
        <v>-927187.81620501948</v>
      </c>
      <c r="AH73" s="4">
        <f t="shared" si="40"/>
        <v>-915811.51352714247</v>
      </c>
      <c r="AI73" s="4">
        <f t="shared" si="40"/>
        <v>-903112.64033940388</v>
      </c>
      <c r="AJ73" s="4">
        <f t="shared" si="40"/>
        <v>-887896.61682644463</v>
      </c>
      <c r="AK73" s="4">
        <f t="shared" si="40"/>
        <v>-872552.60261898267</v>
      </c>
      <c r="AL73" s="4">
        <f t="shared" si="40"/>
        <v>-854776.76521596871</v>
      </c>
      <c r="AM73" s="4">
        <f t="shared" si="40"/>
        <v>-836787.60998878349</v>
      </c>
      <c r="AN73" s="4">
        <f t="shared" si="40"/>
        <v>-817475.88425173657</v>
      </c>
      <c r="AO73" s="4">
        <f t="shared" si="40"/>
        <v>-793897.80203126511</v>
      </c>
      <c r="AP73" s="4">
        <f t="shared" si="40"/>
        <v>-771940.93527449493</v>
      </c>
      <c r="AQ73" s="4">
        <f t="shared" si="40"/>
        <v>-747765.56314634392</v>
      </c>
      <c r="AR73" s="4">
        <f t="shared" si="40"/>
        <v>-723163.55536985048</v>
      </c>
      <c r="AS73" s="4">
        <f t="shared" si="40"/>
        <v>-696428.36935164477</v>
      </c>
      <c r="AT73" s="4">
        <f t="shared" si="40"/>
        <v>-669181.22055542807</v>
      </c>
      <c r="AU73" s="4">
        <f t="shared" si="40"/>
        <v>-640611.50124934968</v>
      </c>
      <c r="AV73" s="4">
        <f t="shared" si="40"/>
        <v>-610036.59439606173</v>
      </c>
      <c r="AW73" s="4">
        <f t="shared" si="40"/>
        <v>-578821.73407026008</v>
      </c>
      <c r="AX73" s="4">
        <f t="shared" si="40"/>
        <v>-545687.01332691731</v>
      </c>
      <c r="AY73" s="4">
        <f t="shared" si="40"/>
        <v>-511827.0119813924</v>
      </c>
      <c r="AZ73" s="4">
        <f t="shared" si="40"/>
        <v>-476644.44012600579</v>
      </c>
      <c r="BA73" s="4">
        <f t="shared" si="40"/>
        <v>-438731.40012122743</v>
      </c>
      <c r="BB73" s="4">
        <f t="shared" si="40"/>
        <v>-400903.68724611757</v>
      </c>
      <c r="BC73" s="4">
        <f t="shared" si="40"/>
        <v>-361369.4317776378</v>
      </c>
      <c r="BD73" s="4">
        <f t="shared" si="40"/>
        <v>-320896.57788280462</v>
      </c>
      <c r="BE73" s="4">
        <f t="shared" si="40"/>
        <v>-278802.50852427009</v>
      </c>
      <c r="BF73" s="4">
        <f t="shared" si="40"/>
        <v>-235684.51360971364</v>
      </c>
      <c r="BG73" s="4">
        <f t="shared" si="40"/>
        <v>-191243.94818529554</v>
      </c>
      <c r="BH73" s="4">
        <f t="shared" si="40"/>
        <v>-145310.1579916788</v>
      </c>
      <c r="BI73" s="4">
        <f t="shared" si="40"/>
        <v>-98224.451547537406</v>
      </c>
      <c r="BJ73" s="4">
        <f t="shared" si="40"/>
        <v>-49730.847463865859</v>
      </c>
    </row>
    <row r="74" spans="2:62" x14ac:dyDescent="0.25">
      <c r="B74" t="s">
        <v>10</v>
      </c>
      <c r="C74" s="4">
        <f>+C66*C70/365*C71</f>
        <v>-60296.467582126024</v>
      </c>
      <c r="D74" s="4">
        <f t="shared" ref="D74:M74" si="41">+D66*D70/365*D71</f>
        <v>-54461.325558049313</v>
      </c>
      <c r="E74" s="4">
        <f t="shared" si="41"/>
        <v>-60296.467582126024</v>
      </c>
      <c r="F74" s="4">
        <f t="shared" si="41"/>
        <v>-61435.533361315072</v>
      </c>
      <c r="G74" s="4">
        <f t="shared" si="41"/>
        <v>-63483.384473358907</v>
      </c>
      <c r="H74" s="4">
        <f t="shared" si="41"/>
        <v>-61435.533361315072</v>
      </c>
      <c r="I74" s="4">
        <f t="shared" si="41"/>
        <v>-63483.384473358907</v>
      </c>
      <c r="J74" s="4">
        <f t="shared" si="41"/>
        <v>-63483.384473358907</v>
      </c>
      <c r="K74" s="4">
        <f t="shared" si="41"/>
        <v>-61435.533361315072</v>
      </c>
      <c r="L74" s="4">
        <f t="shared" si="41"/>
        <v>-63483.384473358907</v>
      </c>
      <c r="M74" s="4">
        <f t="shared" si="41"/>
        <v>-61435.533361315072</v>
      </c>
      <c r="N74" s="4">
        <f>+N66*N70/365*N71</f>
        <v>-63483.384473358907</v>
      </c>
      <c r="O74" s="4">
        <f t="shared" ref="O74:BJ74" si="42">+O66*O70/365*O71</f>
        <v>-63483.384473358907</v>
      </c>
      <c r="P74" s="4">
        <f t="shared" si="42"/>
        <v>-58150.438869078076</v>
      </c>
      <c r="Q74" s="4">
        <f t="shared" si="42"/>
        <v>-60838.243453635609</v>
      </c>
      <c r="R74" s="4">
        <f t="shared" si="42"/>
        <v>-57595.812526232876</v>
      </c>
      <c r="S74" s="4">
        <f t="shared" si="42"/>
        <v>-58193.102433912318</v>
      </c>
      <c r="T74" s="4">
        <f t="shared" si="42"/>
        <v>-55035.998636178068</v>
      </c>
      <c r="U74" s="4">
        <f t="shared" si="42"/>
        <v>-55547.961414189034</v>
      </c>
      <c r="V74" s="4">
        <f t="shared" si="42"/>
        <v>-54225.390904327389</v>
      </c>
      <c r="W74" s="4">
        <f t="shared" si="42"/>
        <v>-51196.277801095872</v>
      </c>
      <c r="X74" s="4">
        <f t="shared" si="42"/>
        <v>-51580.249884604098</v>
      </c>
      <c r="Y74" s="4">
        <f t="shared" si="42"/>
        <v>-48636.463911041079</v>
      </c>
      <c r="Z74" s="4">
        <f t="shared" si="42"/>
        <v>-48935.108864880807</v>
      </c>
      <c r="AA74" s="4">
        <f t="shared" si="42"/>
        <v>-47612.538355019162</v>
      </c>
      <c r="AB74" s="4">
        <f t="shared" si="42"/>
        <v>-41810.293537561622</v>
      </c>
      <c r="AC74" s="4">
        <f t="shared" si="42"/>
        <v>-44967.397335295871</v>
      </c>
      <c r="AD74" s="4">
        <f t="shared" si="42"/>
        <v>-42236.929185904097</v>
      </c>
      <c r="AE74" s="4">
        <f t="shared" si="42"/>
        <v>-42322.256315572587</v>
      </c>
      <c r="AF74" s="4">
        <f t="shared" si="42"/>
        <v>-39677.115295849297</v>
      </c>
      <c r="AG74" s="4">
        <f t="shared" si="42"/>
        <v>-39677.115295849297</v>
      </c>
      <c r="AH74" s="4">
        <f t="shared" si="42"/>
        <v>-38354.544785987651</v>
      </c>
      <c r="AI74" s="4">
        <f t="shared" si="42"/>
        <v>-35837.3944607671</v>
      </c>
      <c r="AJ74" s="4">
        <f t="shared" si="42"/>
        <v>-35709.40376626436</v>
      </c>
      <c r="AK74" s="4">
        <f t="shared" si="42"/>
        <v>-33277.5805707123</v>
      </c>
      <c r="AL74" s="4">
        <f t="shared" si="42"/>
        <v>-33064.262746541062</v>
      </c>
      <c r="AM74" s="4">
        <f t="shared" si="42"/>
        <v>-31741.692236679428</v>
      </c>
      <c r="AN74" s="4">
        <f t="shared" si="42"/>
        <v>-27475.335753254771</v>
      </c>
      <c r="AO74" s="4">
        <f t="shared" si="42"/>
        <v>-29096.551216956141</v>
      </c>
      <c r="AP74" s="4">
        <f t="shared" si="42"/>
        <v>-26878.045845575314</v>
      </c>
      <c r="AQ74" s="4">
        <f t="shared" si="42"/>
        <v>-26451.410197232843</v>
      </c>
      <c r="AR74" s="4">
        <f t="shared" si="42"/>
        <v>-24318.231955520521</v>
      </c>
      <c r="AS74" s="4">
        <f t="shared" si="42"/>
        <v>-23806.269177509555</v>
      </c>
      <c r="AT74" s="4">
        <f t="shared" si="42"/>
        <v>-22483.698667647914</v>
      </c>
      <c r="AU74" s="4">
        <f t="shared" si="42"/>
        <v>-20478.511120438325</v>
      </c>
      <c r="AV74" s="4">
        <f t="shared" si="42"/>
        <v>-19838.557647924623</v>
      </c>
      <c r="AW74" s="4">
        <f t="shared" si="42"/>
        <v>-17918.697230383528</v>
      </c>
      <c r="AX74" s="4">
        <f t="shared" si="42"/>
        <v>-17193.416628201336</v>
      </c>
      <c r="AY74" s="4">
        <f t="shared" si="42"/>
        <v>-15870.846118339688</v>
      </c>
      <c r="AZ74" s="4">
        <f t="shared" si="42"/>
        <v>-13140.377968947912</v>
      </c>
      <c r="BA74" s="4">
        <f t="shared" si="42"/>
        <v>-13225.705098616401</v>
      </c>
      <c r="BB74" s="4">
        <f t="shared" si="42"/>
        <v>-11519.162505246535</v>
      </c>
      <c r="BC74" s="4">
        <f t="shared" si="42"/>
        <v>-10580.564078893109</v>
      </c>
      <c r="BD74" s="4">
        <f t="shared" si="42"/>
        <v>-8959.3486151917423</v>
      </c>
      <c r="BE74" s="4">
        <f t="shared" si="42"/>
        <v>-7935.4230591698215</v>
      </c>
      <c r="BF74" s="4">
        <f t="shared" si="42"/>
        <v>-6612.8525493081779</v>
      </c>
      <c r="BG74" s="4">
        <f t="shared" si="42"/>
        <v>-5119.6277801095493</v>
      </c>
      <c r="BH74" s="4">
        <f t="shared" si="42"/>
        <v>-3967.7115295848907</v>
      </c>
      <c r="BI74" s="4">
        <f t="shared" si="42"/>
        <v>-2559.8138900547551</v>
      </c>
      <c r="BJ74" s="4">
        <f t="shared" si="42"/>
        <v>-1322.5705098616033</v>
      </c>
    </row>
    <row r="75" spans="2:62" x14ac:dyDescent="0.25">
      <c r="B75" t="s">
        <v>11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f>-SUM(C73,C74:BJ74)/48</f>
        <v>51053.417973726297</v>
      </c>
      <c r="P75" s="4">
        <f>O75</f>
        <v>51053.417973726297</v>
      </c>
      <c r="Q75" s="4">
        <f t="shared" ref="Q75:BJ75" si="43">P75</f>
        <v>51053.417973726297</v>
      </c>
      <c r="R75" s="4">
        <f t="shared" si="43"/>
        <v>51053.417973726297</v>
      </c>
      <c r="S75" s="4">
        <f t="shared" si="43"/>
        <v>51053.417973726297</v>
      </c>
      <c r="T75" s="4">
        <f t="shared" si="43"/>
        <v>51053.417973726297</v>
      </c>
      <c r="U75" s="4">
        <f t="shared" si="43"/>
        <v>51053.417973726297</v>
      </c>
      <c r="V75" s="4">
        <f t="shared" si="43"/>
        <v>51053.417973726297</v>
      </c>
      <c r="W75" s="4">
        <f t="shared" si="43"/>
        <v>51053.417973726297</v>
      </c>
      <c r="X75" s="4">
        <f t="shared" si="43"/>
        <v>51053.417973726297</v>
      </c>
      <c r="Y75" s="4">
        <f t="shared" si="43"/>
        <v>51053.417973726297</v>
      </c>
      <c r="Z75" s="4">
        <f t="shared" si="43"/>
        <v>51053.417973726297</v>
      </c>
      <c r="AA75" s="4">
        <f t="shared" si="43"/>
        <v>51053.417973726297</v>
      </c>
      <c r="AB75" s="4">
        <f t="shared" si="43"/>
        <v>51053.417973726297</v>
      </c>
      <c r="AC75" s="4">
        <f t="shared" si="43"/>
        <v>51053.417973726297</v>
      </c>
      <c r="AD75" s="4">
        <f t="shared" si="43"/>
        <v>51053.417973726297</v>
      </c>
      <c r="AE75" s="4">
        <f t="shared" si="43"/>
        <v>51053.417973726297</v>
      </c>
      <c r="AF75" s="4">
        <f t="shared" si="43"/>
        <v>51053.417973726297</v>
      </c>
      <c r="AG75" s="4">
        <f t="shared" si="43"/>
        <v>51053.417973726297</v>
      </c>
      <c r="AH75" s="4">
        <f t="shared" si="43"/>
        <v>51053.417973726297</v>
      </c>
      <c r="AI75" s="4">
        <f t="shared" si="43"/>
        <v>51053.417973726297</v>
      </c>
      <c r="AJ75" s="4">
        <f t="shared" si="43"/>
        <v>51053.417973726297</v>
      </c>
      <c r="AK75" s="4">
        <f t="shared" si="43"/>
        <v>51053.417973726297</v>
      </c>
      <c r="AL75" s="4">
        <f t="shared" si="43"/>
        <v>51053.417973726297</v>
      </c>
      <c r="AM75" s="4">
        <f t="shared" si="43"/>
        <v>51053.417973726297</v>
      </c>
      <c r="AN75" s="4">
        <f t="shared" si="43"/>
        <v>51053.417973726297</v>
      </c>
      <c r="AO75" s="4">
        <f t="shared" si="43"/>
        <v>51053.417973726297</v>
      </c>
      <c r="AP75" s="4">
        <f t="shared" si="43"/>
        <v>51053.417973726297</v>
      </c>
      <c r="AQ75" s="4">
        <f t="shared" si="43"/>
        <v>51053.417973726297</v>
      </c>
      <c r="AR75" s="4">
        <f t="shared" si="43"/>
        <v>51053.417973726297</v>
      </c>
      <c r="AS75" s="4">
        <f t="shared" si="43"/>
        <v>51053.417973726297</v>
      </c>
      <c r="AT75" s="4">
        <f t="shared" si="43"/>
        <v>51053.417973726297</v>
      </c>
      <c r="AU75" s="4">
        <f t="shared" si="43"/>
        <v>51053.417973726297</v>
      </c>
      <c r="AV75" s="4">
        <f t="shared" si="43"/>
        <v>51053.417973726297</v>
      </c>
      <c r="AW75" s="4">
        <f t="shared" si="43"/>
        <v>51053.417973726297</v>
      </c>
      <c r="AX75" s="4">
        <f t="shared" si="43"/>
        <v>51053.417973726297</v>
      </c>
      <c r="AY75" s="4">
        <f t="shared" si="43"/>
        <v>51053.417973726297</v>
      </c>
      <c r="AZ75" s="4">
        <f t="shared" si="43"/>
        <v>51053.417973726297</v>
      </c>
      <c r="BA75" s="4">
        <f t="shared" si="43"/>
        <v>51053.417973726297</v>
      </c>
      <c r="BB75" s="4">
        <f t="shared" si="43"/>
        <v>51053.417973726297</v>
      </c>
      <c r="BC75" s="4">
        <f t="shared" si="43"/>
        <v>51053.417973726297</v>
      </c>
      <c r="BD75" s="4">
        <f t="shared" si="43"/>
        <v>51053.417973726297</v>
      </c>
      <c r="BE75" s="4">
        <f t="shared" si="43"/>
        <v>51053.417973726297</v>
      </c>
      <c r="BF75" s="4">
        <f t="shared" si="43"/>
        <v>51053.417973726297</v>
      </c>
      <c r="BG75" s="4">
        <f t="shared" si="43"/>
        <v>51053.417973726297</v>
      </c>
      <c r="BH75" s="4">
        <f t="shared" si="43"/>
        <v>51053.417973726297</v>
      </c>
      <c r="BI75" s="4">
        <f t="shared" si="43"/>
        <v>51053.417973726297</v>
      </c>
      <c r="BJ75" s="4">
        <f t="shared" si="43"/>
        <v>51053.417973726297</v>
      </c>
    </row>
    <row r="76" spans="2:62" x14ac:dyDescent="0.25">
      <c r="B76" t="s">
        <v>12</v>
      </c>
      <c r="C76" s="4">
        <f>SUM(C73:C75)</f>
        <v>-246187.52758212603</v>
      </c>
      <c r="D76" s="4">
        <f t="shared" ref="D76:M76" si="44">SUM(D73:D75)</f>
        <v>-300648.85314017534</v>
      </c>
      <c r="E76" s="4">
        <f t="shared" si="44"/>
        <v>-360945.32072230137</v>
      </c>
      <c r="F76" s="4">
        <f t="shared" si="44"/>
        <v>-422380.85408361646</v>
      </c>
      <c r="G76" s="4">
        <f t="shared" si="44"/>
        <v>-485864.23855697538</v>
      </c>
      <c r="H76" s="4">
        <f t="shared" si="44"/>
        <v>-547299.77191829041</v>
      </c>
      <c r="I76" s="4">
        <f t="shared" si="44"/>
        <v>-610783.15639164927</v>
      </c>
      <c r="J76" s="4">
        <f t="shared" si="44"/>
        <v>-674266.54086500814</v>
      </c>
      <c r="K76" s="4">
        <f t="shared" si="44"/>
        <v>-735702.07422632317</v>
      </c>
      <c r="L76" s="4">
        <f t="shared" si="44"/>
        <v>-799185.45869968203</v>
      </c>
      <c r="M76" s="4">
        <f t="shared" si="44"/>
        <v>-860620.99206099706</v>
      </c>
      <c r="N76" s="4">
        <f>SUM(N73:N75)</f>
        <v>-924104.37653435592</v>
      </c>
      <c r="O76" s="4">
        <f t="shared" ref="O76:BI76" si="45">SUM(O73:O75)</f>
        <v>-936534.34303398849</v>
      </c>
      <c r="P76" s="4">
        <f t="shared" si="45"/>
        <v>-943631.36392934027</v>
      </c>
      <c r="Q76" s="4">
        <f t="shared" si="45"/>
        <v>-953416.18940924958</v>
      </c>
      <c r="R76" s="4">
        <f t="shared" si="45"/>
        <v>-959958.5839617562</v>
      </c>
      <c r="S76" s="4">
        <f t="shared" si="45"/>
        <v>-967098.26842194225</v>
      </c>
      <c r="T76" s="4">
        <f t="shared" si="45"/>
        <v>-971080.84908439405</v>
      </c>
      <c r="U76" s="4">
        <f t="shared" si="45"/>
        <v>-975575.39252485684</v>
      </c>
      <c r="V76" s="4">
        <f t="shared" si="45"/>
        <v>-978747.36545545794</v>
      </c>
      <c r="W76" s="4">
        <f t="shared" si="45"/>
        <v>-978890.22528282751</v>
      </c>
      <c r="X76" s="4">
        <f t="shared" si="45"/>
        <v>-979417.05719370535</v>
      </c>
      <c r="Y76" s="4">
        <f t="shared" si="45"/>
        <v>-977000.10313102009</v>
      </c>
      <c r="Z76" s="4">
        <f t="shared" si="45"/>
        <v>-974881.79402217455</v>
      </c>
      <c r="AA76" s="4">
        <f t="shared" si="45"/>
        <v>-971440.91440346744</v>
      </c>
      <c r="AB76" s="4">
        <f t="shared" si="45"/>
        <v>-962197.78996730282</v>
      </c>
      <c r="AC76" s="4">
        <f t="shared" si="45"/>
        <v>-956111.76932887244</v>
      </c>
      <c r="AD76" s="4">
        <f t="shared" si="45"/>
        <v>-947295.28054105025</v>
      </c>
      <c r="AE76" s="4">
        <f t="shared" si="45"/>
        <v>-938564.1188828965</v>
      </c>
      <c r="AF76" s="4">
        <f t="shared" si="45"/>
        <v>-927187.81620501948</v>
      </c>
      <c r="AG76" s="4">
        <f t="shared" si="45"/>
        <v>-915811.51352714247</v>
      </c>
      <c r="AH76" s="4">
        <f t="shared" si="45"/>
        <v>-903112.64033940388</v>
      </c>
      <c r="AI76" s="4">
        <f t="shared" si="45"/>
        <v>-887896.61682644463</v>
      </c>
      <c r="AJ76" s="4">
        <f t="shared" si="45"/>
        <v>-872552.60261898267</v>
      </c>
      <c r="AK76" s="4">
        <f t="shared" si="45"/>
        <v>-854776.76521596871</v>
      </c>
      <c r="AL76" s="4">
        <f t="shared" si="45"/>
        <v>-836787.60998878349</v>
      </c>
      <c r="AM76" s="4">
        <f t="shared" si="45"/>
        <v>-817475.88425173657</v>
      </c>
      <c r="AN76" s="4">
        <f t="shared" si="45"/>
        <v>-793897.80203126511</v>
      </c>
      <c r="AO76" s="4">
        <f t="shared" si="45"/>
        <v>-771940.93527449493</v>
      </c>
      <c r="AP76" s="4">
        <f t="shared" si="45"/>
        <v>-747765.56314634392</v>
      </c>
      <c r="AQ76" s="4">
        <f t="shared" si="45"/>
        <v>-723163.55536985048</v>
      </c>
      <c r="AR76" s="4">
        <f t="shared" si="45"/>
        <v>-696428.36935164477</v>
      </c>
      <c r="AS76" s="4">
        <f t="shared" si="45"/>
        <v>-669181.22055542807</v>
      </c>
      <c r="AT76" s="4">
        <f t="shared" si="45"/>
        <v>-640611.50124934968</v>
      </c>
      <c r="AU76" s="4">
        <f t="shared" si="45"/>
        <v>-610036.59439606173</v>
      </c>
      <c r="AV76" s="4">
        <f t="shared" si="45"/>
        <v>-578821.73407026008</v>
      </c>
      <c r="AW76" s="4">
        <f t="shared" si="45"/>
        <v>-545687.01332691731</v>
      </c>
      <c r="AX76" s="4">
        <f t="shared" si="45"/>
        <v>-511827.0119813924</v>
      </c>
      <c r="AY76" s="4">
        <f t="shared" si="45"/>
        <v>-476644.44012600579</v>
      </c>
      <c r="AZ76" s="4">
        <f t="shared" si="45"/>
        <v>-438731.40012122743</v>
      </c>
      <c r="BA76" s="4">
        <f t="shared" si="45"/>
        <v>-400903.68724611757</v>
      </c>
      <c r="BB76" s="4">
        <f t="shared" si="45"/>
        <v>-361369.4317776378</v>
      </c>
      <c r="BC76" s="4">
        <f t="shared" si="45"/>
        <v>-320896.57788280462</v>
      </c>
      <c r="BD76" s="4">
        <f t="shared" si="45"/>
        <v>-278802.50852427009</v>
      </c>
      <c r="BE76" s="4">
        <f t="shared" si="45"/>
        <v>-235684.51360971364</v>
      </c>
      <c r="BF76" s="4">
        <f t="shared" si="45"/>
        <v>-191243.94818529554</v>
      </c>
      <c r="BG76" s="4">
        <f t="shared" si="45"/>
        <v>-145310.1579916788</v>
      </c>
      <c r="BH76" s="4">
        <f t="shared" si="45"/>
        <v>-98224.451547537406</v>
      </c>
      <c r="BI76" s="4">
        <f t="shared" si="45"/>
        <v>-49730.847463865859</v>
      </c>
      <c r="BJ76" s="4">
        <f>ROUND(SUM(BJ73:BJ75),0)</f>
        <v>0</v>
      </c>
    </row>
    <row r="78" spans="2:62" x14ac:dyDescent="0.25">
      <c r="B78" s="1" t="s">
        <v>13</v>
      </c>
      <c r="O78" s="7"/>
    </row>
    <row r="79" spans="2:62" x14ac:dyDescent="0.25">
      <c r="B79" t="s">
        <v>14</v>
      </c>
      <c r="C79" s="4">
        <f>+C66</f>
        <v>-15009350.52</v>
      </c>
      <c r="O79" s="7"/>
    </row>
    <row r="80" spans="2:62" x14ac:dyDescent="0.25">
      <c r="B80" t="s">
        <v>15</v>
      </c>
      <c r="C80" s="8">
        <f>+C73</f>
        <v>-185891.06</v>
      </c>
    </row>
    <row r="81" spans="2:62" x14ac:dyDescent="0.25">
      <c r="C81" s="4">
        <f>SUM(C79:C80)</f>
        <v>-15195241.58</v>
      </c>
    </row>
    <row r="82" spans="2:62" x14ac:dyDescent="0.25">
      <c r="B82" t="s">
        <v>16</v>
      </c>
      <c r="C82" s="8">
        <v>-15195241.58</v>
      </c>
    </row>
    <row r="83" spans="2:62" x14ac:dyDescent="0.25">
      <c r="B83" t="s">
        <v>17</v>
      </c>
      <c r="C83" s="4">
        <f>ROUND(C81-C82,0)</f>
        <v>0</v>
      </c>
    </row>
    <row r="85" spans="2:62" x14ac:dyDescent="0.25">
      <c r="B85" s="2" t="s">
        <v>21</v>
      </c>
      <c r="C85" s="3">
        <v>44927</v>
      </c>
      <c r="D85" s="3">
        <v>44958</v>
      </c>
      <c r="E85" s="3">
        <v>44986</v>
      </c>
      <c r="F85" s="3">
        <v>45017</v>
      </c>
      <c r="G85" s="3">
        <v>45047</v>
      </c>
      <c r="H85" s="3">
        <v>45078</v>
      </c>
      <c r="I85" s="3">
        <v>45108</v>
      </c>
      <c r="J85" s="3">
        <v>45139</v>
      </c>
      <c r="K85" s="3">
        <v>45170</v>
      </c>
      <c r="L85" s="3">
        <v>45200</v>
      </c>
      <c r="M85" s="3">
        <v>45231</v>
      </c>
      <c r="N85" s="3">
        <v>45261</v>
      </c>
      <c r="O85" s="3">
        <v>45292</v>
      </c>
      <c r="P85" s="3">
        <v>45323</v>
      </c>
      <c r="Q85" s="3">
        <v>45352</v>
      </c>
      <c r="R85" s="3">
        <v>45383</v>
      </c>
      <c r="S85" s="3">
        <v>45413</v>
      </c>
      <c r="T85" s="3">
        <v>45444</v>
      </c>
      <c r="U85" s="3">
        <v>45474</v>
      </c>
      <c r="V85" s="3">
        <v>45505</v>
      </c>
      <c r="W85" s="3">
        <v>45536</v>
      </c>
      <c r="X85" s="3">
        <v>45566</v>
      </c>
      <c r="Y85" s="3">
        <v>45597</v>
      </c>
      <c r="Z85" s="3">
        <v>45627</v>
      </c>
      <c r="AA85" s="3">
        <v>45658</v>
      </c>
      <c r="AB85" s="3">
        <v>45689</v>
      </c>
      <c r="AC85" s="3">
        <v>45717</v>
      </c>
      <c r="AD85" s="3">
        <v>45748</v>
      </c>
      <c r="AE85" s="3">
        <v>45778</v>
      </c>
      <c r="AF85" s="3">
        <v>45809</v>
      </c>
      <c r="AG85" s="3">
        <v>45839</v>
      </c>
      <c r="AH85" s="3">
        <v>45870</v>
      </c>
      <c r="AI85" s="3">
        <v>45901</v>
      </c>
      <c r="AJ85" s="3">
        <v>45931</v>
      </c>
      <c r="AK85" s="3">
        <v>45962</v>
      </c>
      <c r="AL85" s="3">
        <v>45992</v>
      </c>
      <c r="AM85" s="3">
        <v>46023</v>
      </c>
      <c r="AN85" s="3">
        <v>46054</v>
      </c>
      <c r="AO85" s="3">
        <v>46082</v>
      </c>
      <c r="AP85" s="3">
        <v>46113</v>
      </c>
      <c r="AQ85" s="3">
        <v>46143</v>
      </c>
      <c r="AR85" s="3">
        <v>46174</v>
      </c>
      <c r="AS85" s="3">
        <v>46204</v>
      </c>
      <c r="AT85" s="3">
        <v>46235</v>
      </c>
      <c r="AU85" s="3">
        <v>46266</v>
      </c>
      <c r="AV85" s="3">
        <v>46296</v>
      </c>
      <c r="AW85" s="3">
        <v>46327</v>
      </c>
      <c r="AX85" s="3">
        <v>46357</v>
      </c>
      <c r="AY85" s="3">
        <v>46388</v>
      </c>
      <c r="AZ85" s="3">
        <v>46419</v>
      </c>
      <c r="BA85" s="3">
        <v>46447</v>
      </c>
      <c r="BB85" s="3">
        <v>46478</v>
      </c>
      <c r="BC85" s="3">
        <v>46508</v>
      </c>
      <c r="BD85" s="3">
        <v>46539</v>
      </c>
      <c r="BE85" s="3">
        <v>46569</v>
      </c>
      <c r="BF85" s="3">
        <v>46600</v>
      </c>
      <c r="BG85" s="3">
        <v>46631</v>
      </c>
      <c r="BH85" s="3">
        <v>46661</v>
      </c>
      <c r="BI85" s="3">
        <v>46692</v>
      </c>
      <c r="BJ85" s="3">
        <v>46722</v>
      </c>
    </row>
    <row r="86" spans="2:62" x14ac:dyDescent="0.25">
      <c r="B86" t="s">
        <v>4</v>
      </c>
      <c r="C86" s="4">
        <f>+'[1]Distribution System Support'!D3-0.5</f>
        <v>2861435.5099999993</v>
      </c>
      <c r="D86" s="4">
        <f>+C88</f>
        <v>2762855.3708333327</v>
      </c>
      <c r="E86" s="4">
        <f t="shared" ref="E86:BJ86" si="46">+D88</f>
        <v>2664275.231666666</v>
      </c>
      <c r="F86" s="4">
        <f t="shared" si="46"/>
        <v>2565695.0924999993</v>
      </c>
      <c r="G86" s="4">
        <f t="shared" si="46"/>
        <v>2467114.9533333327</v>
      </c>
      <c r="H86" s="4">
        <f t="shared" si="46"/>
        <v>2368534.814166666</v>
      </c>
      <c r="I86" s="4">
        <f t="shared" si="46"/>
        <v>2269954.6749999993</v>
      </c>
      <c r="J86" s="4">
        <f t="shared" si="46"/>
        <v>2171374.5358333327</v>
      </c>
      <c r="K86" s="4">
        <f t="shared" si="46"/>
        <v>2072794.396666666</v>
      </c>
      <c r="L86" s="4">
        <f t="shared" si="46"/>
        <v>1974214.2574999994</v>
      </c>
      <c r="M86" s="4">
        <f t="shared" si="46"/>
        <v>1875634.1183333327</v>
      </c>
      <c r="N86" s="4">
        <f t="shared" si="46"/>
        <v>1777053.979166666</v>
      </c>
      <c r="O86" s="4">
        <f t="shared" si="46"/>
        <v>1678473.8399999994</v>
      </c>
      <c r="P86" s="4">
        <f t="shared" si="46"/>
        <v>1538601.0199999996</v>
      </c>
      <c r="Q86" s="4">
        <f t="shared" si="46"/>
        <v>1398728.1999999997</v>
      </c>
      <c r="R86" s="4">
        <f t="shared" si="46"/>
        <v>1258855.3799999999</v>
      </c>
      <c r="S86" s="4">
        <f t="shared" si="46"/>
        <v>1118982.56</v>
      </c>
      <c r="T86" s="4">
        <f t="shared" si="46"/>
        <v>979109.74000000011</v>
      </c>
      <c r="U86" s="4">
        <f t="shared" si="46"/>
        <v>839236.92000000016</v>
      </c>
      <c r="V86" s="4">
        <f t="shared" si="46"/>
        <v>699364.10000000021</v>
      </c>
      <c r="W86" s="4">
        <f t="shared" si="46"/>
        <v>559491.28000000026</v>
      </c>
      <c r="X86" s="4">
        <f t="shared" si="46"/>
        <v>419618.46000000031</v>
      </c>
      <c r="Y86" s="4">
        <f t="shared" si="46"/>
        <v>279745.64000000036</v>
      </c>
      <c r="Z86" s="4">
        <f t="shared" si="46"/>
        <v>139872.82000000041</v>
      </c>
      <c r="AA86" s="4">
        <f t="shared" si="46"/>
        <v>4.6566128730773926E-10</v>
      </c>
      <c r="AB86" s="4">
        <f t="shared" si="46"/>
        <v>4.6566128730773926E-10</v>
      </c>
      <c r="AC86" s="4">
        <f t="shared" si="46"/>
        <v>4.6566128730773926E-10</v>
      </c>
      <c r="AD86" s="4">
        <f t="shared" si="46"/>
        <v>4.6566128730773926E-10</v>
      </c>
      <c r="AE86" s="4">
        <f t="shared" si="46"/>
        <v>4.6566128730773926E-10</v>
      </c>
      <c r="AF86" s="4">
        <f t="shared" si="46"/>
        <v>4.6566128730773926E-10</v>
      </c>
      <c r="AG86" s="4">
        <f t="shared" si="46"/>
        <v>4.6566128730773926E-10</v>
      </c>
      <c r="AH86" s="4">
        <f t="shared" si="46"/>
        <v>4.6566128730773926E-10</v>
      </c>
      <c r="AI86" s="4">
        <f t="shared" si="46"/>
        <v>4.6566128730773926E-10</v>
      </c>
      <c r="AJ86" s="4">
        <f t="shared" si="46"/>
        <v>4.6566128730773926E-10</v>
      </c>
      <c r="AK86" s="4">
        <f t="shared" si="46"/>
        <v>4.6566128730773926E-10</v>
      </c>
      <c r="AL86" s="4">
        <f t="shared" si="46"/>
        <v>4.6566128730773926E-10</v>
      </c>
      <c r="AM86" s="4">
        <f t="shared" si="46"/>
        <v>4.6566128730773926E-10</v>
      </c>
      <c r="AN86" s="4">
        <f t="shared" si="46"/>
        <v>4.6566128730773926E-10</v>
      </c>
      <c r="AO86" s="4">
        <f t="shared" si="46"/>
        <v>4.6566128730773926E-10</v>
      </c>
      <c r="AP86" s="4">
        <f t="shared" si="46"/>
        <v>4.6566128730773926E-10</v>
      </c>
      <c r="AQ86" s="4">
        <f t="shared" si="46"/>
        <v>4.6566128730773926E-10</v>
      </c>
      <c r="AR86" s="4">
        <f t="shared" si="46"/>
        <v>4.6566128730773926E-10</v>
      </c>
      <c r="AS86" s="4">
        <f t="shared" si="46"/>
        <v>4.6566128730773926E-10</v>
      </c>
      <c r="AT86" s="4">
        <f t="shared" si="46"/>
        <v>4.6566128730773926E-10</v>
      </c>
      <c r="AU86" s="4">
        <f t="shared" si="46"/>
        <v>4.6566128730773926E-10</v>
      </c>
      <c r="AV86" s="4">
        <f t="shared" si="46"/>
        <v>4.6566128730773926E-10</v>
      </c>
      <c r="AW86" s="4">
        <f t="shared" si="46"/>
        <v>4.6566128730773926E-10</v>
      </c>
      <c r="AX86" s="4">
        <f t="shared" si="46"/>
        <v>4.6566128730773926E-10</v>
      </c>
      <c r="AY86" s="4">
        <f t="shared" si="46"/>
        <v>4.6566128730773926E-10</v>
      </c>
      <c r="AZ86" s="4">
        <f t="shared" si="46"/>
        <v>4.6566128730773926E-10</v>
      </c>
      <c r="BA86" s="4">
        <f t="shared" si="46"/>
        <v>4.6566128730773926E-10</v>
      </c>
      <c r="BB86" s="4">
        <f t="shared" si="46"/>
        <v>4.6566128730773926E-10</v>
      </c>
      <c r="BC86" s="4">
        <f t="shared" si="46"/>
        <v>4.6566128730773926E-10</v>
      </c>
      <c r="BD86" s="4">
        <f t="shared" si="46"/>
        <v>4.6566128730773926E-10</v>
      </c>
      <c r="BE86" s="4">
        <f t="shared" si="46"/>
        <v>4.6566128730773926E-10</v>
      </c>
      <c r="BF86" s="4">
        <f t="shared" si="46"/>
        <v>4.6566128730773926E-10</v>
      </c>
      <c r="BG86" s="4">
        <f t="shared" si="46"/>
        <v>4.6566128730773926E-10</v>
      </c>
      <c r="BH86" s="4">
        <f t="shared" si="46"/>
        <v>4.6566128730773926E-10</v>
      </c>
      <c r="BI86" s="4">
        <f t="shared" si="46"/>
        <v>4.6566128730773926E-10</v>
      </c>
      <c r="BJ86" s="4">
        <f t="shared" si="46"/>
        <v>4.6566128730773926E-10</v>
      </c>
    </row>
    <row r="87" spans="2:62" x14ac:dyDescent="0.25">
      <c r="B87" t="s">
        <v>5</v>
      </c>
      <c r="C87" s="4">
        <f>+'[1]Distribution System Support'!D5/12</f>
        <v>-98580.13916666666</v>
      </c>
      <c r="D87" s="4">
        <f>+C87</f>
        <v>-98580.13916666666</v>
      </c>
      <c r="E87" s="4">
        <f t="shared" ref="E87:N87" si="47">+D87</f>
        <v>-98580.13916666666</v>
      </c>
      <c r="F87" s="4">
        <f t="shared" si="47"/>
        <v>-98580.13916666666</v>
      </c>
      <c r="G87" s="4">
        <f t="shared" si="47"/>
        <v>-98580.13916666666</v>
      </c>
      <c r="H87" s="4">
        <f t="shared" si="47"/>
        <v>-98580.13916666666</v>
      </c>
      <c r="I87" s="4">
        <f t="shared" si="47"/>
        <v>-98580.13916666666</v>
      </c>
      <c r="J87" s="4">
        <f t="shared" si="47"/>
        <v>-98580.13916666666</v>
      </c>
      <c r="K87" s="4">
        <f t="shared" si="47"/>
        <v>-98580.13916666666</v>
      </c>
      <c r="L87" s="4">
        <f t="shared" si="47"/>
        <v>-98580.13916666666</v>
      </c>
      <c r="M87" s="4">
        <f t="shared" si="47"/>
        <v>-98580.13916666666</v>
      </c>
      <c r="N87" s="4">
        <f t="shared" si="47"/>
        <v>-98580.13916666666</v>
      </c>
      <c r="O87" s="4">
        <f>-N88/12</f>
        <v>-139872.81999999995</v>
      </c>
      <c r="P87" s="4">
        <f>O87</f>
        <v>-139872.81999999995</v>
      </c>
      <c r="Q87" s="4">
        <f t="shared" ref="Q87:BJ87" si="48">P87</f>
        <v>-139872.81999999995</v>
      </c>
      <c r="R87" s="4">
        <f t="shared" si="48"/>
        <v>-139872.81999999995</v>
      </c>
      <c r="S87" s="4">
        <f t="shared" si="48"/>
        <v>-139872.81999999995</v>
      </c>
      <c r="T87" s="4">
        <f t="shared" si="48"/>
        <v>-139872.81999999995</v>
      </c>
      <c r="U87" s="4">
        <f t="shared" si="48"/>
        <v>-139872.81999999995</v>
      </c>
      <c r="V87" s="4">
        <f t="shared" si="48"/>
        <v>-139872.81999999995</v>
      </c>
      <c r="W87" s="4">
        <f t="shared" si="48"/>
        <v>-139872.81999999995</v>
      </c>
      <c r="X87" s="4">
        <f t="shared" si="48"/>
        <v>-139872.81999999995</v>
      </c>
      <c r="Y87" s="4">
        <f t="shared" si="48"/>
        <v>-139872.81999999995</v>
      </c>
      <c r="Z87" s="4">
        <f t="shared" si="48"/>
        <v>-139872.81999999995</v>
      </c>
      <c r="AA87" s="4">
        <v>0</v>
      </c>
      <c r="AB87" s="4">
        <f t="shared" si="48"/>
        <v>0</v>
      </c>
      <c r="AC87" s="4">
        <f t="shared" si="48"/>
        <v>0</v>
      </c>
      <c r="AD87" s="4">
        <f t="shared" si="48"/>
        <v>0</v>
      </c>
      <c r="AE87" s="4">
        <f t="shared" si="48"/>
        <v>0</v>
      </c>
      <c r="AF87" s="4">
        <f t="shared" si="48"/>
        <v>0</v>
      </c>
      <c r="AG87" s="4">
        <f t="shared" si="48"/>
        <v>0</v>
      </c>
      <c r="AH87" s="4">
        <f t="shared" si="48"/>
        <v>0</v>
      </c>
      <c r="AI87" s="4">
        <f t="shared" si="48"/>
        <v>0</v>
      </c>
      <c r="AJ87" s="4">
        <f t="shared" si="48"/>
        <v>0</v>
      </c>
      <c r="AK87" s="4">
        <f t="shared" si="48"/>
        <v>0</v>
      </c>
      <c r="AL87" s="4">
        <f t="shared" si="48"/>
        <v>0</v>
      </c>
      <c r="AM87" s="4">
        <f t="shared" si="48"/>
        <v>0</v>
      </c>
      <c r="AN87" s="4">
        <f t="shared" si="48"/>
        <v>0</v>
      </c>
      <c r="AO87" s="4">
        <f t="shared" si="48"/>
        <v>0</v>
      </c>
      <c r="AP87" s="4">
        <f t="shared" si="48"/>
        <v>0</v>
      </c>
      <c r="AQ87" s="4">
        <f t="shared" si="48"/>
        <v>0</v>
      </c>
      <c r="AR87" s="4">
        <f t="shared" si="48"/>
        <v>0</v>
      </c>
      <c r="AS87" s="4">
        <f t="shared" si="48"/>
        <v>0</v>
      </c>
      <c r="AT87" s="4">
        <f t="shared" si="48"/>
        <v>0</v>
      </c>
      <c r="AU87" s="4">
        <f t="shared" si="48"/>
        <v>0</v>
      </c>
      <c r="AV87" s="4">
        <f t="shared" si="48"/>
        <v>0</v>
      </c>
      <c r="AW87" s="4">
        <f t="shared" si="48"/>
        <v>0</v>
      </c>
      <c r="AX87" s="4">
        <f t="shared" si="48"/>
        <v>0</v>
      </c>
      <c r="AY87" s="4">
        <f t="shared" si="48"/>
        <v>0</v>
      </c>
      <c r="AZ87" s="4">
        <f t="shared" si="48"/>
        <v>0</v>
      </c>
      <c r="BA87" s="4">
        <f t="shared" si="48"/>
        <v>0</v>
      </c>
      <c r="BB87" s="4">
        <f t="shared" si="48"/>
        <v>0</v>
      </c>
      <c r="BC87" s="4">
        <f t="shared" si="48"/>
        <v>0</v>
      </c>
      <c r="BD87" s="4">
        <f t="shared" si="48"/>
        <v>0</v>
      </c>
      <c r="BE87" s="4">
        <f t="shared" si="48"/>
        <v>0</v>
      </c>
      <c r="BF87" s="4">
        <f t="shared" si="48"/>
        <v>0</v>
      </c>
      <c r="BG87" s="4">
        <f t="shared" si="48"/>
        <v>0</v>
      </c>
      <c r="BH87" s="4">
        <f t="shared" si="48"/>
        <v>0</v>
      </c>
      <c r="BI87" s="4">
        <f t="shared" si="48"/>
        <v>0</v>
      </c>
      <c r="BJ87" s="4">
        <f t="shared" si="48"/>
        <v>0</v>
      </c>
    </row>
    <row r="88" spans="2:62" x14ac:dyDescent="0.25">
      <c r="B88" t="s">
        <v>6</v>
      </c>
      <c r="C88" s="4">
        <f>SUM(C86:C87)</f>
        <v>2762855.3708333327</v>
      </c>
      <c r="D88" s="4">
        <f t="shared" ref="D88:L88" si="49">SUM(D86:D87)</f>
        <v>2664275.231666666</v>
      </c>
      <c r="E88" s="4">
        <f t="shared" si="49"/>
        <v>2565695.0924999993</v>
      </c>
      <c r="F88" s="4">
        <f t="shared" si="49"/>
        <v>2467114.9533333327</v>
      </c>
      <c r="G88" s="4">
        <f t="shared" si="49"/>
        <v>2368534.814166666</v>
      </c>
      <c r="H88" s="4">
        <f t="shared" si="49"/>
        <v>2269954.6749999993</v>
      </c>
      <c r="I88" s="4">
        <f t="shared" si="49"/>
        <v>2171374.5358333327</v>
      </c>
      <c r="J88" s="4">
        <f t="shared" si="49"/>
        <v>2072794.396666666</v>
      </c>
      <c r="K88" s="4">
        <f t="shared" si="49"/>
        <v>1974214.2574999994</v>
      </c>
      <c r="L88" s="4">
        <f t="shared" si="49"/>
        <v>1875634.1183333327</v>
      </c>
      <c r="M88" s="4">
        <f>SUM(M86:M87)</f>
        <v>1777053.979166666</v>
      </c>
      <c r="N88" s="4">
        <f>SUM(N86:N87)</f>
        <v>1678473.8399999994</v>
      </c>
      <c r="O88" s="4">
        <f t="shared" ref="O88:BI88" si="50">SUM(O86:O87)</f>
        <v>1538601.0199999996</v>
      </c>
      <c r="P88" s="4">
        <f t="shared" si="50"/>
        <v>1398728.1999999997</v>
      </c>
      <c r="Q88" s="4">
        <f t="shared" si="50"/>
        <v>1258855.3799999999</v>
      </c>
      <c r="R88" s="4">
        <f t="shared" si="50"/>
        <v>1118982.56</v>
      </c>
      <c r="S88" s="4">
        <f t="shared" si="50"/>
        <v>979109.74000000011</v>
      </c>
      <c r="T88" s="4">
        <f t="shared" si="50"/>
        <v>839236.92000000016</v>
      </c>
      <c r="U88" s="4">
        <f t="shared" si="50"/>
        <v>699364.10000000021</v>
      </c>
      <c r="V88" s="4">
        <f t="shared" si="50"/>
        <v>559491.28000000026</v>
      </c>
      <c r="W88" s="4">
        <f t="shared" si="50"/>
        <v>419618.46000000031</v>
      </c>
      <c r="X88" s="4">
        <f t="shared" si="50"/>
        <v>279745.64000000036</v>
      </c>
      <c r="Y88" s="4">
        <f t="shared" si="50"/>
        <v>139872.82000000041</v>
      </c>
      <c r="Z88" s="4">
        <f t="shared" si="50"/>
        <v>4.6566128730773926E-10</v>
      </c>
      <c r="AA88" s="4">
        <f t="shared" si="50"/>
        <v>4.6566128730773926E-10</v>
      </c>
      <c r="AB88" s="4">
        <f t="shared" si="50"/>
        <v>4.6566128730773926E-10</v>
      </c>
      <c r="AC88" s="4">
        <f t="shared" si="50"/>
        <v>4.6566128730773926E-10</v>
      </c>
      <c r="AD88" s="4">
        <f t="shared" si="50"/>
        <v>4.6566128730773926E-10</v>
      </c>
      <c r="AE88" s="4">
        <f t="shared" si="50"/>
        <v>4.6566128730773926E-10</v>
      </c>
      <c r="AF88" s="4">
        <f t="shared" si="50"/>
        <v>4.6566128730773926E-10</v>
      </c>
      <c r="AG88" s="4">
        <f t="shared" si="50"/>
        <v>4.6566128730773926E-10</v>
      </c>
      <c r="AH88" s="4">
        <f t="shared" si="50"/>
        <v>4.6566128730773926E-10</v>
      </c>
      <c r="AI88" s="4">
        <f t="shared" si="50"/>
        <v>4.6566128730773926E-10</v>
      </c>
      <c r="AJ88" s="4">
        <f t="shared" si="50"/>
        <v>4.6566128730773926E-10</v>
      </c>
      <c r="AK88" s="4">
        <f t="shared" si="50"/>
        <v>4.6566128730773926E-10</v>
      </c>
      <c r="AL88" s="4">
        <f t="shared" si="50"/>
        <v>4.6566128730773926E-10</v>
      </c>
      <c r="AM88" s="4">
        <f t="shared" si="50"/>
        <v>4.6566128730773926E-10</v>
      </c>
      <c r="AN88" s="4">
        <f t="shared" si="50"/>
        <v>4.6566128730773926E-10</v>
      </c>
      <c r="AO88" s="4">
        <f t="shared" si="50"/>
        <v>4.6566128730773926E-10</v>
      </c>
      <c r="AP88" s="4">
        <f t="shared" si="50"/>
        <v>4.6566128730773926E-10</v>
      </c>
      <c r="AQ88" s="4">
        <f t="shared" si="50"/>
        <v>4.6566128730773926E-10</v>
      </c>
      <c r="AR88" s="4">
        <f t="shared" si="50"/>
        <v>4.6566128730773926E-10</v>
      </c>
      <c r="AS88" s="4">
        <f t="shared" si="50"/>
        <v>4.6566128730773926E-10</v>
      </c>
      <c r="AT88" s="4">
        <f t="shared" si="50"/>
        <v>4.6566128730773926E-10</v>
      </c>
      <c r="AU88" s="4">
        <f t="shared" si="50"/>
        <v>4.6566128730773926E-10</v>
      </c>
      <c r="AV88" s="4">
        <f t="shared" si="50"/>
        <v>4.6566128730773926E-10</v>
      </c>
      <c r="AW88" s="4">
        <f t="shared" si="50"/>
        <v>4.6566128730773926E-10</v>
      </c>
      <c r="AX88" s="4">
        <f t="shared" si="50"/>
        <v>4.6566128730773926E-10</v>
      </c>
      <c r="AY88" s="4">
        <f t="shared" si="50"/>
        <v>4.6566128730773926E-10</v>
      </c>
      <c r="AZ88" s="4">
        <f t="shared" si="50"/>
        <v>4.6566128730773926E-10</v>
      </c>
      <c r="BA88" s="4">
        <f t="shared" si="50"/>
        <v>4.6566128730773926E-10</v>
      </c>
      <c r="BB88" s="4">
        <f t="shared" si="50"/>
        <v>4.6566128730773926E-10</v>
      </c>
      <c r="BC88" s="4">
        <f t="shared" si="50"/>
        <v>4.6566128730773926E-10</v>
      </c>
      <c r="BD88" s="4">
        <f t="shared" si="50"/>
        <v>4.6566128730773926E-10</v>
      </c>
      <c r="BE88" s="4">
        <f t="shared" si="50"/>
        <v>4.6566128730773926E-10</v>
      </c>
      <c r="BF88" s="4">
        <f t="shared" si="50"/>
        <v>4.6566128730773926E-10</v>
      </c>
      <c r="BG88" s="4">
        <f t="shared" si="50"/>
        <v>4.6566128730773926E-10</v>
      </c>
      <c r="BH88" s="4">
        <f t="shared" si="50"/>
        <v>4.6566128730773926E-10</v>
      </c>
      <c r="BI88" s="4">
        <f t="shared" si="50"/>
        <v>4.6566128730773926E-10</v>
      </c>
      <c r="BJ88" s="4">
        <f>ROUND(SUM(BJ86:BJ87),0)</f>
        <v>0</v>
      </c>
    </row>
    <row r="90" spans="2:62" x14ac:dyDescent="0.25">
      <c r="B90" t="s">
        <v>7</v>
      </c>
      <c r="C90" s="5">
        <v>4.7300000000000002E-2</v>
      </c>
      <c r="D90" s="5">
        <v>4.7300000000000002E-2</v>
      </c>
      <c r="E90" s="5">
        <v>4.7300000000000002E-2</v>
      </c>
      <c r="F90" s="5">
        <v>4.9799999999999997E-2</v>
      </c>
      <c r="G90" s="5">
        <v>4.9799999999999997E-2</v>
      </c>
      <c r="H90" s="5">
        <v>4.9799999999999997E-2</v>
      </c>
      <c r="I90" s="5">
        <v>4.9799999999999997E-2</v>
      </c>
      <c r="J90" s="5">
        <v>4.9799999999999997E-2</v>
      </c>
      <c r="K90" s="5">
        <v>4.9799999999999997E-2</v>
      </c>
      <c r="L90" s="5">
        <v>4.9799999999999997E-2</v>
      </c>
      <c r="M90" s="5">
        <v>4.9799999999999997E-2</v>
      </c>
      <c r="N90" s="5">
        <v>4.9799999999999997E-2</v>
      </c>
      <c r="O90" s="5">
        <v>4.9799999999999997E-2</v>
      </c>
      <c r="P90" s="5">
        <v>4.9799999999999997E-2</v>
      </c>
      <c r="Q90" s="5">
        <v>4.9799999999999997E-2</v>
      </c>
      <c r="R90" s="5">
        <v>4.9799999999999997E-2</v>
      </c>
      <c r="S90" s="5">
        <v>4.9799999999999997E-2</v>
      </c>
      <c r="T90" s="5">
        <v>4.9799999999999997E-2</v>
      </c>
      <c r="U90" s="5">
        <v>4.9799999999999997E-2</v>
      </c>
      <c r="V90" s="5">
        <v>4.9799999999999997E-2</v>
      </c>
      <c r="W90" s="5">
        <v>4.9799999999999997E-2</v>
      </c>
      <c r="X90" s="5">
        <v>4.9799999999999997E-2</v>
      </c>
      <c r="Y90" s="5">
        <v>4.9799999999999997E-2</v>
      </c>
      <c r="Z90" s="5">
        <v>4.9799999999999997E-2</v>
      </c>
      <c r="AA90" s="5">
        <v>4.9799999999999997E-2</v>
      </c>
      <c r="AB90" s="5">
        <v>4.9799999999999997E-2</v>
      </c>
      <c r="AC90" s="5">
        <v>4.9799999999999997E-2</v>
      </c>
      <c r="AD90" s="5">
        <v>4.9799999999999997E-2</v>
      </c>
      <c r="AE90" s="5">
        <v>4.9799999999999997E-2</v>
      </c>
      <c r="AF90" s="5">
        <v>4.9799999999999997E-2</v>
      </c>
      <c r="AG90" s="5">
        <v>4.9799999999999997E-2</v>
      </c>
      <c r="AH90" s="5">
        <v>4.9799999999999997E-2</v>
      </c>
      <c r="AI90" s="5">
        <v>4.9799999999999997E-2</v>
      </c>
      <c r="AJ90" s="5">
        <v>4.9799999999999997E-2</v>
      </c>
      <c r="AK90" s="5">
        <v>4.9799999999999997E-2</v>
      </c>
      <c r="AL90" s="5">
        <v>4.9799999999999997E-2</v>
      </c>
      <c r="AM90" s="5">
        <v>4.9799999999999997E-2</v>
      </c>
      <c r="AN90" s="5">
        <v>4.9799999999999997E-2</v>
      </c>
      <c r="AO90" s="5">
        <v>4.9799999999999997E-2</v>
      </c>
      <c r="AP90" s="5">
        <v>4.9799999999999997E-2</v>
      </c>
      <c r="AQ90" s="5">
        <v>4.9799999999999997E-2</v>
      </c>
      <c r="AR90" s="5">
        <v>4.9799999999999997E-2</v>
      </c>
      <c r="AS90" s="5">
        <v>4.9799999999999997E-2</v>
      </c>
      <c r="AT90" s="5">
        <v>4.9799999999999997E-2</v>
      </c>
      <c r="AU90" s="5">
        <v>4.9799999999999997E-2</v>
      </c>
      <c r="AV90" s="5">
        <v>4.9799999999999997E-2</v>
      </c>
      <c r="AW90" s="5">
        <v>4.9799999999999997E-2</v>
      </c>
      <c r="AX90" s="5">
        <v>4.9799999999999997E-2</v>
      </c>
      <c r="AY90" s="5">
        <v>4.9799999999999997E-2</v>
      </c>
      <c r="AZ90" s="5">
        <v>4.9799999999999997E-2</v>
      </c>
      <c r="BA90" s="5">
        <v>4.9799999999999997E-2</v>
      </c>
      <c r="BB90" s="5">
        <v>4.9799999999999997E-2</v>
      </c>
      <c r="BC90" s="5">
        <v>4.9799999999999997E-2</v>
      </c>
      <c r="BD90" s="5">
        <v>4.9799999999999997E-2</v>
      </c>
      <c r="BE90" s="5">
        <v>4.9799999999999997E-2</v>
      </c>
      <c r="BF90" s="5">
        <v>4.9799999999999997E-2</v>
      </c>
      <c r="BG90" s="5">
        <v>4.9799999999999997E-2</v>
      </c>
      <c r="BH90" s="5">
        <v>4.9799999999999997E-2</v>
      </c>
      <c r="BI90" s="5">
        <v>4.9799999999999997E-2</v>
      </c>
      <c r="BJ90" s="5">
        <v>4.9799999999999997E-2</v>
      </c>
    </row>
    <row r="91" spans="2:62" x14ac:dyDescent="0.25">
      <c r="B91" t="s">
        <v>8</v>
      </c>
      <c r="C91">
        <v>31</v>
      </c>
      <c r="D91">
        <v>28</v>
      </c>
      <c r="E91">
        <v>31</v>
      </c>
      <c r="F91">
        <v>30</v>
      </c>
      <c r="G91">
        <v>31</v>
      </c>
      <c r="H91" s="6">
        <v>30</v>
      </c>
      <c r="I91" s="6">
        <v>31</v>
      </c>
      <c r="J91" s="6">
        <v>31</v>
      </c>
      <c r="K91" s="6">
        <v>30</v>
      </c>
      <c r="L91" s="6">
        <v>31</v>
      </c>
      <c r="M91" s="6">
        <v>30</v>
      </c>
      <c r="N91" s="6">
        <v>31</v>
      </c>
      <c r="O91" s="6">
        <v>31</v>
      </c>
      <c r="P91" s="6">
        <v>29</v>
      </c>
      <c r="Q91">
        <v>31</v>
      </c>
      <c r="R91">
        <v>30</v>
      </c>
      <c r="S91">
        <v>31</v>
      </c>
      <c r="T91" s="6">
        <v>30</v>
      </c>
      <c r="U91" s="6">
        <v>31</v>
      </c>
      <c r="V91" s="6">
        <v>31</v>
      </c>
      <c r="W91" s="6">
        <v>30</v>
      </c>
      <c r="X91" s="6">
        <v>31</v>
      </c>
      <c r="Y91" s="6">
        <v>30</v>
      </c>
      <c r="Z91" s="6">
        <v>31</v>
      </c>
      <c r="AA91">
        <v>31</v>
      </c>
      <c r="AB91">
        <v>28</v>
      </c>
      <c r="AC91">
        <v>31</v>
      </c>
      <c r="AD91">
        <v>30</v>
      </c>
      <c r="AE91">
        <v>31</v>
      </c>
      <c r="AF91" s="6">
        <v>30</v>
      </c>
      <c r="AG91" s="6">
        <v>31</v>
      </c>
      <c r="AH91" s="6">
        <v>31</v>
      </c>
      <c r="AI91" s="6">
        <v>30</v>
      </c>
      <c r="AJ91" s="6">
        <v>31</v>
      </c>
      <c r="AK91" s="6">
        <v>30</v>
      </c>
      <c r="AL91" s="6">
        <v>31</v>
      </c>
      <c r="AM91">
        <v>31</v>
      </c>
      <c r="AN91">
        <v>28</v>
      </c>
      <c r="AO91">
        <v>31</v>
      </c>
      <c r="AP91">
        <v>30</v>
      </c>
      <c r="AQ91">
        <v>31</v>
      </c>
      <c r="AR91" s="6">
        <v>30</v>
      </c>
      <c r="AS91" s="6">
        <v>31</v>
      </c>
      <c r="AT91" s="6">
        <v>31</v>
      </c>
      <c r="AU91" s="6">
        <v>30</v>
      </c>
      <c r="AV91" s="6">
        <v>31</v>
      </c>
      <c r="AW91" s="6">
        <v>30</v>
      </c>
      <c r="AX91" s="6">
        <v>31</v>
      </c>
      <c r="AY91">
        <v>31</v>
      </c>
      <c r="AZ91">
        <v>28</v>
      </c>
      <c r="BA91">
        <v>31</v>
      </c>
      <c r="BB91">
        <v>30</v>
      </c>
      <c r="BC91">
        <v>31</v>
      </c>
      <c r="BD91" s="6">
        <v>30</v>
      </c>
      <c r="BE91" s="6">
        <v>31</v>
      </c>
      <c r="BF91" s="6">
        <v>31</v>
      </c>
      <c r="BG91" s="6">
        <v>30</v>
      </c>
      <c r="BH91" s="6">
        <v>31</v>
      </c>
      <c r="BI91" s="6">
        <v>30</v>
      </c>
      <c r="BJ91" s="6">
        <v>31</v>
      </c>
    </row>
    <row r="93" spans="2:62" x14ac:dyDescent="0.25">
      <c r="B93" t="s">
        <v>9</v>
      </c>
      <c r="C93" s="4">
        <f>+'[1]Distribution System Support'!D8-0.5</f>
        <v>76288.55</v>
      </c>
      <c r="D93" s="4">
        <f>+C96</f>
        <v>86616.941200857531</v>
      </c>
      <c r="E93" s="4">
        <f t="shared" ref="E93:M93" si="51">+D96</f>
        <v>95475.202990259349</v>
      </c>
      <c r="F93" s="4">
        <f t="shared" si="51"/>
        <v>105011.55003736299</v>
      </c>
      <c r="G93" s="4">
        <f t="shared" si="51"/>
        <v>114346.58666255476</v>
      </c>
      <c r="H93" s="4">
        <f t="shared" si="51"/>
        <v>123614.72903229723</v>
      </c>
      <c r="I93" s="4">
        <f t="shared" si="51"/>
        <v>132142.75892918764</v>
      </c>
      <c r="J93" s="4">
        <f t="shared" si="51"/>
        <v>140576.99434635203</v>
      </c>
      <c r="K93" s="4">
        <f t="shared" si="51"/>
        <v>148594.27628722737</v>
      </c>
      <c r="L93" s="4">
        <f t="shared" si="51"/>
        <v>155911.79609166575</v>
      </c>
      <c r="M93" s="4">
        <f t="shared" si="51"/>
        <v>163095.17107996301</v>
      </c>
      <c r="N93" s="4">
        <f>+M96</f>
        <v>169605.6841561</v>
      </c>
      <c r="O93" s="4">
        <f t="shared" ref="O93:BJ93" si="52">+N96</f>
        <v>175955.15219181919</v>
      </c>
      <c r="P93" s="4">
        <f t="shared" si="52"/>
        <v>164616.02258022694</v>
      </c>
      <c r="Q93" s="4">
        <f t="shared" si="52"/>
        <v>152265.44003409223</v>
      </c>
      <c r="R93" s="4">
        <f t="shared" si="52"/>
        <v>139743.10132926161</v>
      </c>
      <c r="S93" s="4">
        <f t="shared" si="52"/>
        <v>126457.40191911593</v>
      </c>
      <c r="T93" s="4">
        <f t="shared" si="52"/>
        <v>112751.85412104697</v>
      </c>
      <c r="U93" s="4">
        <f t="shared" si="52"/>
        <v>98321.113652928703</v>
      </c>
      <c r="V93" s="4">
        <f t="shared" si="52"/>
        <v>83432.356761621399</v>
      </c>
      <c r="W93" s="4">
        <f t="shared" si="52"/>
        <v>67951.995323694908</v>
      </c>
      <c r="X93" s="4">
        <f t="shared" si="52"/>
        <v>51803.693268617732</v>
      </c>
      <c r="Y93" s="4">
        <f t="shared" si="52"/>
        <v>35140.122737452883</v>
      </c>
      <c r="Z93" s="4">
        <f t="shared" si="52"/>
        <v>17846.779624403101</v>
      </c>
      <c r="AA93" s="4">
        <f t="shared" si="52"/>
        <v>-1.0186340659856796E-10</v>
      </c>
      <c r="AB93" s="4">
        <f t="shared" si="52"/>
        <v>-9.9893850720908548E-11</v>
      </c>
      <c r="AC93" s="4">
        <f t="shared" si="52"/>
        <v>-9.8114897024958108E-11</v>
      </c>
      <c r="AD93" s="4">
        <f t="shared" si="52"/>
        <v>-9.6145341147298692E-11</v>
      </c>
      <c r="AE93" s="4">
        <f t="shared" si="52"/>
        <v>-9.4239319330208927E-11</v>
      </c>
      <c r="AF93" s="4">
        <f t="shared" si="52"/>
        <v>-9.2269763452549512E-11</v>
      </c>
      <c r="AG93" s="4">
        <f t="shared" si="52"/>
        <v>-9.0363741635459747E-11</v>
      </c>
      <c r="AH93" s="4">
        <f t="shared" si="52"/>
        <v>-8.8394185757800332E-11</v>
      </c>
      <c r="AI93" s="4">
        <f t="shared" si="52"/>
        <v>-8.6424629880140916E-11</v>
      </c>
      <c r="AJ93" s="4">
        <f t="shared" si="52"/>
        <v>-8.4518608063051151E-11</v>
      </c>
      <c r="AK93" s="4">
        <f t="shared" si="52"/>
        <v>-8.2549052185391736E-11</v>
      </c>
      <c r="AL93" s="4">
        <f t="shared" si="52"/>
        <v>-8.0643030368301971E-11</v>
      </c>
      <c r="AM93" s="4">
        <f t="shared" si="52"/>
        <v>-7.8673474490642555E-11</v>
      </c>
      <c r="AN93" s="4">
        <f t="shared" si="52"/>
        <v>-7.670391861298314E-11</v>
      </c>
      <c r="AO93" s="4">
        <f t="shared" si="52"/>
        <v>-7.49249649170327E-11</v>
      </c>
      <c r="AP93" s="4">
        <f t="shared" si="52"/>
        <v>-7.2955409039373285E-11</v>
      </c>
      <c r="AQ93" s="4">
        <f t="shared" si="52"/>
        <v>-7.104938722228352E-11</v>
      </c>
      <c r="AR93" s="4">
        <f t="shared" si="52"/>
        <v>-6.9079831344624105E-11</v>
      </c>
      <c r="AS93" s="4">
        <f t="shared" si="52"/>
        <v>-6.7173809527534339E-11</v>
      </c>
      <c r="AT93" s="4">
        <f t="shared" si="52"/>
        <v>-6.5204253649874924E-11</v>
      </c>
      <c r="AU93" s="4">
        <f t="shared" si="52"/>
        <v>-6.3234697772215509E-11</v>
      </c>
      <c r="AV93" s="4">
        <f t="shared" si="52"/>
        <v>-6.1328675955125744E-11</v>
      </c>
      <c r="AW93" s="4">
        <f t="shared" si="52"/>
        <v>-5.9359120077466329E-11</v>
      </c>
      <c r="AX93" s="4">
        <f t="shared" si="52"/>
        <v>-5.745309826037657E-11</v>
      </c>
      <c r="AY93" s="4">
        <f t="shared" si="52"/>
        <v>-5.5483542382717148E-11</v>
      </c>
      <c r="AZ93" s="4">
        <f t="shared" si="52"/>
        <v>-5.3513986505057727E-11</v>
      </c>
      <c r="BA93" s="4">
        <f t="shared" si="52"/>
        <v>-5.1735032809107287E-11</v>
      </c>
      <c r="BB93" s="4">
        <f t="shared" si="52"/>
        <v>-4.9765476931447865E-11</v>
      </c>
      <c r="BC93" s="4">
        <f t="shared" si="52"/>
        <v>-4.7859455114358106E-11</v>
      </c>
      <c r="BD93" s="4">
        <f t="shared" si="52"/>
        <v>-4.5889899236698685E-11</v>
      </c>
      <c r="BE93" s="4">
        <f t="shared" si="52"/>
        <v>-4.3983877419608926E-11</v>
      </c>
      <c r="BF93" s="4">
        <f t="shared" si="52"/>
        <v>-4.2014321541949504E-11</v>
      </c>
      <c r="BG93" s="4">
        <f t="shared" si="52"/>
        <v>-4.0044765664290083E-11</v>
      </c>
      <c r="BH93" s="4">
        <f t="shared" si="52"/>
        <v>-3.8138743847200324E-11</v>
      </c>
      <c r="BI93" s="4">
        <f t="shared" si="52"/>
        <v>-3.6169187969540902E-11</v>
      </c>
      <c r="BJ93" s="4">
        <f t="shared" si="52"/>
        <v>-3.4263166152451143E-11</v>
      </c>
    </row>
    <row r="94" spans="2:62" x14ac:dyDescent="0.25">
      <c r="B94" t="s">
        <v>10</v>
      </c>
      <c r="C94" s="4">
        <f>+C86*C90/365*C91</f>
        <v>11495.131200857533</v>
      </c>
      <c r="D94" s="4">
        <f>+D86*D90/365*D91</f>
        <v>10025.001789401824</v>
      </c>
      <c r="E94" s="4">
        <f t="shared" ref="E94:M94" si="53">+E86*E90/365*E91</f>
        <v>10703.087047103651</v>
      </c>
      <c r="F94" s="4">
        <f t="shared" si="53"/>
        <v>10501.776625191778</v>
      </c>
      <c r="G94" s="4">
        <f t="shared" si="53"/>
        <v>10434.882369742461</v>
      </c>
      <c r="H94" s="4">
        <f t="shared" si="53"/>
        <v>9694.769896890406</v>
      </c>
      <c r="I94" s="4">
        <f t="shared" si="53"/>
        <v>9600.9754171643799</v>
      </c>
      <c r="J94" s="4">
        <f t="shared" si="53"/>
        <v>9184.0219408753383</v>
      </c>
      <c r="K94" s="4">
        <f t="shared" si="53"/>
        <v>8484.2598044383521</v>
      </c>
      <c r="L94" s="4">
        <f t="shared" si="53"/>
        <v>8350.1149882972568</v>
      </c>
      <c r="M94" s="4">
        <f t="shared" si="53"/>
        <v>7677.2530761369835</v>
      </c>
      <c r="N94" s="4">
        <f>+N86*N90/365*N91</f>
        <v>7516.2080357191744</v>
      </c>
      <c r="O94" s="4">
        <f>+O86*O90/365*O91</f>
        <v>7099.2545594301337</v>
      </c>
      <c r="P94" s="4">
        <f t="shared" ref="P94:BJ94" si="54">+P86*P90/365*P91</f>
        <v>6087.8016248876702</v>
      </c>
      <c r="Q94" s="4">
        <f t="shared" si="54"/>
        <v>5916.0454661917784</v>
      </c>
      <c r="R94" s="4">
        <f t="shared" si="54"/>
        <v>5152.6847608767112</v>
      </c>
      <c r="S94" s="4">
        <f t="shared" si="54"/>
        <v>4732.8363729534249</v>
      </c>
      <c r="T94" s="4">
        <f t="shared" si="54"/>
        <v>4007.6437029041099</v>
      </c>
      <c r="U94" s="4">
        <f t="shared" si="54"/>
        <v>3549.6272797150687</v>
      </c>
      <c r="V94" s="4">
        <f t="shared" si="54"/>
        <v>2958.0227330958905</v>
      </c>
      <c r="W94" s="4">
        <f t="shared" si="54"/>
        <v>2290.0821159452062</v>
      </c>
      <c r="X94" s="4">
        <f t="shared" si="54"/>
        <v>1774.8136398575355</v>
      </c>
      <c r="Y94" s="4">
        <f t="shared" si="54"/>
        <v>1145.0410579726042</v>
      </c>
      <c r="Z94" s="4">
        <f t="shared" si="54"/>
        <v>591.60454661917981</v>
      </c>
      <c r="AA94" s="4">
        <f t="shared" si="54"/>
        <v>1.9695558776594188E-12</v>
      </c>
      <c r="AB94" s="4">
        <f t="shared" si="54"/>
        <v>1.7789536959504427E-12</v>
      </c>
      <c r="AC94" s="4">
        <f t="shared" si="54"/>
        <v>1.9695558776594188E-12</v>
      </c>
      <c r="AD94" s="4">
        <f t="shared" si="54"/>
        <v>1.9060218170897601E-12</v>
      </c>
      <c r="AE94" s="4">
        <f t="shared" si="54"/>
        <v>1.9695558776594188E-12</v>
      </c>
      <c r="AF94" s="4">
        <f t="shared" si="54"/>
        <v>1.9060218170897601E-12</v>
      </c>
      <c r="AG94" s="4">
        <f t="shared" si="54"/>
        <v>1.9695558776594188E-12</v>
      </c>
      <c r="AH94" s="4">
        <f t="shared" si="54"/>
        <v>1.9695558776594188E-12</v>
      </c>
      <c r="AI94" s="4">
        <f t="shared" si="54"/>
        <v>1.9060218170897601E-12</v>
      </c>
      <c r="AJ94" s="4">
        <f t="shared" si="54"/>
        <v>1.9695558776594188E-12</v>
      </c>
      <c r="AK94" s="4">
        <f t="shared" si="54"/>
        <v>1.9060218170897601E-12</v>
      </c>
      <c r="AL94" s="4">
        <f t="shared" si="54"/>
        <v>1.9695558776594188E-12</v>
      </c>
      <c r="AM94" s="4">
        <f t="shared" si="54"/>
        <v>1.9695558776594188E-12</v>
      </c>
      <c r="AN94" s="4">
        <f t="shared" si="54"/>
        <v>1.7789536959504427E-12</v>
      </c>
      <c r="AO94" s="4">
        <f t="shared" si="54"/>
        <v>1.9695558776594188E-12</v>
      </c>
      <c r="AP94" s="4">
        <f t="shared" si="54"/>
        <v>1.9060218170897601E-12</v>
      </c>
      <c r="AQ94" s="4">
        <f t="shared" si="54"/>
        <v>1.9695558776594188E-12</v>
      </c>
      <c r="AR94" s="4">
        <f t="shared" si="54"/>
        <v>1.9060218170897601E-12</v>
      </c>
      <c r="AS94" s="4">
        <f t="shared" si="54"/>
        <v>1.9695558776594188E-12</v>
      </c>
      <c r="AT94" s="4">
        <f t="shared" si="54"/>
        <v>1.9695558776594188E-12</v>
      </c>
      <c r="AU94" s="4">
        <f t="shared" si="54"/>
        <v>1.9060218170897601E-12</v>
      </c>
      <c r="AV94" s="4">
        <f t="shared" si="54"/>
        <v>1.9695558776594188E-12</v>
      </c>
      <c r="AW94" s="4">
        <f t="shared" si="54"/>
        <v>1.9060218170897601E-12</v>
      </c>
      <c r="AX94" s="4">
        <f t="shared" si="54"/>
        <v>1.9695558776594188E-12</v>
      </c>
      <c r="AY94" s="4">
        <f t="shared" si="54"/>
        <v>1.9695558776594188E-12</v>
      </c>
      <c r="AZ94" s="4">
        <f t="shared" si="54"/>
        <v>1.7789536959504427E-12</v>
      </c>
      <c r="BA94" s="4">
        <f t="shared" si="54"/>
        <v>1.9695558776594188E-12</v>
      </c>
      <c r="BB94" s="4">
        <f t="shared" si="54"/>
        <v>1.9060218170897601E-12</v>
      </c>
      <c r="BC94" s="4">
        <f t="shared" si="54"/>
        <v>1.9695558776594188E-12</v>
      </c>
      <c r="BD94" s="4">
        <f t="shared" si="54"/>
        <v>1.9060218170897601E-12</v>
      </c>
      <c r="BE94" s="4">
        <f t="shared" si="54"/>
        <v>1.9695558776594188E-12</v>
      </c>
      <c r="BF94" s="4">
        <f t="shared" si="54"/>
        <v>1.9695558776594188E-12</v>
      </c>
      <c r="BG94" s="4">
        <f t="shared" si="54"/>
        <v>1.9060218170897601E-12</v>
      </c>
      <c r="BH94" s="4">
        <f t="shared" si="54"/>
        <v>1.9695558776594188E-12</v>
      </c>
      <c r="BI94" s="4">
        <f t="shared" si="54"/>
        <v>1.9060218170897601E-12</v>
      </c>
      <c r="BJ94" s="4">
        <f t="shared" si="54"/>
        <v>1.9695558776594188E-12</v>
      </c>
    </row>
    <row r="95" spans="2:62" x14ac:dyDescent="0.25">
      <c r="B95" t="s">
        <v>11</v>
      </c>
      <c r="C95" s="4">
        <f>+'[1]Distribution System Support'!D10/12</f>
        <v>-1166.74</v>
      </c>
      <c r="D95" s="4">
        <f>C95</f>
        <v>-1166.74</v>
      </c>
      <c r="E95" s="4">
        <f t="shared" ref="E95:N95" si="55">D95</f>
        <v>-1166.74</v>
      </c>
      <c r="F95" s="4">
        <f t="shared" si="55"/>
        <v>-1166.74</v>
      </c>
      <c r="G95" s="4">
        <f t="shared" si="55"/>
        <v>-1166.74</v>
      </c>
      <c r="H95" s="4">
        <f t="shared" si="55"/>
        <v>-1166.74</v>
      </c>
      <c r="I95" s="4">
        <f t="shared" si="55"/>
        <v>-1166.74</v>
      </c>
      <c r="J95" s="4">
        <f t="shared" si="55"/>
        <v>-1166.74</v>
      </c>
      <c r="K95" s="4">
        <f t="shared" si="55"/>
        <v>-1166.74</v>
      </c>
      <c r="L95" s="4">
        <f t="shared" si="55"/>
        <v>-1166.74</v>
      </c>
      <c r="M95" s="4">
        <f t="shared" si="55"/>
        <v>-1166.74</v>
      </c>
      <c r="N95" s="4">
        <f t="shared" si="55"/>
        <v>-1166.74</v>
      </c>
      <c r="O95" s="4">
        <f>-SUM(C93,C94:BJ94,C95:N95)/12</f>
        <v>-18438.384171022382</v>
      </c>
      <c r="P95" s="4">
        <f>O95</f>
        <v>-18438.384171022382</v>
      </c>
      <c r="Q95" s="4">
        <f t="shared" ref="Q95:BJ95" si="56">P95</f>
        <v>-18438.384171022382</v>
      </c>
      <c r="R95" s="4">
        <f t="shared" si="56"/>
        <v>-18438.384171022382</v>
      </c>
      <c r="S95" s="4">
        <f t="shared" si="56"/>
        <v>-18438.384171022382</v>
      </c>
      <c r="T95" s="4">
        <f t="shared" si="56"/>
        <v>-18438.384171022382</v>
      </c>
      <c r="U95" s="4">
        <f t="shared" si="56"/>
        <v>-18438.384171022382</v>
      </c>
      <c r="V95" s="4">
        <f t="shared" si="56"/>
        <v>-18438.384171022382</v>
      </c>
      <c r="W95" s="4">
        <f t="shared" si="56"/>
        <v>-18438.384171022382</v>
      </c>
      <c r="X95" s="4">
        <f t="shared" si="56"/>
        <v>-18438.384171022382</v>
      </c>
      <c r="Y95" s="4">
        <f t="shared" si="56"/>
        <v>-18438.384171022382</v>
      </c>
      <c r="Z95" s="4">
        <f t="shared" si="56"/>
        <v>-18438.384171022382</v>
      </c>
      <c r="AA95" s="4">
        <v>0</v>
      </c>
      <c r="AB95" s="4">
        <f t="shared" si="56"/>
        <v>0</v>
      </c>
      <c r="AC95" s="4">
        <f t="shared" si="56"/>
        <v>0</v>
      </c>
      <c r="AD95" s="4">
        <f t="shared" si="56"/>
        <v>0</v>
      </c>
      <c r="AE95" s="4">
        <f t="shared" si="56"/>
        <v>0</v>
      </c>
      <c r="AF95" s="4">
        <f t="shared" si="56"/>
        <v>0</v>
      </c>
      <c r="AG95" s="4">
        <f t="shared" si="56"/>
        <v>0</v>
      </c>
      <c r="AH95" s="4">
        <f t="shared" si="56"/>
        <v>0</v>
      </c>
      <c r="AI95" s="4">
        <f t="shared" si="56"/>
        <v>0</v>
      </c>
      <c r="AJ95" s="4">
        <f t="shared" si="56"/>
        <v>0</v>
      </c>
      <c r="AK95" s="4">
        <f t="shared" si="56"/>
        <v>0</v>
      </c>
      <c r="AL95" s="4">
        <f t="shared" si="56"/>
        <v>0</v>
      </c>
      <c r="AM95" s="4">
        <f t="shared" si="56"/>
        <v>0</v>
      </c>
      <c r="AN95" s="4">
        <f t="shared" si="56"/>
        <v>0</v>
      </c>
      <c r="AO95" s="4">
        <f t="shared" si="56"/>
        <v>0</v>
      </c>
      <c r="AP95" s="4">
        <f t="shared" si="56"/>
        <v>0</v>
      </c>
      <c r="AQ95" s="4">
        <f t="shared" si="56"/>
        <v>0</v>
      </c>
      <c r="AR95" s="4">
        <f t="shared" si="56"/>
        <v>0</v>
      </c>
      <c r="AS95" s="4">
        <f t="shared" si="56"/>
        <v>0</v>
      </c>
      <c r="AT95" s="4">
        <f t="shared" si="56"/>
        <v>0</v>
      </c>
      <c r="AU95" s="4">
        <f t="shared" si="56"/>
        <v>0</v>
      </c>
      <c r="AV95" s="4">
        <f t="shared" si="56"/>
        <v>0</v>
      </c>
      <c r="AW95" s="4">
        <f t="shared" si="56"/>
        <v>0</v>
      </c>
      <c r="AX95" s="4">
        <f t="shared" si="56"/>
        <v>0</v>
      </c>
      <c r="AY95" s="4">
        <f t="shared" si="56"/>
        <v>0</v>
      </c>
      <c r="AZ95" s="4">
        <f t="shared" si="56"/>
        <v>0</v>
      </c>
      <c r="BA95" s="4">
        <f t="shared" si="56"/>
        <v>0</v>
      </c>
      <c r="BB95" s="4">
        <f t="shared" si="56"/>
        <v>0</v>
      </c>
      <c r="BC95" s="4">
        <f t="shared" si="56"/>
        <v>0</v>
      </c>
      <c r="BD95" s="4">
        <f t="shared" si="56"/>
        <v>0</v>
      </c>
      <c r="BE95" s="4">
        <f t="shared" si="56"/>
        <v>0</v>
      </c>
      <c r="BF95" s="4">
        <f t="shared" si="56"/>
        <v>0</v>
      </c>
      <c r="BG95" s="4">
        <f t="shared" si="56"/>
        <v>0</v>
      </c>
      <c r="BH95" s="4">
        <f t="shared" si="56"/>
        <v>0</v>
      </c>
      <c r="BI95" s="4">
        <f t="shared" si="56"/>
        <v>0</v>
      </c>
      <c r="BJ95" s="4">
        <f t="shared" si="56"/>
        <v>0</v>
      </c>
    </row>
    <row r="96" spans="2:62" x14ac:dyDescent="0.25">
      <c r="B96" t="s">
        <v>12</v>
      </c>
      <c r="C96" s="4">
        <f>SUM(C93:C95)</f>
        <v>86616.941200857531</v>
      </c>
      <c r="D96" s="4">
        <f t="shared" ref="D96:M96" si="57">SUM(D93:D95)</f>
        <v>95475.202990259349</v>
      </c>
      <c r="E96" s="4">
        <f t="shared" si="57"/>
        <v>105011.55003736299</v>
      </c>
      <c r="F96" s="4">
        <f t="shared" si="57"/>
        <v>114346.58666255476</v>
      </c>
      <c r="G96" s="4">
        <f t="shared" si="57"/>
        <v>123614.72903229723</v>
      </c>
      <c r="H96" s="4">
        <f t="shared" si="57"/>
        <v>132142.75892918764</v>
      </c>
      <c r="I96" s="4">
        <f t="shared" si="57"/>
        <v>140576.99434635203</v>
      </c>
      <c r="J96" s="4">
        <f t="shared" si="57"/>
        <v>148594.27628722737</v>
      </c>
      <c r="K96" s="4">
        <f t="shared" si="57"/>
        <v>155911.79609166575</v>
      </c>
      <c r="L96" s="4">
        <f t="shared" si="57"/>
        <v>163095.17107996301</v>
      </c>
      <c r="M96" s="4">
        <f t="shared" si="57"/>
        <v>169605.6841561</v>
      </c>
      <c r="N96" s="4">
        <f>SUM(N93:N95)</f>
        <v>175955.15219181919</v>
      </c>
      <c r="O96" s="4">
        <f t="shared" ref="O96:BI96" si="58">SUM(O93:O95)</f>
        <v>164616.02258022694</v>
      </c>
      <c r="P96" s="4">
        <f t="shared" si="58"/>
        <v>152265.44003409223</v>
      </c>
      <c r="Q96" s="4">
        <f t="shared" si="58"/>
        <v>139743.10132926161</v>
      </c>
      <c r="R96" s="4">
        <f t="shared" si="58"/>
        <v>126457.40191911593</v>
      </c>
      <c r="S96" s="4">
        <f t="shared" si="58"/>
        <v>112751.85412104697</v>
      </c>
      <c r="T96" s="4">
        <f t="shared" si="58"/>
        <v>98321.113652928703</v>
      </c>
      <c r="U96" s="4">
        <f t="shared" si="58"/>
        <v>83432.356761621399</v>
      </c>
      <c r="V96" s="4">
        <f t="shared" si="58"/>
        <v>67951.995323694908</v>
      </c>
      <c r="W96" s="4">
        <f t="shared" si="58"/>
        <v>51803.693268617732</v>
      </c>
      <c r="X96" s="4">
        <f t="shared" si="58"/>
        <v>35140.122737452883</v>
      </c>
      <c r="Y96" s="4">
        <f t="shared" si="58"/>
        <v>17846.779624403101</v>
      </c>
      <c r="Z96" s="4">
        <f t="shared" si="58"/>
        <v>-1.0186340659856796E-10</v>
      </c>
      <c r="AA96" s="4">
        <f t="shared" si="58"/>
        <v>-9.9893850720908548E-11</v>
      </c>
      <c r="AB96" s="4">
        <f t="shared" si="58"/>
        <v>-9.8114897024958108E-11</v>
      </c>
      <c r="AC96" s="4">
        <f t="shared" si="58"/>
        <v>-9.6145341147298692E-11</v>
      </c>
      <c r="AD96" s="4">
        <f t="shared" si="58"/>
        <v>-9.4239319330208927E-11</v>
      </c>
      <c r="AE96" s="4">
        <f t="shared" si="58"/>
        <v>-9.2269763452549512E-11</v>
      </c>
      <c r="AF96" s="4">
        <f t="shared" si="58"/>
        <v>-9.0363741635459747E-11</v>
      </c>
      <c r="AG96" s="4">
        <f t="shared" si="58"/>
        <v>-8.8394185757800332E-11</v>
      </c>
      <c r="AH96" s="4">
        <f t="shared" si="58"/>
        <v>-8.6424629880140916E-11</v>
      </c>
      <c r="AI96" s="4">
        <f t="shared" si="58"/>
        <v>-8.4518608063051151E-11</v>
      </c>
      <c r="AJ96" s="4">
        <f t="shared" si="58"/>
        <v>-8.2549052185391736E-11</v>
      </c>
      <c r="AK96" s="4">
        <f t="shared" si="58"/>
        <v>-8.0643030368301971E-11</v>
      </c>
      <c r="AL96" s="4">
        <f t="shared" si="58"/>
        <v>-7.8673474490642555E-11</v>
      </c>
      <c r="AM96" s="4">
        <f t="shared" si="58"/>
        <v>-7.670391861298314E-11</v>
      </c>
      <c r="AN96" s="4">
        <f t="shared" si="58"/>
        <v>-7.49249649170327E-11</v>
      </c>
      <c r="AO96" s="4">
        <f t="shared" si="58"/>
        <v>-7.2955409039373285E-11</v>
      </c>
      <c r="AP96" s="4">
        <f t="shared" si="58"/>
        <v>-7.104938722228352E-11</v>
      </c>
      <c r="AQ96" s="4">
        <f t="shared" si="58"/>
        <v>-6.9079831344624105E-11</v>
      </c>
      <c r="AR96" s="4">
        <f t="shared" si="58"/>
        <v>-6.7173809527534339E-11</v>
      </c>
      <c r="AS96" s="4">
        <f t="shared" si="58"/>
        <v>-6.5204253649874924E-11</v>
      </c>
      <c r="AT96" s="4">
        <f t="shared" si="58"/>
        <v>-6.3234697772215509E-11</v>
      </c>
      <c r="AU96" s="4">
        <f t="shared" si="58"/>
        <v>-6.1328675955125744E-11</v>
      </c>
      <c r="AV96" s="4">
        <f t="shared" si="58"/>
        <v>-5.9359120077466329E-11</v>
      </c>
      <c r="AW96" s="4">
        <f t="shared" si="58"/>
        <v>-5.745309826037657E-11</v>
      </c>
      <c r="AX96" s="4">
        <f t="shared" si="58"/>
        <v>-5.5483542382717148E-11</v>
      </c>
      <c r="AY96" s="4">
        <f t="shared" si="58"/>
        <v>-5.3513986505057727E-11</v>
      </c>
      <c r="AZ96" s="4">
        <f t="shared" si="58"/>
        <v>-5.1735032809107287E-11</v>
      </c>
      <c r="BA96" s="4">
        <f t="shared" si="58"/>
        <v>-4.9765476931447865E-11</v>
      </c>
      <c r="BB96" s="4">
        <f t="shared" si="58"/>
        <v>-4.7859455114358106E-11</v>
      </c>
      <c r="BC96" s="4">
        <f t="shared" si="58"/>
        <v>-4.5889899236698685E-11</v>
      </c>
      <c r="BD96" s="4">
        <f t="shared" si="58"/>
        <v>-4.3983877419608926E-11</v>
      </c>
      <c r="BE96" s="4">
        <f t="shared" si="58"/>
        <v>-4.2014321541949504E-11</v>
      </c>
      <c r="BF96" s="4">
        <f t="shared" si="58"/>
        <v>-4.0044765664290083E-11</v>
      </c>
      <c r="BG96" s="4">
        <f t="shared" si="58"/>
        <v>-3.8138743847200324E-11</v>
      </c>
      <c r="BH96" s="4">
        <f t="shared" si="58"/>
        <v>-3.6169187969540902E-11</v>
      </c>
      <c r="BI96" s="4">
        <f t="shared" si="58"/>
        <v>-3.4263166152451143E-11</v>
      </c>
      <c r="BJ96" s="4">
        <f>ROUND(SUM(BJ93:BJ95),0)</f>
        <v>0</v>
      </c>
    </row>
    <row r="98" spans="2:15" x14ac:dyDescent="0.25">
      <c r="B98" s="1" t="s">
        <v>13</v>
      </c>
      <c r="O98" s="7"/>
    </row>
    <row r="99" spans="2:15" x14ac:dyDescent="0.25">
      <c r="B99" t="s">
        <v>14</v>
      </c>
      <c r="C99" s="4">
        <f>+C86</f>
        <v>2861435.5099999993</v>
      </c>
      <c r="O99" s="7"/>
    </row>
    <row r="100" spans="2:15" x14ac:dyDescent="0.25">
      <c r="B100" t="s">
        <v>15</v>
      </c>
      <c r="C100" s="8">
        <f>+C93</f>
        <v>76288.55</v>
      </c>
    </row>
    <row r="101" spans="2:15" x14ac:dyDescent="0.25">
      <c r="C101" s="4">
        <f>SUM(C99:C100)</f>
        <v>2937724.0599999991</v>
      </c>
    </row>
    <row r="102" spans="2:15" x14ac:dyDescent="0.25">
      <c r="B102" t="s">
        <v>16</v>
      </c>
      <c r="C102" s="8">
        <v>2937724</v>
      </c>
    </row>
    <row r="103" spans="2:15" x14ac:dyDescent="0.25">
      <c r="B103" t="s">
        <v>17</v>
      </c>
      <c r="C103" s="4">
        <f>ROUND(C101-C102,0)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Sitch, Doug</dc:creator>
  <cp:lastModifiedBy>Sitch, Doug</cp:lastModifiedBy>
  <dcterms:created xsi:type="dcterms:W3CDTF">2023-05-14T22:01:04Z</dcterms:created>
  <dcterms:modified xsi:type="dcterms:W3CDTF">2023-05-14T22:03:10Z</dcterms:modified>
</cp:coreProperties>
</file>