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FromSourceSite-Application and Evidence/Filed Evidence/Excels/Updated July 6/"/>
    </mc:Choice>
  </mc:AlternateContent>
  <xr:revisionPtr revIDLastSave="61" documentId="13_ncr:1_{82265EC5-E8C6-490E-AA76-3C70164EA8E4}" xr6:coauthVersionLast="47" xr6:coauthVersionMax="47" xr10:uidLastSave="{CE2C8380-1E28-4389-B5F8-5D8E2E000050}"/>
  <bookViews>
    <workbookView xWindow="28680" yWindow="-120" windowWidth="25440" windowHeight="15390" xr2:uid="{5439722C-D328-43B0-8FC4-040D2A93165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definedNames>
    <definedName name="_xlnm.Print_Area" localSheetId="3">Sheet4!$A$1:$J$32</definedName>
    <definedName name="_xlnm.Print_Area" localSheetId="4">Sheet5!$A$1:$J$32</definedName>
    <definedName name="_xlnm.Print_Area" localSheetId="5">Sheet6!$A$1:$H$17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5" l="1"/>
  <c r="G31" i="5"/>
  <c r="H30" i="5"/>
  <c r="G30" i="5"/>
  <c r="H29" i="5"/>
  <c r="G29" i="5"/>
  <c r="H28" i="5"/>
  <c r="G28" i="5"/>
  <c r="H27" i="5"/>
  <c r="G27" i="5"/>
  <c r="I19" i="5"/>
  <c r="I20" i="5"/>
  <c r="I21" i="5"/>
  <c r="I22" i="5"/>
  <c r="I23" i="5"/>
  <c r="I24" i="5"/>
  <c r="I18" i="5"/>
  <c r="I15" i="5"/>
  <c r="I13" i="5"/>
  <c r="I14" i="5"/>
  <c r="I12" i="5"/>
  <c r="H16" i="5"/>
  <c r="I28" i="5" l="1"/>
  <c r="I31" i="5"/>
  <c r="I30" i="5"/>
  <c r="I29" i="5"/>
  <c r="I27" i="5"/>
  <c r="G13" i="6" l="1"/>
  <c r="G14" i="6"/>
  <c r="G15" i="6"/>
  <c r="G16" i="6"/>
  <c r="G12" i="6"/>
  <c r="I21" i="4"/>
  <c r="H27" i="4"/>
  <c r="G31" i="4"/>
  <c r="G28" i="4"/>
  <c r="G29" i="4"/>
  <c r="A13" i="6"/>
  <c r="A14" i="6" s="1"/>
  <c r="A15" i="6" s="1"/>
  <c r="A16" i="6" s="1"/>
  <c r="A17" i="6" s="1"/>
  <c r="A13" i="5"/>
  <c r="A14" i="5"/>
  <c r="A15" i="5" s="1"/>
  <c r="A16" i="5" s="1"/>
  <c r="A18" i="5" s="1"/>
  <c r="A19" i="5" s="1"/>
  <c r="A20" i="5" s="1"/>
  <c r="A21" i="5" s="1"/>
  <c r="A22" i="5" s="1"/>
  <c r="A23" i="5" s="1"/>
  <c r="A24" i="5" s="1"/>
  <c r="A25" i="5" s="1"/>
  <c r="A27" i="5" s="1"/>
  <c r="A28" i="5" s="1"/>
  <c r="A29" i="5" s="1"/>
  <c r="A30" i="5" s="1"/>
  <c r="A31" i="5" s="1"/>
  <c r="A32" i="5" s="1"/>
  <c r="A13" i="4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7" i="4" s="1"/>
  <c r="A28" i="4" s="1"/>
  <c r="A29" i="4" s="1"/>
  <c r="A30" i="4" s="1"/>
  <c r="A31" i="4" s="1"/>
  <c r="A32" i="4" s="1"/>
  <c r="G27" i="3"/>
  <c r="I12" i="3"/>
  <c r="A13" i="3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5" i="3" s="1"/>
  <c r="A27" i="3" s="1"/>
  <c r="A28" i="3" s="1"/>
  <c r="A29" i="3" s="1"/>
  <c r="A30" i="3" s="1"/>
  <c r="A31" i="3" s="1"/>
  <c r="A32" i="3" s="1"/>
  <c r="I13" i="3"/>
  <c r="I14" i="3"/>
  <c r="I15" i="3"/>
  <c r="G16" i="3"/>
  <c r="H16" i="3"/>
  <c r="I18" i="3"/>
  <c r="I19" i="3"/>
  <c r="I20" i="3"/>
  <c r="G29" i="3"/>
  <c r="I21" i="3"/>
  <c r="I22" i="3"/>
  <c r="G31" i="3"/>
  <c r="I23" i="3"/>
  <c r="I24" i="3"/>
  <c r="G25" i="3"/>
  <c r="H25" i="3"/>
  <c r="H27" i="3"/>
  <c r="G28" i="3"/>
  <c r="H28" i="3"/>
  <c r="H29" i="3"/>
  <c r="G30" i="3"/>
  <c r="H30" i="3"/>
  <c r="H31" i="3"/>
  <c r="I12" i="2"/>
  <c r="A13" i="2"/>
  <c r="H16" i="2"/>
  <c r="A14" i="2"/>
  <c r="A15" i="2" s="1"/>
  <c r="A16" i="2" s="1"/>
  <c r="A18" i="2" s="1"/>
  <c r="A19" i="2" s="1"/>
  <c r="A20" i="2" s="1"/>
  <c r="A21" i="2" s="1"/>
  <c r="A22" i="2" s="1"/>
  <c r="A23" i="2" s="1"/>
  <c r="A24" i="2" s="1"/>
  <c r="A25" i="2" s="1"/>
  <c r="A27" i="2" s="1"/>
  <c r="A28" i="2" s="1"/>
  <c r="A29" i="2" s="1"/>
  <c r="A30" i="2" s="1"/>
  <c r="A31" i="2" s="1"/>
  <c r="A32" i="2" s="1"/>
  <c r="I14" i="2"/>
  <c r="I15" i="2"/>
  <c r="G16" i="2"/>
  <c r="H25" i="2"/>
  <c r="I19" i="2"/>
  <c r="H28" i="2"/>
  <c r="I28" i="2" s="1"/>
  <c r="I21" i="2"/>
  <c r="I22" i="2"/>
  <c r="I23" i="2"/>
  <c r="H30" i="2"/>
  <c r="I30" i="2" s="1"/>
  <c r="G25" i="2"/>
  <c r="G27" i="2"/>
  <c r="H27" i="2"/>
  <c r="G28" i="2"/>
  <c r="G29" i="2"/>
  <c r="H29" i="2"/>
  <c r="I29" i="2" s="1"/>
  <c r="G30" i="2"/>
  <c r="G31" i="2"/>
  <c r="H31" i="2"/>
  <c r="I31" i="2" s="1"/>
  <c r="I12" i="1"/>
  <c r="A13" i="1"/>
  <c r="A14" i="1" s="1"/>
  <c r="A15" i="1" s="1"/>
  <c r="A16" i="1" s="1"/>
  <c r="A18" i="1" s="1"/>
  <c r="A19" i="1" s="1"/>
  <c r="A20" i="1" s="1"/>
  <c r="A21" i="1" s="1"/>
  <c r="A22" i="1" s="1"/>
  <c r="A23" i="1" s="1"/>
  <c r="A24" i="1" s="1"/>
  <c r="A25" i="1" s="1"/>
  <c r="A27" i="1" s="1"/>
  <c r="A28" i="1" s="1"/>
  <c r="A29" i="1" s="1"/>
  <c r="A30" i="1" s="1"/>
  <c r="A31" i="1" s="1"/>
  <c r="A32" i="1" s="1"/>
  <c r="G16" i="1"/>
  <c r="I13" i="1"/>
  <c r="I14" i="1"/>
  <c r="I15" i="1"/>
  <c r="H16" i="1"/>
  <c r="G25" i="1"/>
  <c r="I18" i="1"/>
  <c r="I19" i="1"/>
  <c r="G28" i="1"/>
  <c r="I28" i="1" s="1"/>
  <c r="I20" i="1"/>
  <c r="I21" i="1"/>
  <c r="I22" i="1"/>
  <c r="I23" i="1"/>
  <c r="G30" i="1"/>
  <c r="I30" i="1" s="1"/>
  <c r="I24" i="1"/>
  <c r="H25" i="1"/>
  <c r="G27" i="1"/>
  <c r="H27" i="1"/>
  <c r="I27" i="1" s="1"/>
  <c r="I32" i="1" s="1"/>
  <c r="H28" i="1"/>
  <c r="G29" i="1"/>
  <c r="H29" i="1"/>
  <c r="I29" i="1" s="1"/>
  <c r="H30" i="1"/>
  <c r="G31" i="1"/>
  <c r="H31" i="1"/>
  <c r="I31" i="1" s="1"/>
  <c r="G32" i="2" l="1"/>
  <c r="H32" i="2"/>
  <c r="I16" i="1"/>
  <c r="I28" i="3"/>
  <c r="I31" i="3"/>
  <c r="I30" i="3"/>
  <c r="H32" i="3"/>
  <c r="I29" i="3"/>
  <c r="I25" i="3"/>
  <c r="I16" i="3"/>
  <c r="H29" i="4"/>
  <c r="I29" i="4" s="1"/>
  <c r="I15" i="4"/>
  <c r="I20" i="4"/>
  <c r="I13" i="4"/>
  <c r="I23" i="4"/>
  <c r="F17" i="6"/>
  <c r="E17" i="6"/>
  <c r="G17" i="6"/>
  <c r="H25" i="5"/>
  <c r="I16" i="5"/>
  <c r="G25" i="5"/>
  <c r="G16" i="5"/>
  <c r="H31" i="4"/>
  <c r="I31" i="4" s="1"/>
  <c r="I24" i="4"/>
  <c r="I22" i="4"/>
  <c r="G25" i="4"/>
  <c r="G27" i="4"/>
  <c r="I27" i="4" s="1"/>
  <c r="I19" i="4"/>
  <c r="I18" i="4"/>
  <c r="G16" i="4"/>
  <c r="I14" i="4"/>
  <c r="G30" i="4"/>
  <c r="I12" i="4"/>
  <c r="I25" i="1"/>
  <c r="G32" i="3"/>
  <c r="I27" i="3"/>
  <c r="G32" i="1"/>
  <c r="I27" i="2"/>
  <c r="I32" i="2" s="1"/>
  <c r="I24" i="2"/>
  <c r="I20" i="2"/>
  <c r="I18" i="2"/>
  <c r="I25" i="2" s="1"/>
  <c r="I13" i="2"/>
  <c r="I16" i="2" s="1"/>
  <c r="H32" i="1"/>
  <c r="H30" i="4"/>
  <c r="H28" i="4"/>
  <c r="I28" i="4" s="1"/>
  <c r="H25" i="4"/>
  <c r="H16" i="4"/>
  <c r="I32" i="3" l="1"/>
  <c r="I25" i="5"/>
  <c r="H32" i="5"/>
  <c r="I25" i="4"/>
  <c r="I30" i="4"/>
  <c r="I32" i="4" s="1"/>
  <c r="G32" i="4"/>
  <c r="I16" i="4"/>
  <c r="H32" i="4"/>
  <c r="G32" i="5"/>
  <c r="I32" i="5" l="1"/>
</calcChain>
</file>

<file path=xl/sharedStrings.xml><?xml version="1.0" encoding="utf-8"?>
<sst xmlns="http://schemas.openxmlformats.org/spreadsheetml/2006/main" count="306" uniqueCount="42">
  <si>
    <t>2019 Actual Net Utility Property, Plant and Equipment - EGI - Average of Monthly Averages</t>
  </si>
  <si>
    <t>Actual</t>
  </si>
  <si>
    <t>Line No.</t>
  </si>
  <si>
    <t>Particulars ($ millions)</t>
  </si>
  <si>
    <t>Rate Zone</t>
  </si>
  <si>
    <t>Gross Property, Plant and Equipment</t>
  </si>
  <si>
    <t>Accumulated Depreciation</t>
  </si>
  <si>
    <t>Net Property, Plant and Equipment</t>
  </si>
  <si>
    <t>(a)</t>
  </si>
  <si>
    <t>(b)</t>
  </si>
  <si>
    <t>(c) = (a+b)</t>
  </si>
  <si>
    <t xml:space="preserve">Distribution Plant </t>
  </si>
  <si>
    <t>EGD</t>
  </si>
  <si>
    <t>Underground Storage Plant</t>
  </si>
  <si>
    <t>General Plant</t>
  </si>
  <si>
    <t>Other Plant</t>
  </si>
  <si>
    <t>Total</t>
  </si>
  <si>
    <t>Distribution Plant - South Operations</t>
  </si>
  <si>
    <t>Union</t>
  </si>
  <si>
    <t>Distribution Plant - Northern/Eastern Operations</t>
  </si>
  <si>
    <t>Transmission Plant</t>
  </si>
  <si>
    <t>Local Storage Plant</t>
  </si>
  <si>
    <t>Intangible Plant</t>
  </si>
  <si>
    <t>EGI</t>
  </si>
  <si>
    <t>Storage Plant</t>
  </si>
  <si>
    <t>Notes:</t>
  </si>
  <si>
    <t>(1)</t>
  </si>
  <si>
    <t>EB-2020-0134.</t>
  </si>
  <si>
    <t>2020 Actual Net Utility Property, Plant and Equipment - EGI - Average of Monthly Averages</t>
  </si>
  <si>
    <t>EB-2021-0149.</t>
  </si>
  <si>
    <t>2021 Actual Net Utility Property, Plant and Equipment - EGI - Average of Monthly Averages</t>
  </si>
  <si>
    <t>EB-2022-0110.</t>
  </si>
  <si>
    <t>2022 Actual Net Utility Property, Plant and Equipment - EGI - Average of Monthly Averages</t>
  </si>
  <si>
    <t>Distribution Plant</t>
  </si>
  <si>
    <t>/u</t>
  </si>
  <si>
    <t>2023 Bridge Year Net Utility Property, Plant and Equipment - EGI - Average of Monthly Averages</t>
  </si>
  <si>
    <t>Bridge Year</t>
  </si>
  <si>
    <t>Net Property, Plant and Equipment (1)</t>
  </si>
  <si>
    <t xml:space="preserve">2023 Bridge Year forecast of Net Property, Plant and Equipment includes $66.9 million related to Dawn to Corunna. </t>
  </si>
  <si>
    <t>2024 Test Year Net Utility Property, Plant and Equipment - EGI - Average of Monthly Averages</t>
  </si>
  <si>
    <t>Test Year</t>
  </si>
  <si>
    <t xml:space="preserve">2024 Test Year forecast of Net Property, Plant and Equipment includes $343.0 million related to Dawn to Corunna.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</si>
</sst>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1" fillId="0" borderId="0" xfId="0" quotePrefix="1" applyNumberFormat="1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1" fillId="0" borderId="3" xfId="0" applyFont="1" applyBorder="1" applyAlignment="1">
      <alignment horizontal="center" wrapText="1"/>
    </xf>
    <xf numFmtId="0" fontId="1" fillId="0" borderId="0" xfId="0" applyFont="1" applyFill="1"/>
    <xf numFmtId="164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quotePrefix="1" applyFont="1" applyFill="1"/>
    <xf numFmtId="0" fontId="1" fillId="0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A853-0609-423D-936E-36A8EE4FE1E5}">
  <dimension ref="A6:J35"/>
  <sheetViews>
    <sheetView tabSelected="1" view="pageLayout" zoomScaleNormal="10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39.7109375" style="1" customWidth="1"/>
    <col min="4" max="4" width="1.28515625" style="1" customWidth="1"/>
    <col min="5" max="5" width="12" style="1" customWidth="1"/>
    <col min="6" max="6" width="1.28515625" style="1" customWidth="1"/>
    <col min="7" max="9" width="14" style="1" customWidth="1"/>
    <col min="10" max="10" width="4.5703125" style="1" customWidth="1"/>
    <col min="11" max="16384" width="101.28515625" style="1"/>
  </cols>
  <sheetData>
    <row r="6" spans="1:10" s="14" customFormat="1" x14ac:dyDescent="0.2">
      <c r="A6" s="15" t="s">
        <v>0</v>
      </c>
      <c r="B6" s="15"/>
      <c r="C6" s="15"/>
      <c r="D6" s="15"/>
      <c r="E6" s="15"/>
      <c r="F6" s="15"/>
      <c r="G6" s="15"/>
      <c r="H6" s="15"/>
      <c r="I6" s="15"/>
      <c r="J6" s="15"/>
    </row>
    <row r="8" spans="1:10" s="3" customFormat="1" x14ac:dyDescent="0.2">
      <c r="G8" s="13"/>
      <c r="H8" s="13"/>
      <c r="I8" s="13" t="s">
        <v>1</v>
      </c>
      <c r="J8" s="13"/>
    </row>
    <row r="9" spans="1:10" s="9" customFormat="1" ht="38.25" x14ac:dyDescent="0.2">
      <c r="A9" s="11" t="s">
        <v>2</v>
      </c>
      <c r="C9" s="12" t="s">
        <v>3</v>
      </c>
      <c r="E9" s="16" t="s">
        <v>4</v>
      </c>
      <c r="G9" s="11" t="s">
        <v>5</v>
      </c>
      <c r="H9" s="11" t="s">
        <v>6</v>
      </c>
      <c r="I9" s="11" t="s">
        <v>7</v>
      </c>
      <c r="J9" s="10"/>
    </row>
    <row r="10" spans="1:10" x14ac:dyDescent="0.2">
      <c r="G10" s="4" t="s">
        <v>8</v>
      </c>
      <c r="H10" s="4" t="s">
        <v>9</v>
      </c>
      <c r="I10" s="4" t="s">
        <v>10</v>
      </c>
      <c r="J10" s="8"/>
    </row>
    <row r="11" spans="1:10" x14ac:dyDescent="0.2">
      <c r="I11" s="7"/>
      <c r="J11" s="7"/>
    </row>
    <row r="12" spans="1:10" x14ac:dyDescent="0.2">
      <c r="A12" s="4">
        <v>1</v>
      </c>
      <c r="C12" s="1" t="s">
        <v>11</v>
      </c>
      <c r="E12" s="4" t="s">
        <v>12</v>
      </c>
      <c r="G12" s="5">
        <v>8923.48</v>
      </c>
      <c r="H12" s="5">
        <v>-2866.37</v>
      </c>
      <c r="I12" s="5">
        <f>H12+G12</f>
        <v>6057.11</v>
      </c>
      <c r="J12" s="5"/>
    </row>
    <row r="13" spans="1:10" x14ac:dyDescent="0.2">
      <c r="A13" s="4">
        <f>A12+1</f>
        <v>2</v>
      </c>
      <c r="C13" s="1" t="s">
        <v>13</v>
      </c>
      <c r="E13" s="4" t="s">
        <v>12</v>
      </c>
      <c r="G13" s="5">
        <v>436.09999999999997</v>
      </c>
      <c r="H13" s="5">
        <v>-137.4</v>
      </c>
      <c r="I13" s="5">
        <f>H13+G13</f>
        <v>298.69999999999993</v>
      </c>
      <c r="J13" s="5"/>
    </row>
    <row r="14" spans="1:10" x14ac:dyDescent="0.2">
      <c r="A14" s="4">
        <f>A13+1</f>
        <v>3</v>
      </c>
      <c r="C14" s="1" t="s">
        <v>14</v>
      </c>
      <c r="E14" s="4" t="s">
        <v>12</v>
      </c>
      <c r="G14" s="5">
        <v>616.91</v>
      </c>
      <c r="H14" s="5">
        <v>-439.09000000000003</v>
      </c>
      <c r="I14" s="5">
        <f>H14+G14</f>
        <v>177.81999999999994</v>
      </c>
      <c r="J14" s="5"/>
    </row>
    <row r="15" spans="1:10" x14ac:dyDescent="0.2">
      <c r="A15" s="4">
        <f>A14+1</f>
        <v>4</v>
      </c>
      <c r="C15" s="1" t="s">
        <v>15</v>
      </c>
      <c r="E15" s="4" t="s">
        <v>12</v>
      </c>
      <c r="G15" s="5">
        <v>1.67</v>
      </c>
      <c r="H15" s="5">
        <v>-1.36</v>
      </c>
      <c r="I15" s="5">
        <f>H15+G15</f>
        <v>0.30999999999999983</v>
      </c>
      <c r="J15" s="5"/>
    </row>
    <row r="16" spans="1:10" ht="13.5" thickBot="1" x14ac:dyDescent="0.25">
      <c r="A16" s="4">
        <f>A15+1</f>
        <v>5</v>
      </c>
      <c r="C16" s="1" t="s">
        <v>16</v>
      </c>
      <c r="E16" s="4"/>
      <c r="G16" s="6">
        <f>SUM(G12:G15)</f>
        <v>9978.16</v>
      </c>
      <c r="H16" s="6">
        <f>SUM(H12:H15)</f>
        <v>-3444.2200000000003</v>
      </c>
      <c r="I16" s="6">
        <f>SUM(I12:I15)</f>
        <v>6533.94</v>
      </c>
      <c r="J16" s="5"/>
    </row>
    <row r="17" spans="1:10" ht="13.5" thickTop="1" x14ac:dyDescent="0.2">
      <c r="E17" s="4"/>
    </row>
    <row r="18" spans="1:10" x14ac:dyDescent="0.2">
      <c r="A18" s="4">
        <f>A16+1</f>
        <v>6</v>
      </c>
      <c r="C18" s="1" t="s">
        <v>17</v>
      </c>
      <c r="E18" s="4" t="s">
        <v>18</v>
      </c>
      <c r="G18" s="5">
        <v>3154.1600000000003</v>
      </c>
      <c r="H18" s="5">
        <v>-1370.27</v>
      </c>
      <c r="I18" s="5">
        <f t="shared" ref="I18:I24" si="0">H18+G18</f>
        <v>1783.8900000000003</v>
      </c>
      <c r="J18" s="5"/>
    </row>
    <row r="19" spans="1:10" x14ac:dyDescent="0.2">
      <c r="A19" s="4">
        <f t="shared" ref="A19:A25" si="1">A18+1</f>
        <v>7</v>
      </c>
      <c r="C19" s="1" t="s">
        <v>19</v>
      </c>
      <c r="E19" s="4" t="s">
        <v>18</v>
      </c>
      <c r="G19" s="5">
        <v>1940.8600000000001</v>
      </c>
      <c r="H19" s="5">
        <v>-870.46000000000015</v>
      </c>
      <c r="I19" s="5">
        <f t="shared" si="0"/>
        <v>1070.4000000000001</v>
      </c>
      <c r="J19" s="5"/>
    </row>
    <row r="20" spans="1:10" x14ac:dyDescent="0.2">
      <c r="A20" s="4">
        <f t="shared" si="1"/>
        <v>8</v>
      </c>
      <c r="C20" s="1" t="s">
        <v>20</v>
      </c>
      <c r="E20" s="4" t="s">
        <v>18</v>
      </c>
      <c r="G20" s="5">
        <v>3491.72</v>
      </c>
      <c r="H20" s="5">
        <v>-1023.0899999999999</v>
      </c>
      <c r="I20" s="5">
        <f t="shared" si="0"/>
        <v>2468.63</v>
      </c>
      <c r="J20" s="5"/>
    </row>
    <row r="21" spans="1:10" x14ac:dyDescent="0.2">
      <c r="A21" s="4">
        <f t="shared" si="1"/>
        <v>9</v>
      </c>
      <c r="C21" s="1" t="s">
        <v>13</v>
      </c>
      <c r="E21" s="4" t="s">
        <v>18</v>
      </c>
      <c r="G21" s="5">
        <v>803.93</v>
      </c>
      <c r="H21" s="5">
        <v>-298.17</v>
      </c>
      <c r="I21" s="5">
        <f t="shared" si="0"/>
        <v>505.75999999999993</v>
      </c>
      <c r="J21" s="5"/>
    </row>
    <row r="22" spans="1:10" x14ac:dyDescent="0.2">
      <c r="A22" s="4">
        <f t="shared" si="1"/>
        <v>10</v>
      </c>
      <c r="C22" s="1" t="s">
        <v>21</v>
      </c>
      <c r="E22" s="4" t="s">
        <v>18</v>
      </c>
      <c r="G22" s="5">
        <v>31.92</v>
      </c>
      <c r="H22" s="5">
        <v>-15.750000000000002</v>
      </c>
      <c r="I22" s="5">
        <f t="shared" si="0"/>
        <v>16.170000000000002</v>
      </c>
      <c r="J22" s="5"/>
    </row>
    <row r="23" spans="1:10" x14ac:dyDescent="0.2">
      <c r="A23" s="4">
        <f t="shared" si="1"/>
        <v>11</v>
      </c>
      <c r="C23" s="1" t="s">
        <v>22</v>
      </c>
      <c r="E23" s="4" t="s">
        <v>18</v>
      </c>
      <c r="G23" s="5">
        <v>1.6700000000000002</v>
      </c>
      <c r="H23" s="5">
        <v>-1.1299999999999999</v>
      </c>
      <c r="I23" s="5">
        <f t="shared" si="0"/>
        <v>0.54000000000000026</v>
      </c>
      <c r="J23" s="5"/>
    </row>
    <row r="24" spans="1:10" x14ac:dyDescent="0.2">
      <c r="A24" s="4">
        <f t="shared" si="1"/>
        <v>12</v>
      </c>
      <c r="C24" s="1" t="s">
        <v>14</v>
      </c>
      <c r="E24" s="4" t="s">
        <v>18</v>
      </c>
      <c r="G24" s="5">
        <v>363.03999999999996</v>
      </c>
      <c r="H24" s="5">
        <v>-165.60999999999999</v>
      </c>
      <c r="I24" s="5">
        <f t="shared" si="0"/>
        <v>197.42999999999998</v>
      </c>
      <c r="J24" s="5"/>
    </row>
    <row r="25" spans="1:10" ht="13.5" thickBot="1" x14ac:dyDescent="0.25">
      <c r="A25" s="4">
        <f t="shared" si="1"/>
        <v>13</v>
      </c>
      <c r="C25" s="1" t="s">
        <v>16</v>
      </c>
      <c r="E25" s="4"/>
      <c r="G25" s="6">
        <f>SUM(G18:G24)</f>
        <v>9787.2999999999993</v>
      </c>
      <c r="H25" s="6">
        <f>SUM(H18:H24)</f>
        <v>-3744.48</v>
      </c>
      <c r="I25" s="6">
        <f>SUM(I18:I24)</f>
        <v>6042.8200000000006</v>
      </c>
      <c r="J25" s="5"/>
    </row>
    <row r="26" spans="1:10" ht="13.5" thickTop="1" x14ac:dyDescent="0.2">
      <c r="E26" s="4"/>
      <c r="I26" s="5"/>
      <c r="J26" s="5"/>
    </row>
    <row r="27" spans="1:10" x14ac:dyDescent="0.2">
      <c r="A27" s="4">
        <f>A25+1</f>
        <v>14</v>
      </c>
      <c r="C27" s="1" t="s">
        <v>11</v>
      </c>
      <c r="E27" s="4" t="s">
        <v>23</v>
      </c>
      <c r="G27" s="5">
        <f>SUM(G12,G18:G19)</f>
        <v>14018.5</v>
      </c>
      <c r="H27" s="5">
        <f>SUM(H12,H18:H19)</f>
        <v>-5107.0999999999995</v>
      </c>
      <c r="I27" s="5">
        <f>H27+G27</f>
        <v>8911.4000000000015</v>
      </c>
      <c r="J27" s="5"/>
    </row>
    <row r="28" spans="1:10" x14ac:dyDescent="0.2">
      <c r="A28" s="4">
        <f>A27+1</f>
        <v>15</v>
      </c>
      <c r="C28" s="1" t="s">
        <v>20</v>
      </c>
      <c r="E28" s="4" t="s">
        <v>23</v>
      </c>
      <c r="G28" s="5">
        <f>G20</f>
        <v>3491.72</v>
      </c>
      <c r="H28" s="5">
        <f>H20</f>
        <v>-1023.0899999999999</v>
      </c>
      <c r="I28" s="5">
        <f>H28+G28</f>
        <v>2468.63</v>
      </c>
      <c r="J28" s="5"/>
    </row>
    <row r="29" spans="1:10" x14ac:dyDescent="0.2">
      <c r="A29" s="4">
        <f>A28+1</f>
        <v>16</v>
      </c>
      <c r="C29" s="1" t="s">
        <v>24</v>
      </c>
      <c r="E29" s="4" t="s">
        <v>23</v>
      </c>
      <c r="G29" s="5">
        <f>SUM(G13,G21:G22)</f>
        <v>1271.95</v>
      </c>
      <c r="H29" s="5">
        <f>SUM(H13,H21:H22)</f>
        <v>-451.32000000000005</v>
      </c>
      <c r="I29" s="5">
        <f>H29+G29</f>
        <v>820.63</v>
      </c>
      <c r="J29" s="5"/>
    </row>
    <row r="30" spans="1:10" x14ac:dyDescent="0.2">
      <c r="A30" s="4">
        <f>A29+1</f>
        <v>17</v>
      </c>
      <c r="C30" s="1" t="s">
        <v>14</v>
      </c>
      <c r="E30" s="4" t="s">
        <v>23</v>
      </c>
      <c r="G30" s="5">
        <f>SUM(G14,G24)</f>
        <v>979.94999999999993</v>
      </c>
      <c r="H30" s="5">
        <f>SUM(H14,H24)</f>
        <v>-604.70000000000005</v>
      </c>
      <c r="I30" s="5">
        <f>H30+G30</f>
        <v>375.24999999999989</v>
      </c>
      <c r="J30" s="5"/>
    </row>
    <row r="31" spans="1:10" x14ac:dyDescent="0.2">
      <c r="A31" s="4">
        <f>A30+1</f>
        <v>18</v>
      </c>
      <c r="C31" s="1" t="s">
        <v>15</v>
      </c>
      <c r="E31" s="4" t="s">
        <v>23</v>
      </c>
      <c r="G31" s="5">
        <f>SUM(G15,G23)</f>
        <v>3.34</v>
      </c>
      <c r="H31" s="5">
        <f>SUM(H15,H23)</f>
        <v>-2.4900000000000002</v>
      </c>
      <c r="I31" s="5">
        <f>H31+G31</f>
        <v>0.84999999999999964</v>
      </c>
      <c r="J31" s="5"/>
    </row>
    <row r="32" spans="1:10" ht="13.5" thickBot="1" x14ac:dyDescent="0.25">
      <c r="A32" s="4">
        <f>A31+1</f>
        <v>19</v>
      </c>
      <c r="C32" s="1" t="s">
        <v>16</v>
      </c>
      <c r="E32" s="4"/>
      <c r="G32" s="6">
        <f>SUM(G27:G31)</f>
        <v>19765.460000000003</v>
      </c>
      <c r="H32" s="6">
        <f>SUM(H27:H31)</f>
        <v>-7188.6999999999989</v>
      </c>
      <c r="I32" s="6">
        <f>SUM(I27:I31)</f>
        <v>12576.760000000002</v>
      </c>
      <c r="J32" s="5"/>
    </row>
    <row r="33" spans="1:3" ht="13.5" thickTop="1" x14ac:dyDescent="0.2">
      <c r="A33" s="4"/>
    </row>
    <row r="34" spans="1:3" hidden="1" x14ac:dyDescent="0.2">
      <c r="A34" s="3" t="s">
        <v>25</v>
      </c>
    </row>
    <row r="35" spans="1:3" hidden="1" x14ac:dyDescent="0.2">
      <c r="A35" s="2" t="s">
        <v>26</v>
      </c>
      <c r="C35" s="1" t="s">
        <v>27</v>
      </c>
    </row>
  </sheetData>
  <pageMargins left="0.7" right="0.7" top="0.75" bottom="0.75" header="0.3" footer="0.3"/>
  <pageSetup scale="83" orientation="portrait" r:id="rId1"/>
  <headerFooter>
    <oddHeader>&amp;R&amp;"Arial,Regular"&amp;10Filed: 2022-10-31
EB-2022-0200
Exhibit 2
Tab 2
Schedule 1
Attachment 2
Page 1 of 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30768-DF4F-43A2-999B-B3F30ACDD3A8}">
  <dimension ref="A6:J37"/>
  <sheetViews>
    <sheetView view="pageLayout" zoomScaleNormal="10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36.5703125" style="1" customWidth="1"/>
    <col min="4" max="4" width="1.28515625" style="1" customWidth="1"/>
    <col min="5" max="5" width="12.140625" style="1" customWidth="1"/>
    <col min="6" max="6" width="1.28515625" style="1" customWidth="1"/>
    <col min="7" max="9" width="14" style="1" customWidth="1"/>
    <col min="10" max="10" width="5.7109375" style="1" customWidth="1"/>
    <col min="11" max="16384" width="101.28515625" style="1"/>
  </cols>
  <sheetData>
    <row r="6" spans="1:10" s="14" customFormat="1" x14ac:dyDescent="0.2">
      <c r="A6" s="15" t="s">
        <v>28</v>
      </c>
      <c r="B6" s="15"/>
      <c r="C6" s="15"/>
      <c r="D6" s="15"/>
      <c r="E6" s="15"/>
      <c r="F6" s="15"/>
      <c r="G6" s="15"/>
      <c r="H6" s="15"/>
      <c r="I6" s="15"/>
      <c r="J6" s="15"/>
    </row>
    <row r="8" spans="1:10" s="3" customFormat="1" x14ac:dyDescent="0.2">
      <c r="G8" s="13"/>
      <c r="H8" s="13"/>
      <c r="I8" s="13" t="s">
        <v>1</v>
      </c>
      <c r="J8" s="13"/>
    </row>
    <row r="9" spans="1:10" s="9" customFormat="1" ht="38.25" x14ac:dyDescent="0.2">
      <c r="A9" s="11" t="s">
        <v>2</v>
      </c>
      <c r="C9" s="12" t="s">
        <v>3</v>
      </c>
      <c r="E9" s="16" t="s">
        <v>4</v>
      </c>
      <c r="G9" s="11" t="s">
        <v>5</v>
      </c>
      <c r="H9" s="11" t="s">
        <v>6</v>
      </c>
      <c r="I9" s="11" t="s">
        <v>7</v>
      </c>
      <c r="J9" s="10"/>
    </row>
    <row r="10" spans="1:10" x14ac:dyDescent="0.2">
      <c r="G10" s="4" t="s">
        <v>8</v>
      </c>
      <c r="H10" s="4" t="s">
        <v>9</v>
      </c>
      <c r="I10" s="4" t="s">
        <v>10</v>
      </c>
      <c r="J10" s="8"/>
    </row>
    <row r="11" spans="1:10" x14ac:dyDescent="0.2">
      <c r="I11" s="7"/>
      <c r="J11" s="7"/>
    </row>
    <row r="12" spans="1:10" x14ac:dyDescent="0.2">
      <c r="A12" s="4">
        <v>1</v>
      </c>
      <c r="C12" s="1" t="s">
        <v>11</v>
      </c>
      <c r="E12" s="4" t="s">
        <v>12</v>
      </c>
      <c r="G12" s="5">
        <v>9209.0565533941663</v>
      </c>
      <c r="H12" s="5">
        <v>-2933.5284368348889</v>
      </c>
      <c r="I12" s="5">
        <f>H12+G12</f>
        <v>6275.5281165592769</v>
      </c>
      <c r="J12" s="5"/>
    </row>
    <row r="13" spans="1:10" x14ac:dyDescent="0.2">
      <c r="A13" s="4">
        <f>A12+1</f>
        <v>2</v>
      </c>
      <c r="C13" s="1" t="s">
        <v>13</v>
      </c>
      <c r="E13" s="4" t="s">
        <v>12</v>
      </c>
      <c r="G13" s="5">
        <v>442.21348546375003</v>
      </c>
      <c r="H13" s="5">
        <v>-142.93662774083333</v>
      </c>
      <c r="I13" s="5">
        <f>H13+G13</f>
        <v>299.2768577229167</v>
      </c>
      <c r="J13" s="5"/>
    </row>
    <row r="14" spans="1:10" x14ac:dyDescent="0.2">
      <c r="A14" s="4">
        <f>A13+1</f>
        <v>3</v>
      </c>
      <c r="C14" s="1" t="s">
        <v>14</v>
      </c>
      <c r="E14" s="4" t="s">
        <v>12</v>
      </c>
      <c r="G14" s="5">
        <v>657.88535250500013</v>
      </c>
      <c r="H14" s="5">
        <v>-480.25890947564653</v>
      </c>
      <c r="I14" s="5">
        <f>H14+G14</f>
        <v>177.6264430293536</v>
      </c>
      <c r="J14" s="5"/>
    </row>
    <row r="15" spans="1:10" x14ac:dyDescent="0.2">
      <c r="A15" s="4">
        <f>A14+1</f>
        <v>4</v>
      </c>
      <c r="C15" s="1" t="s">
        <v>15</v>
      </c>
      <c r="E15" s="4" t="s">
        <v>12</v>
      </c>
      <c r="G15" s="5">
        <v>1.6708610000000006</v>
      </c>
      <c r="H15" s="5">
        <v>-1.3927284800000008</v>
      </c>
      <c r="I15" s="5">
        <f>H15+G15</f>
        <v>0.27813251999999977</v>
      </c>
      <c r="J15" s="5"/>
    </row>
    <row r="16" spans="1:10" ht="13.5" thickBot="1" x14ac:dyDescent="0.25">
      <c r="A16" s="4">
        <f>A15+1</f>
        <v>5</v>
      </c>
      <c r="C16" s="1" t="s">
        <v>16</v>
      </c>
      <c r="E16" s="4"/>
      <c r="G16" s="6">
        <f>SUM(G12:G15)</f>
        <v>10310.826252362916</v>
      </c>
      <c r="H16" s="6">
        <f>SUM(H12:H15)</f>
        <v>-3558.1167025313689</v>
      </c>
      <c r="I16" s="6">
        <f>SUM(I12:I15)</f>
        <v>6752.7095498315475</v>
      </c>
      <c r="J16" s="5"/>
    </row>
    <row r="17" spans="1:10" ht="13.5" thickTop="1" x14ac:dyDescent="0.2">
      <c r="E17" s="4"/>
    </row>
    <row r="18" spans="1:10" x14ac:dyDescent="0.2">
      <c r="A18" s="4">
        <f>A16+1</f>
        <v>6</v>
      </c>
      <c r="C18" s="1" t="s">
        <v>17</v>
      </c>
      <c r="E18" s="4" t="s">
        <v>18</v>
      </c>
      <c r="G18" s="5">
        <v>3332.5551177966713</v>
      </c>
      <c r="H18" s="5">
        <v>-1441.1138726862955</v>
      </c>
      <c r="I18" s="5">
        <f t="shared" ref="I18:I24" si="0">H18+G18</f>
        <v>1891.4412451103758</v>
      </c>
      <c r="J18" s="5"/>
    </row>
    <row r="19" spans="1:10" x14ac:dyDescent="0.2">
      <c r="A19" s="4">
        <f t="shared" ref="A19:A25" si="1">A18+1</f>
        <v>7</v>
      </c>
      <c r="C19" s="1" t="s">
        <v>19</v>
      </c>
      <c r="E19" s="4" t="s">
        <v>18</v>
      </c>
      <c r="G19" s="5">
        <v>2049.0403831595791</v>
      </c>
      <c r="H19" s="5">
        <v>-923.76595009912137</v>
      </c>
      <c r="I19" s="5">
        <f t="shared" si="0"/>
        <v>1125.2744330604578</v>
      </c>
      <c r="J19" s="5"/>
    </row>
    <row r="20" spans="1:10" x14ac:dyDescent="0.2">
      <c r="A20" s="4">
        <f t="shared" si="1"/>
        <v>8</v>
      </c>
      <c r="C20" s="1" t="s">
        <v>20</v>
      </c>
      <c r="E20" s="4" t="s">
        <v>18</v>
      </c>
      <c r="G20" s="5">
        <v>3636.8413990866666</v>
      </c>
      <c r="H20" s="5">
        <v>-1104.3934936370836</v>
      </c>
      <c r="I20" s="5">
        <f t="shared" si="0"/>
        <v>2532.4479054495832</v>
      </c>
      <c r="J20" s="5"/>
    </row>
    <row r="21" spans="1:10" x14ac:dyDescent="0.2">
      <c r="A21" s="4">
        <f t="shared" si="1"/>
        <v>9</v>
      </c>
      <c r="C21" s="1" t="s">
        <v>13</v>
      </c>
      <c r="E21" s="4" t="s">
        <v>18</v>
      </c>
      <c r="G21" s="5">
        <v>812.27220987189366</v>
      </c>
      <c r="H21" s="5">
        <v>-316.83460586874997</v>
      </c>
      <c r="I21" s="5">
        <f t="shared" si="0"/>
        <v>495.43760400314369</v>
      </c>
      <c r="J21" s="5"/>
    </row>
    <row r="22" spans="1:10" x14ac:dyDescent="0.2">
      <c r="A22" s="4">
        <f t="shared" si="1"/>
        <v>10</v>
      </c>
      <c r="C22" s="1" t="s">
        <v>21</v>
      </c>
      <c r="E22" s="4" t="s">
        <v>18</v>
      </c>
      <c r="G22" s="5">
        <v>32.335470765416666</v>
      </c>
      <c r="H22" s="5">
        <v>-16.786394288333337</v>
      </c>
      <c r="I22" s="5">
        <f t="shared" si="0"/>
        <v>15.549076477083329</v>
      </c>
      <c r="J22" s="5"/>
    </row>
    <row r="23" spans="1:10" x14ac:dyDescent="0.2">
      <c r="A23" s="4">
        <f t="shared" si="1"/>
        <v>11</v>
      </c>
      <c r="C23" s="1" t="s">
        <v>22</v>
      </c>
      <c r="E23" s="4" t="s">
        <v>18</v>
      </c>
      <c r="G23" s="5">
        <v>1.6698419899999997</v>
      </c>
      <c r="H23" s="5">
        <v>-1.1924349099999998</v>
      </c>
      <c r="I23" s="5">
        <f t="shared" si="0"/>
        <v>0.47740707999999987</v>
      </c>
      <c r="J23" s="5"/>
    </row>
    <row r="24" spans="1:10" x14ac:dyDescent="0.2">
      <c r="A24" s="4">
        <f t="shared" si="1"/>
        <v>12</v>
      </c>
      <c r="C24" s="1" t="s">
        <v>14</v>
      </c>
      <c r="E24" s="4" t="s">
        <v>18</v>
      </c>
      <c r="G24" s="5">
        <v>406.51690369325354</v>
      </c>
      <c r="H24" s="5">
        <v>-209.03776274051907</v>
      </c>
      <c r="I24" s="5">
        <f t="shared" si="0"/>
        <v>197.47914095273447</v>
      </c>
      <c r="J24" s="5"/>
    </row>
    <row r="25" spans="1:10" ht="13.5" thickBot="1" x14ac:dyDescent="0.25">
      <c r="A25" s="4">
        <f t="shared" si="1"/>
        <v>13</v>
      </c>
      <c r="C25" s="1" t="s">
        <v>16</v>
      </c>
      <c r="E25" s="4"/>
      <c r="G25" s="6">
        <f>SUM(G18:G24)</f>
        <v>10271.231326363481</v>
      </c>
      <c r="H25" s="6">
        <f>SUM(H18:H24)</f>
        <v>-4013.1245142301022</v>
      </c>
      <c r="I25" s="6">
        <f>SUM(I18:I24)</f>
        <v>6258.1068121333783</v>
      </c>
      <c r="J25" s="5"/>
    </row>
    <row r="26" spans="1:10" ht="13.5" thickTop="1" x14ac:dyDescent="0.2">
      <c r="E26" s="4"/>
      <c r="G26" s="5"/>
      <c r="H26" s="5"/>
      <c r="I26" s="5"/>
      <c r="J26" s="5"/>
    </row>
    <row r="27" spans="1:10" x14ac:dyDescent="0.2">
      <c r="A27" s="4">
        <f>A25+1</f>
        <v>14</v>
      </c>
      <c r="C27" s="1" t="s">
        <v>11</v>
      </c>
      <c r="E27" s="4" t="s">
        <v>23</v>
      </c>
      <c r="G27" s="5">
        <f>SUM(G12,G18:G19)</f>
        <v>14590.652054350418</v>
      </c>
      <c r="H27" s="5">
        <f>SUM(H12,H18:H19)</f>
        <v>-5298.4082596203061</v>
      </c>
      <c r="I27" s="5">
        <f>H27+G27</f>
        <v>9292.2437947301114</v>
      </c>
      <c r="J27" s="5"/>
    </row>
    <row r="28" spans="1:10" x14ac:dyDescent="0.2">
      <c r="A28" s="4">
        <f>A27+1</f>
        <v>15</v>
      </c>
      <c r="C28" s="1" t="s">
        <v>20</v>
      </c>
      <c r="E28" s="4" t="s">
        <v>23</v>
      </c>
      <c r="G28" s="5">
        <f>G20</f>
        <v>3636.8413990866666</v>
      </c>
      <c r="H28" s="5">
        <f>H20</f>
        <v>-1104.3934936370836</v>
      </c>
      <c r="I28" s="5">
        <f>H28+G28</f>
        <v>2532.4479054495832</v>
      </c>
      <c r="J28" s="5"/>
    </row>
    <row r="29" spans="1:10" x14ac:dyDescent="0.2">
      <c r="A29" s="4">
        <f>A28+1</f>
        <v>16</v>
      </c>
      <c r="C29" s="1" t="s">
        <v>24</v>
      </c>
      <c r="E29" s="4" t="s">
        <v>23</v>
      </c>
      <c r="G29" s="5">
        <f>SUM(G13,G21:G22)</f>
        <v>1286.8211661010603</v>
      </c>
      <c r="H29" s="5">
        <f>SUM(H13,H21:H22)</f>
        <v>-476.55762789791663</v>
      </c>
      <c r="I29" s="5">
        <f>H29+G29</f>
        <v>810.26353820314364</v>
      </c>
      <c r="J29" s="5"/>
    </row>
    <row r="30" spans="1:10" x14ac:dyDescent="0.2">
      <c r="A30" s="4">
        <f>A29+1</f>
        <v>17</v>
      </c>
      <c r="C30" s="1" t="s">
        <v>14</v>
      </c>
      <c r="E30" s="4" t="s">
        <v>23</v>
      </c>
      <c r="G30" s="5">
        <f>SUM(G14,G24)</f>
        <v>1064.4022561982538</v>
      </c>
      <c r="H30" s="5">
        <f>SUM(H14,H24)</f>
        <v>-689.29667221616558</v>
      </c>
      <c r="I30" s="5">
        <f>H30+G30</f>
        <v>375.10558398208821</v>
      </c>
      <c r="J30" s="5"/>
    </row>
    <row r="31" spans="1:10" x14ac:dyDescent="0.2">
      <c r="A31" s="4">
        <f>A30+1</f>
        <v>18</v>
      </c>
      <c r="C31" s="1" t="s">
        <v>15</v>
      </c>
      <c r="E31" s="4" t="s">
        <v>23</v>
      </c>
      <c r="G31" s="5">
        <f>SUM(G15,G23)</f>
        <v>3.3407029900000005</v>
      </c>
      <c r="H31" s="5">
        <f>SUM(H15,H23)</f>
        <v>-2.5851633900000008</v>
      </c>
      <c r="I31" s="5">
        <f>H31+G31</f>
        <v>0.75553959999999964</v>
      </c>
      <c r="J31" s="5"/>
    </row>
    <row r="32" spans="1:10" ht="13.5" thickBot="1" x14ac:dyDescent="0.25">
      <c r="A32" s="4">
        <f>A31+1</f>
        <v>19</v>
      </c>
      <c r="C32" s="1" t="s">
        <v>16</v>
      </c>
      <c r="E32" s="4"/>
      <c r="G32" s="6">
        <f>SUM(G27:G31)</f>
        <v>20582.057578726399</v>
      </c>
      <c r="H32" s="6">
        <f>SUM(H27:H31)</f>
        <v>-7571.2412167614721</v>
      </c>
      <c r="I32" s="6">
        <f>SUM(I27:I31)</f>
        <v>13010.816361964926</v>
      </c>
      <c r="J32" s="5"/>
    </row>
    <row r="33" spans="1:3" ht="13.5" thickTop="1" x14ac:dyDescent="0.2">
      <c r="A33" s="4"/>
    </row>
    <row r="34" spans="1:3" hidden="1" x14ac:dyDescent="0.2">
      <c r="A34" s="3" t="s">
        <v>25</v>
      </c>
    </row>
    <row r="35" spans="1:3" hidden="1" x14ac:dyDescent="0.2">
      <c r="A35" s="2" t="s">
        <v>26</v>
      </c>
      <c r="C35" s="1" t="s">
        <v>29</v>
      </c>
    </row>
    <row r="36" spans="1:3" hidden="1" x14ac:dyDescent="0.2"/>
    <row r="37" spans="1:3" hidden="1" x14ac:dyDescent="0.2"/>
  </sheetData>
  <pageMargins left="0.7" right="0.7" top="0.75" bottom="0.75" header="0.3" footer="0.3"/>
  <pageSetup scale="83" orientation="portrait" r:id="rId1"/>
  <headerFooter>
    <oddHeader>&amp;R&amp;"Arial,Regular"&amp;10Filed: 2022-10-31
EB-2022-0200
Exhibit 2
Tab 2
Schedule 1
Attachment 2
Page 2 of 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DA10-8FA2-4AB1-A265-3D1BD153BB27}">
  <dimension ref="A6:J37"/>
  <sheetViews>
    <sheetView view="pageLayout" zoomScaleNormal="10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36.5703125" style="1" customWidth="1"/>
    <col min="4" max="4" width="1.28515625" style="1" customWidth="1"/>
    <col min="5" max="5" width="12.5703125" style="1" customWidth="1"/>
    <col min="6" max="6" width="1.28515625" style="1" customWidth="1"/>
    <col min="7" max="9" width="14" style="1" customWidth="1"/>
    <col min="10" max="10" width="5" style="1" customWidth="1"/>
    <col min="11" max="16384" width="101.28515625" style="1"/>
  </cols>
  <sheetData>
    <row r="6" spans="1:10" s="14" customFormat="1" x14ac:dyDescent="0.2">
      <c r="A6" s="15" t="s">
        <v>30</v>
      </c>
      <c r="B6" s="15"/>
      <c r="C6" s="15"/>
      <c r="D6" s="15"/>
      <c r="E6" s="15"/>
      <c r="F6" s="15"/>
      <c r="G6" s="15"/>
      <c r="H6" s="15"/>
      <c r="I6" s="15"/>
      <c r="J6" s="15"/>
    </row>
    <row r="8" spans="1:10" s="3" customFormat="1" x14ac:dyDescent="0.2">
      <c r="G8" s="13"/>
      <c r="H8" s="13"/>
      <c r="I8" s="13" t="s">
        <v>1</v>
      </c>
      <c r="J8" s="13"/>
    </row>
    <row r="9" spans="1:10" s="9" customFormat="1" ht="38.25" x14ac:dyDescent="0.2">
      <c r="A9" s="11" t="s">
        <v>2</v>
      </c>
      <c r="C9" s="12" t="s">
        <v>3</v>
      </c>
      <c r="E9" s="16" t="s">
        <v>4</v>
      </c>
      <c r="G9" s="11" t="s">
        <v>5</v>
      </c>
      <c r="H9" s="11" t="s">
        <v>6</v>
      </c>
      <c r="I9" s="11" t="s">
        <v>7</v>
      </c>
      <c r="J9" s="10"/>
    </row>
    <row r="10" spans="1:10" x14ac:dyDescent="0.2">
      <c r="G10" s="4" t="s">
        <v>8</v>
      </c>
      <c r="H10" s="4" t="s">
        <v>9</v>
      </c>
      <c r="I10" s="4" t="s">
        <v>10</v>
      </c>
      <c r="J10" s="8"/>
    </row>
    <row r="11" spans="1:10" x14ac:dyDescent="0.2">
      <c r="G11" s="7"/>
      <c r="H11" s="7"/>
      <c r="I11" s="7"/>
      <c r="J11" s="7"/>
    </row>
    <row r="12" spans="1:10" x14ac:dyDescent="0.2">
      <c r="A12" s="4">
        <v>1</v>
      </c>
      <c r="C12" s="1" t="s">
        <v>11</v>
      </c>
      <c r="E12" s="4" t="s">
        <v>12</v>
      </c>
      <c r="G12" s="5">
        <v>9643.2282484916705</v>
      </c>
      <c r="H12" s="5">
        <v>-3071.5152608279955</v>
      </c>
      <c r="I12" s="5">
        <f>H12+G12</f>
        <v>6571.7129876636754</v>
      </c>
      <c r="J12" s="5"/>
    </row>
    <row r="13" spans="1:10" x14ac:dyDescent="0.2">
      <c r="A13" s="4">
        <f>A12+1</f>
        <v>2</v>
      </c>
      <c r="C13" s="1" t="s">
        <v>13</v>
      </c>
      <c r="E13" s="4" t="s">
        <v>12</v>
      </c>
      <c r="G13" s="5">
        <v>485.60368410536904</v>
      </c>
      <c r="H13" s="5">
        <v>-148.48917969916661</v>
      </c>
      <c r="I13" s="5">
        <f>H13+G13</f>
        <v>337.1145044062024</v>
      </c>
      <c r="J13" s="5"/>
    </row>
    <row r="14" spans="1:10" x14ac:dyDescent="0.2">
      <c r="A14" s="4">
        <f>A13+1</f>
        <v>3</v>
      </c>
      <c r="C14" s="1" t="s">
        <v>14</v>
      </c>
      <c r="E14" s="4" t="s">
        <v>12</v>
      </c>
      <c r="G14" s="5">
        <v>675.65624893015342</v>
      </c>
      <c r="H14" s="5">
        <v>-504.89070888416666</v>
      </c>
      <c r="I14" s="5">
        <f>H14+G14</f>
        <v>170.76554004598677</v>
      </c>
      <c r="J14" s="5"/>
    </row>
    <row r="15" spans="1:10" x14ac:dyDescent="0.2">
      <c r="A15" s="4">
        <f>A14+1</f>
        <v>4</v>
      </c>
      <c r="C15" s="1" t="s">
        <v>15</v>
      </c>
      <c r="E15" s="4" t="s">
        <v>12</v>
      </c>
      <c r="G15" s="5">
        <v>1.6708610000000006</v>
      </c>
      <c r="H15" s="5">
        <v>-1.4306570000000007</v>
      </c>
      <c r="I15" s="5">
        <f>H15+G15</f>
        <v>0.24020399999999986</v>
      </c>
      <c r="J15" s="5"/>
    </row>
    <row r="16" spans="1:10" ht="13.5" customHeight="1" thickBot="1" x14ac:dyDescent="0.25">
      <c r="A16" s="4">
        <f>A15+1</f>
        <v>5</v>
      </c>
      <c r="C16" s="1" t="s">
        <v>16</v>
      </c>
      <c r="E16" s="4"/>
      <c r="G16" s="6">
        <f>SUM(G12:G15)</f>
        <v>10806.159042527193</v>
      </c>
      <c r="H16" s="6">
        <f>SUM(H12:H15)</f>
        <v>-3726.3258064113284</v>
      </c>
      <c r="I16" s="6">
        <f>SUM(I12:I15)</f>
        <v>7079.8332361158646</v>
      </c>
      <c r="J16" s="5"/>
    </row>
    <row r="17" spans="1:10" ht="13.5" customHeight="1" thickTop="1" x14ac:dyDescent="0.2">
      <c r="E17" s="4"/>
    </row>
    <row r="18" spans="1:10" x14ac:dyDescent="0.2">
      <c r="A18" s="4">
        <f>A16+1</f>
        <v>6</v>
      </c>
      <c r="C18" s="1" t="s">
        <v>17</v>
      </c>
      <c r="E18" s="4" t="s">
        <v>18</v>
      </c>
      <c r="G18" s="5">
        <v>3540.7867985071657</v>
      </c>
      <c r="H18" s="5">
        <v>-1515.5440685283177</v>
      </c>
      <c r="I18" s="5">
        <f t="shared" ref="I18:I24" si="0">H18+G18</f>
        <v>2025.242729978848</v>
      </c>
      <c r="J18" s="5"/>
    </row>
    <row r="19" spans="1:10" x14ac:dyDescent="0.2">
      <c r="A19" s="4">
        <f t="shared" ref="A19:A25" si="1">A18+1</f>
        <v>7</v>
      </c>
      <c r="C19" s="1" t="s">
        <v>19</v>
      </c>
      <c r="E19" s="4" t="s">
        <v>18</v>
      </c>
      <c r="G19" s="5">
        <v>2134.5778996274194</v>
      </c>
      <c r="H19" s="5">
        <v>-980.12221518043214</v>
      </c>
      <c r="I19" s="5">
        <f t="shared" si="0"/>
        <v>1154.4556844469871</v>
      </c>
      <c r="J19" s="5"/>
    </row>
    <row r="20" spans="1:10" x14ac:dyDescent="0.2">
      <c r="A20" s="4">
        <f t="shared" si="1"/>
        <v>8</v>
      </c>
      <c r="C20" s="1" t="s">
        <v>20</v>
      </c>
      <c r="E20" s="4" t="s">
        <v>18</v>
      </c>
      <c r="G20" s="5">
        <v>3767.4158121059713</v>
      </c>
      <c r="H20" s="5">
        <v>-1188.626009990139</v>
      </c>
      <c r="I20" s="5">
        <f t="shared" si="0"/>
        <v>2578.7898021158326</v>
      </c>
      <c r="J20" s="5"/>
    </row>
    <row r="21" spans="1:10" x14ac:dyDescent="0.2">
      <c r="A21" s="4">
        <f t="shared" si="1"/>
        <v>9</v>
      </c>
      <c r="C21" s="1" t="s">
        <v>13</v>
      </c>
      <c r="E21" s="4" t="s">
        <v>18</v>
      </c>
      <c r="G21" s="5">
        <v>819.70297980375017</v>
      </c>
      <c r="H21" s="5">
        <v>-335.38831917958333</v>
      </c>
      <c r="I21" s="5">
        <f t="shared" si="0"/>
        <v>484.31466062416683</v>
      </c>
      <c r="J21" s="5"/>
    </row>
    <row r="22" spans="1:10" x14ac:dyDescent="0.2">
      <c r="A22" s="4">
        <f t="shared" si="1"/>
        <v>10</v>
      </c>
      <c r="C22" s="1" t="s">
        <v>21</v>
      </c>
      <c r="E22" s="4" t="s">
        <v>18</v>
      </c>
      <c r="G22" s="5">
        <v>31.990910750000005</v>
      </c>
      <c r="H22" s="5">
        <v>-17.760561513749998</v>
      </c>
      <c r="I22" s="5">
        <f t="shared" si="0"/>
        <v>14.230349236250007</v>
      </c>
      <c r="J22" s="5"/>
    </row>
    <row r="23" spans="1:10" x14ac:dyDescent="0.2">
      <c r="A23" s="4">
        <f t="shared" si="1"/>
        <v>11</v>
      </c>
      <c r="C23" s="1" t="s">
        <v>22</v>
      </c>
      <c r="E23" s="4" t="s">
        <v>18</v>
      </c>
      <c r="G23" s="5">
        <v>1.6698419899999997</v>
      </c>
      <c r="H23" s="5">
        <v>-1.2648540733333333</v>
      </c>
      <c r="I23" s="5">
        <f t="shared" si="0"/>
        <v>0.40498791666666634</v>
      </c>
      <c r="J23" s="5"/>
    </row>
    <row r="24" spans="1:10" x14ac:dyDescent="0.2">
      <c r="A24" s="4">
        <f t="shared" si="1"/>
        <v>12</v>
      </c>
      <c r="C24" s="1" t="s">
        <v>14</v>
      </c>
      <c r="E24" s="4" t="s">
        <v>18</v>
      </c>
      <c r="G24" s="5">
        <v>437.48491340529881</v>
      </c>
      <c r="H24" s="5">
        <v>-240.8840665651382</v>
      </c>
      <c r="I24" s="5">
        <f t="shared" si="0"/>
        <v>196.60084684016061</v>
      </c>
      <c r="J24" s="5"/>
    </row>
    <row r="25" spans="1:10" ht="13.5" customHeight="1" thickBot="1" x14ac:dyDescent="0.25">
      <c r="A25" s="4">
        <f t="shared" si="1"/>
        <v>13</v>
      </c>
      <c r="C25" s="1" t="s">
        <v>16</v>
      </c>
      <c r="E25" s="4"/>
      <c r="G25" s="6">
        <f>SUM(G18:G24)</f>
        <v>10733.629156189605</v>
      </c>
      <c r="H25" s="6">
        <f>SUM(H18:H24)</f>
        <v>-4279.5900950306941</v>
      </c>
      <c r="I25" s="6">
        <f>SUM(I18:I24)</f>
        <v>6454.0390611589119</v>
      </c>
      <c r="J25" s="5"/>
    </row>
    <row r="26" spans="1:10" ht="13.5" customHeight="1" thickTop="1" x14ac:dyDescent="0.2">
      <c r="E26" s="4"/>
      <c r="G26" s="5"/>
      <c r="H26" s="5"/>
      <c r="I26" s="5"/>
      <c r="J26" s="5"/>
    </row>
    <row r="27" spans="1:10" x14ac:dyDescent="0.2">
      <c r="A27" s="4">
        <f>A25+1</f>
        <v>14</v>
      </c>
      <c r="C27" s="1" t="s">
        <v>11</v>
      </c>
      <c r="E27" s="4" t="s">
        <v>23</v>
      </c>
      <c r="G27" s="5">
        <f>SUM(G12,G18:G19)</f>
        <v>15318.592946626257</v>
      </c>
      <c r="H27" s="5">
        <f>SUM(H12,H18:H19)</f>
        <v>-5567.1815445367456</v>
      </c>
      <c r="I27" s="5">
        <f>H27+G27</f>
        <v>9751.4114020895104</v>
      </c>
      <c r="J27" s="5"/>
    </row>
    <row r="28" spans="1:10" x14ac:dyDescent="0.2">
      <c r="A28" s="4">
        <f>A27+1</f>
        <v>15</v>
      </c>
      <c r="C28" s="1" t="s">
        <v>20</v>
      </c>
      <c r="E28" s="4" t="s">
        <v>23</v>
      </c>
      <c r="G28" s="5">
        <f>G20</f>
        <v>3767.4158121059713</v>
      </c>
      <c r="H28" s="5">
        <f>H20</f>
        <v>-1188.626009990139</v>
      </c>
      <c r="I28" s="5">
        <f>H28+G28</f>
        <v>2578.7898021158326</v>
      </c>
      <c r="J28" s="5"/>
    </row>
    <row r="29" spans="1:10" x14ac:dyDescent="0.2">
      <c r="A29" s="4">
        <f>A28+1</f>
        <v>16</v>
      </c>
      <c r="C29" s="1" t="s">
        <v>24</v>
      </c>
      <c r="E29" s="4" t="s">
        <v>23</v>
      </c>
      <c r="G29" s="5">
        <f>SUM(G13,G21:G22)</f>
        <v>1337.2975746591192</v>
      </c>
      <c r="H29" s="5">
        <f>SUM(H13,H21:H22)</f>
        <v>-501.63806039249999</v>
      </c>
      <c r="I29" s="5">
        <f>H29+G29</f>
        <v>835.65951426661923</v>
      </c>
      <c r="J29" s="5"/>
    </row>
    <row r="30" spans="1:10" x14ac:dyDescent="0.2">
      <c r="A30" s="4">
        <f>A29+1</f>
        <v>17</v>
      </c>
      <c r="C30" s="1" t="s">
        <v>14</v>
      </c>
      <c r="E30" s="4" t="s">
        <v>23</v>
      </c>
      <c r="G30" s="5">
        <f>SUM(G14,G24)</f>
        <v>1113.1411623354522</v>
      </c>
      <c r="H30" s="5">
        <f>SUM(H14,H24)</f>
        <v>-745.7747754493048</v>
      </c>
      <c r="I30" s="5">
        <f>H30+G30</f>
        <v>367.36638688614744</v>
      </c>
      <c r="J30" s="5"/>
    </row>
    <row r="31" spans="1:10" x14ac:dyDescent="0.2">
      <c r="A31" s="4">
        <f>A30+1</f>
        <v>18</v>
      </c>
      <c r="C31" s="1" t="s">
        <v>15</v>
      </c>
      <c r="E31" s="4" t="s">
        <v>23</v>
      </c>
      <c r="G31" s="5">
        <f>SUM(G15,G23)</f>
        <v>3.3407029900000005</v>
      </c>
      <c r="H31" s="5">
        <f>SUM(H15,H23)</f>
        <v>-2.6955110733333338</v>
      </c>
      <c r="I31" s="5">
        <f>H31+G31</f>
        <v>0.64519191666666664</v>
      </c>
      <c r="J31" s="5"/>
    </row>
    <row r="32" spans="1:10" ht="13.5" thickBot="1" x14ac:dyDescent="0.25">
      <c r="A32" s="4">
        <f>A31+1</f>
        <v>19</v>
      </c>
      <c r="C32" s="1" t="s">
        <v>16</v>
      </c>
      <c r="E32" s="4"/>
      <c r="G32" s="6">
        <f>SUM(G27:G31)</f>
        <v>21539.788198716797</v>
      </c>
      <c r="H32" s="6">
        <f>SUM(H27:H31)</f>
        <v>-8005.9159014420229</v>
      </c>
      <c r="I32" s="6">
        <f>SUM(I27:I31)</f>
        <v>13533.872297274776</v>
      </c>
      <c r="J32" s="5"/>
    </row>
    <row r="33" spans="1:10" ht="13.5" thickTop="1" x14ac:dyDescent="0.2">
      <c r="A33" s="4"/>
      <c r="G33" s="5"/>
      <c r="H33" s="5"/>
      <c r="I33" s="5"/>
      <c r="J33" s="5"/>
    </row>
    <row r="34" spans="1:10" hidden="1" x14ac:dyDescent="0.2">
      <c r="A34" s="3" t="s">
        <v>25</v>
      </c>
    </row>
    <row r="35" spans="1:10" hidden="1" x14ac:dyDescent="0.2">
      <c r="A35" s="2" t="s">
        <v>26</v>
      </c>
      <c r="C35" s="1" t="s">
        <v>31</v>
      </c>
    </row>
    <row r="36" spans="1:10" hidden="1" x14ac:dyDescent="0.2"/>
    <row r="37" spans="1:10" hidden="1" x14ac:dyDescent="0.2"/>
  </sheetData>
  <pageMargins left="0.7" right="0.7" top="0.75" bottom="0.75" header="0.3" footer="0.3"/>
  <pageSetup scale="83" orientation="portrait" r:id="rId1"/>
  <headerFooter>
    <oddHeader>&amp;R&amp;"Arial,Regular"&amp;10Filed: 2022-10-31
EB-2022-0200
Exhibit 2
Tab 2
Schedule 1
Attachment 2
Page 3 of 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6E6AC-908F-4C75-BD21-70A540B2D1D5}">
  <dimension ref="A6:J35"/>
  <sheetViews>
    <sheetView view="pageLayout" zoomScaleNormal="10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1.42578125" style="1" bestFit="1" customWidth="1"/>
    <col min="4" max="4" width="1.28515625" style="1" customWidth="1"/>
    <col min="5" max="5" width="11.5703125" style="1" customWidth="1"/>
    <col min="6" max="6" width="1.28515625" style="1" customWidth="1"/>
    <col min="7" max="9" width="14" style="1" customWidth="1"/>
    <col min="10" max="10" width="5.85546875" style="1" customWidth="1"/>
    <col min="11" max="16384" width="101.28515625" style="1"/>
  </cols>
  <sheetData>
    <row r="6" spans="1:10" s="14" customFormat="1" x14ac:dyDescent="0.2">
      <c r="A6" s="15" t="s">
        <v>32</v>
      </c>
      <c r="B6" s="15"/>
      <c r="C6" s="15"/>
      <c r="D6" s="15"/>
      <c r="E6" s="15"/>
      <c r="F6" s="15"/>
      <c r="G6" s="15"/>
      <c r="H6" s="15"/>
      <c r="I6" s="15"/>
    </row>
    <row r="8" spans="1:10" s="3" customFormat="1" x14ac:dyDescent="0.2">
      <c r="G8" s="13"/>
      <c r="H8" s="13"/>
      <c r="I8" s="13" t="s">
        <v>1</v>
      </c>
    </row>
    <row r="9" spans="1:10" s="9" customFormat="1" ht="38.25" x14ac:dyDescent="0.2">
      <c r="A9" s="11" t="s">
        <v>2</v>
      </c>
      <c r="C9" s="12" t="s">
        <v>3</v>
      </c>
      <c r="E9" s="16" t="s">
        <v>4</v>
      </c>
      <c r="G9" s="11" t="s">
        <v>5</v>
      </c>
      <c r="H9" s="11" t="s">
        <v>6</v>
      </c>
      <c r="I9" s="11" t="s">
        <v>7</v>
      </c>
    </row>
    <row r="10" spans="1:10" x14ac:dyDescent="0.2">
      <c r="G10" s="4" t="s">
        <v>8</v>
      </c>
      <c r="H10" s="4" t="s">
        <v>9</v>
      </c>
      <c r="I10" s="4" t="s">
        <v>10</v>
      </c>
    </row>
    <row r="11" spans="1:10" x14ac:dyDescent="0.2">
      <c r="G11" s="17"/>
      <c r="H11" s="17"/>
      <c r="I11" s="17"/>
    </row>
    <row r="12" spans="1:10" x14ac:dyDescent="0.2">
      <c r="A12" s="4">
        <v>1</v>
      </c>
      <c r="C12" s="1" t="s">
        <v>33</v>
      </c>
      <c r="E12" s="4" t="s">
        <v>12</v>
      </c>
      <c r="G12" s="18">
        <v>10180.293216973952</v>
      </c>
      <c r="H12" s="18">
        <v>-3323.0765392401977</v>
      </c>
      <c r="I12" s="18">
        <f>H12+G12</f>
        <v>6857.2166777337552</v>
      </c>
      <c r="J12" s="1" t="s">
        <v>34</v>
      </c>
    </row>
    <row r="13" spans="1:10" x14ac:dyDescent="0.2">
      <c r="A13" s="4">
        <f>A12+1</f>
        <v>2</v>
      </c>
      <c r="C13" s="1" t="s">
        <v>13</v>
      </c>
      <c r="E13" s="4" t="s">
        <v>12</v>
      </c>
      <c r="G13" s="18">
        <v>565.28103662119668</v>
      </c>
      <c r="H13" s="18">
        <v>-158.95494788203155</v>
      </c>
      <c r="I13" s="18">
        <f>H13+G13</f>
        <v>406.32608873916513</v>
      </c>
      <c r="J13" s="1" t="s">
        <v>34</v>
      </c>
    </row>
    <row r="14" spans="1:10" x14ac:dyDescent="0.2">
      <c r="A14" s="4">
        <f>A13+1</f>
        <v>3</v>
      </c>
      <c r="C14" s="1" t="s">
        <v>14</v>
      </c>
      <c r="E14" s="4" t="s">
        <v>12</v>
      </c>
      <c r="G14" s="18">
        <v>535.45139328412995</v>
      </c>
      <c r="H14" s="18">
        <v>-363.43597012425772</v>
      </c>
      <c r="I14" s="18">
        <f>H14+G14</f>
        <v>172.01542315987223</v>
      </c>
      <c r="J14" s="1" t="s">
        <v>34</v>
      </c>
    </row>
    <row r="15" spans="1:10" x14ac:dyDescent="0.2">
      <c r="A15" s="4">
        <f>A14+1</f>
        <v>4</v>
      </c>
      <c r="C15" s="1" t="s">
        <v>15</v>
      </c>
      <c r="E15" s="4" t="s">
        <v>12</v>
      </c>
      <c r="G15" s="18">
        <v>1.6708610000000006</v>
      </c>
      <c r="H15" s="18">
        <v>-1.4685855200000009</v>
      </c>
      <c r="I15" s="18">
        <f>H15+G15</f>
        <v>0.20227547999999973</v>
      </c>
      <c r="J15" s="1" t="s">
        <v>34</v>
      </c>
    </row>
    <row r="16" spans="1:10" ht="13.5" thickBot="1" x14ac:dyDescent="0.25">
      <c r="A16" s="4">
        <f>A15+1</f>
        <v>5</v>
      </c>
      <c r="C16" s="1" t="s">
        <v>16</v>
      </c>
      <c r="E16" s="4"/>
      <c r="G16" s="19">
        <f>SUM(G12:G15)</f>
        <v>11282.696507879278</v>
      </c>
      <c r="H16" s="19">
        <f>SUM(H12:H15)</f>
        <v>-3846.9360427664869</v>
      </c>
      <c r="I16" s="19">
        <f>SUM(I12:I15)</f>
        <v>7435.7604651127931</v>
      </c>
      <c r="J16" s="1" t="s">
        <v>34</v>
      </c>
    </row>
    <row r="17" spans="1:10" ht="13.5" thickTop="1" x14ac:dyDescent="0.2">
      <c r="E17" s="4"/>
      <c r="G17" s="17"/>
      <c r="H17" s="17"/>
      <c r="I17" s="17"/>
    </row>
    <row r="18" spans="1:10" x14ac:dyDescent="0.2">
      <c r="A18" s="4">
        <f>A16+1</f>
        <v>6</v>
      </c>
      <c r="C18" s="1" t="s">
        <v>17</v>
      </c>
      <c r="E18" s="4" t="s">
        <v>18</v>
      </c>
      <c r="G18" s="18">
        <v>3843.5969709626343</v>
      </c>
      <c r="H18" s="18">
        <v>-1589.5499028712675</v>
      </c>
      <c r="I18" s="18">
        <f t="shared" ref="I18:I24" si="0">H18+G18</f>
        <v>2254.0470680913668</v>
      </c>
      <c r="J18" s="1" t="s">
        <v>34</v>
      </c>
    </row>
    <row r="19" spans="1:10" x14ac:dyDescent="0.2">
      <c r="A19" s="4">
        <f t="shared" ref="A19:A25" si="1">A18+1</f>
        <v>7</v>
      </c>
      <c r="C19" s="1" t="s">
        <v>19</v>
      </c>
      <c r="E19" s="4" t="s">
        <v>18</v>
      </c>
      <c r="G19" s="18">
        <v>2258.2875779023652</v>
      </c>
      <c r="H19" s="18">
        <v>-1037.2066305694441</v>
      </c>
      <c r="I19" s="18">
        <f t="shared" si="0"/>
        <v>1221.0809473329211</v>
      </c>
      <c r="J19" s="1" t="s">
        <v>34</v>
      </c>
    </row>
    <row r="20" spans="1:10" x14ac:dyDescent="0.2">
      <c r="A20" s="4">
        <f t="shared" si="1"/>
        <v>8</v>
      </c>
      <c r="C20" s="1" t="s">
        <v>20</v>
      </c>
      <c r="E20" s="4" t="s">
        <v>18</v>
      </c>
      <c r="G20" s="18">
        <v>3919.7537280845831</v>
      </c>
      <c r="H20" s="18">
        <v>-1276.9935775371391</v>
      </c>
      <c r="I20" s="18">
        <f t="shared" si="0"/>
        <v>2642.760150547444</v>
      </c>
      <c r="J20" s="1" t="s">
        <v>34</v>
      </c>
    </row>
    <row r="21" spans="1:10" x14ac:dyDescent="0.2">
      <c r="A21" s="4">
        <f t="shared" si="1"/>
        <v>9</v>
      </c>
      <c r="C21" s="1" t="s">
        <v>13</v>
      </c>
      <c r="E21" s="4" t="s">
        <v>18</v>
      </c>
      <c r="G21" s="18">
        <v>809.55553649125011</v>
      </c>
      <c r="H21" s="18">
        <v>-351.80387944583333</v>
      </c>
      <c r="I21" s="18">
        <f t="shared" si="0"/>
        <v>457.75165704541678</v>
      </c>
      <c r="J21" s="1" t="s">
        <v>34</v>
      </c>
    </row>
    <row r="22" spans="1:10" x14ac:dyDescent="0.2">
      <c r="A22" s="4">
        <f t="shared" si="1"/>
        <v>10</v>
      </c>
      <c r="C22" s="1" t="s">
        <v>21</v>
      </c>
      <c r="E22" s="4" t="s">
        <v>18</v>
      </c>
      <c r="G22" s="18">
        <v>33.721829465833338</v>
      </c>
      <c r="H22" s="18">
        <v>-18.692705352083333</v>
      </c>
      <c r="I22" s="18">
        <f t="shared" si="0"/>
        <v>15.029124113750004</v>
      </c>
      <c r="J22" s="1" t="s">
        <v>34</v>
      </c>
    </row>
    <row r="23" spans="1:10" x14ac:dyDescent="0.2">
      <c r="A23" s="4">
        <f t="shared" si="1"/>
        <v>11</v>
      </c>
      <c r="C23" s="1" t="s">
        <v>22</v>
      </c>
      <c r="E23" s="4" t="s">
        <v>18</v>
      </c>
      <c r="G23" s="18">
        <v>1.6698419899999997</v>
      </c>
      <c r="H23" s="18">
        <v>-1.5081139074999999</v>
      </c>
      <c r="I23" s="18">
        <f t="shared" si="0"/>
        <v>0.16172808249999981</v>
      </c>
      <c r="J23" s="1" t="s">
        <v>34</v>
      </c>
    </row>
    <row r="24" spans="1:10" x14ac:dyDescent="0.2">
      <c r="A24" s="4">
        <f t="shared" si="1"/>
        <v>12</v>
      </c>
      <c r="C24" s="1" t="s">
        <v>14</v>
      </c>
      <c r="E24" s="4" t="s">
        <v>18</v>
      </c>
      <c r="G24" s="18">
        <v>436.64575630481062</v>
      </c>
      <c r="H24" s="18">
        <v>-197.3660631500548</v>
      </c>
      <c r="I24" s="18">
        <f t="shared" si="0"/>
        <v>239.27969315475582</v>
      </c>
      <c r="J24" s="1" t="s">
        <v>34</v>
      </c>
    </row>
    <row r="25" spans="1:10" ht="13.5" thickBot="1" x14ac:dyDescent="0.25">
      <c r="A25" s="4">
        <f t="shared" si="1"/>
        <v>13</v>
      </c>
      <c r="C25" s="1" t="s">
        <v>16</v>
      </c>
      <c r="E25" s="4"/>
      <c r="G25" s="19">
        <f>SUM(G18:G24)</f>
        <v>11303.231241201478</v>
      </c>
      <c r="H25" s="19">
        <f>SUM(H18:H24)</f>
        <v>-4473.1208728333222</v>
      </c>
      <c r="I25" s="19">
        <f>SUM(I18:I24)</f>
        <v>6830.1103683681549</v>
      </c>
    </row>
    <row r="26" spans="1:10" ht="13.5" thickTop="1" x14ac:dyDescent="0.2">
      <c r="E26" s="4"/>
      <c r="G26" s="17"/>
      <c r="H26" s="17"/>
      <c r="I26" s="17"/>
    </row>
    <row r="27" spans="1:10" x14ac:dyDescent="0.2">
      <c r="A27" s="4">
        <f>A25+1</f>
        <v>14</v>
      </c>
      <c r="C27" s="1" t="s">
        <v>11</v>
      </c>
      <c r="E27" s="4" t="s">
        <v>23</v>
      </c>
      <c r="G27" s="18">
        <f>SUM(G12,G18:G19)</f>
        <v>16282.177765838953</v>
      </c>
      <c r="H27" s="18">
        <f>SUM(H12,H18:H19)</f>
        <v>-5949.833072680909</v>
      </c>
      <c r="I27" s="18">
        <f>H27+G27</f>
        <v>10332.344693158044</v>
      </c>
      <c r="J27" s="1" t="s">
        <v>34</v>
      </c>
    </row>
    <row r="28" spans="1:10" x14ac:dyDescent="0.2">
      <c r="A28" s="4">
        <f>A27+1</f>
        <v>15</v>
      </c>
      <c r="C28" s="1" t="s">
        <v>20</v>
      </c>
      <c r="E28" s="4" t="s">
        <v>23</v>
      </c>
      <c r="G28" s="18">
        <f>G20</f>
        <v>3919.7537280845831</v>
      </c>
      <c r="H28" s="18">
        <f>H20</f>
        <v>-1276.9935775371391</v>
      </c>
      <c r="I28" s="18">
        <f>H28+G28</f>
        <v>2642.760150547444</v>
      </c>
      <c r="J28" s="1" t="s">
        <v>34</v>
      </c>
    </row>
    <row r="29" spans="1:10" x14ac:dyDescent="0.2">
      <c r="A29" s="4">
        <f>A28+1</f>
        <v>16</v>
      </c>
      <c r="C29" s="1" t="s">
        <v>24</v>
      </c>
      <c r="E29" s="4" t="s">
        <v>23</v>
      </c>
      <c r="G29" s="18">
        <f>SUM(G13,G21:G22)</f>
        <v>1408.55840257828</v>
      </c>
      <c r="H29" s="18">
        <f>SUM(H13,H21:H22)</f>
        <v>-529.45153267994817</v>
      </c>
      <c r="I29" s="18">
        <f>H29+G29</f>
        <v>879.10686989833187</v>
      </c>
      <c r="J29" s="1" t="s">
        <v>34</v>
      </c>
    </row>
    <row r="30" spans="1:10" x14ac:dyDescent="0.2">
      <c r="A30" s="4">
        <f>A29+1</f>
        <v>17</v>
      </c>
      <c r="C30" s="1" t="s">
        <v>14</v>
      </c>
      <c r="E30" s="4" t="s">
        <v>23</v>
      </c>
      <c r="G30" s="18">
        <f>SUM(G14,G24)</f>
        <v>972.09714958894051</v>
      </c>
      <c r="H30" s="18">
        <f>SUM(H14,H24)</f>
        <v>-560.80203327431252</v>
      </c>
      <c r="I30" s="18">
        <f>H30+G30</f>
        <v>411.29511631462799</v>
      </c>
      <c r="J30" s="1" t="s">
        <v>34</v>
      </c>
    </row>
    <row r="31" spans="1:10" x14ac:dyDescent="0.2">
      <c r="A31" s="4">
        <f>A30+1</f>
        <v>18</v>
      </c>
      <c r="C31" s="1" t="s">
        <v>15</v>
      </c>
      <c r="E31" s="4" t="s">
        <v>23</v>
      </c>
      <c r="G31" s="18">
        <f>SUM(G15,G23)</f>
        <v>3.3407029900000005</v>
      </c>
      <c r="H31" s="18">
        <f>SUM(H15,H23)</f>
        <v>-2.9766994275000007</v>
      </c>
      <c r="I31" s="18">
        <f>H31+G31</f>
        <v>0.36400356249999977</v>
      </c>
      <c r="J31" s="1" t="s">
        <v>34</v>
      </c>
    </row>
    <row r="32" spans="1:10" ht="13.5" thickBot="1" x14ac:dyDescent="0.25">
      <c r="A32" s="4">
        <f>A31+1</f>
        <v>19</v>
      </c>
      <c r="C32" s="1" t="s">
        <v>16</v>
      </c>
      <c r="E32" s="4"/>
      <c r="G32" s="19">
        <f>SUM(G27:G31)</f>
        <v>22585.927749080758</v>
      </c>
      <c r="H32" s="19">
        <f>SUM(H27:H31)</f>
        <v>-8320.0569155998091</v>
      </c>
      <c r="I32" s="19">
        <f>SUM(I27:I31)</f>
        <v>14265.870833480949</v>
      </c>
      <c r="J32" s="1" t="s">
        <v>34</v>
      </c>
    </row>
    <row r="33" spans="1:5" ht="13.5" thickTop="1" x14ac:dyDescent="0.2">
      <c r="E33" s="4"/>
    </row>
    <row r="34" spans="1:5" x14ac:dyDescent="0.2">
      <c r="A34" s="3"/>
    </row>
    <row r="35" spans="1:5" x14ac:dyDescent="0.2">
      <c r="A35" s="2"/>
    </row>
  </sheetData>
  <pageMargins left="0.7" right="0.7" top="0.75" bottom="0.75" header="0.3" footer="0.3"/>
  <pageSetup scale="81" orientation="portrait" r:id="rId1"/>
  <headerFooter>
    <oddHeader>&amp;R&amp;"Arial,Regular"&amp;10Updated: 2023-07-06
EB-2022-0200
Exhibit 2
Tab 2
Schedule 1
Attachment 2
Page 4 of 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E4890-A0E8-4810-AF02-1EECB49ACB69}">
  <dimension ref="A6:J35"/>
  <sheetViews>
    <sheetView view="pageLayout" zoomScaleNormal="10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1.42578125" style="1" bestFit="1" customWidth="1"/>
    <col min="4" max="4" width="1.28515625" style="1" customWidth="1"/>
    <col min="5" max="5" width="10.85546875" style="1" customWidth="1"/>
    <col min="6" max="6" width="1.28515625" style="1" customWidth="1"/>
    <col min="7" max="9" width="14" style="1" customWidth="1"/>
    <col min="10" max="10" width="6.28515625" style="1" customWidth="1"/>
    <col min="11" max="16384" width="101.28515625" style="1"/>
  </cols>
  <sheetData>
    <row r="6" spans="1:10" s="14" customFormat="1" x14ac:dyDescent="0.2">
      <c r="A6" s="15" t="s">
        <v>35</v>
      </c>
      <c r="B6" s="15"/>
      <c r="C6" s="15"/>
      <c r="D6" s="15"/>
      <c r="E6" s="15"/>
      <c r="F6" s="15"/>
      <c r="G6" s="15"/>
      <c r="H6" s="15"/>
      <c r="I6" s="15"/>
    </row>
    <row r="8" spans="1:10" s="3" customFormat="1" x14ac:dyDescent="0.2">
      <c r="G8" s="13"/>
      <c r="H8" s="13"/>
      <c r="I8" s="13" t="s">
        <v>36</v>
      </c>
    </row>
    <row r="9" spans="1:10" s="9" customFormat="1" ht="38.25" x14ac:dyDescent="0.2">
      <c r="A9" s="20" t="s">
        <v>2</v>
      </c>
      <c r="B9" s="21"/>
      <c r="C9" s="22" t="s">
        <v>3</v>
      </c>
      <c r="D9" s="21"/>
      <c r="E9" s="23" t="s">
        <v>4</v>
      </c>
      <c r="F9" s="21"/>
      <c r="G9" s="20" t="s">
        <v>5</v>
      </c>
      <c r="H9" s="20" t="s">
        <v>6</v>
      </c>
      <c r="I9" s="20" t="s">
        <v>37</v>
      </c>
    </row>
    <row r="10" spans="1:10" x14ac:dyDescent="0.2">
      <c r="A10" s="17"/>
      <c r="B10" s="17"/>
      <c r="C10" s="17"/>
      <c r="D10" s="17"/>
      <c r="E10" s="17"/>
      <c r="F10" s="17"/>
      <c r="G10" s="24" t="s">
        <v>8</v>
      </c>
      <c r="H10" s="24" t="s">
        <v>9</v>
      </c>
      <c r="I10" s="24" t="s">
        <v>10</v>
      </c>
    </row>
    <row r="11" spans="1:10" x14ac:dyDescent="0.2">
      <c r="A11" s="17"/>
      <c r="B11" s="17"/>
      <c r="C11" s="17"/>
      <c r="D11" s="17"/>
      <c r="E11" s="17"/>
      <c r="F11" s="17"/>
      <c r="G11" s="17"/>
      <c r="H11" s="17"/>
      <c r="I11" s="17"/>
    </row>
    <row r="12" spans="1:10" x14ac:dyDescent="0.2">
      <c r="A12" s="24">
        <v>1</v>
      </c>
      <c r="B12" s="17"/>
      <c r="C12" s="17" t="s">
        <v>33</v>
      </c>
      <c r="D12" s="17"/>
      <c r="E12" s="24" t="s">
        <v>12</v>
      </c>
      <c r="F12" s="17"/>
      <c r="G12" s="18">
        <v>10692.496721574938</v>
      </c>
      <c r="H12" s="18">
        <v>-3525.364836909841</v>
      </c>
      <c r="I12" s="18">
        <f>SUM(G12:H12)</f>
        <v>7167.1318846650975</v>
      </c>
      <c r="J12" s="1" t="s">
        <v>34</v>
      </c>
    </row>
    <row r="13" spans="1:10" x14ac:dyDescent="0.2">
      <c r="A13" s="24">
        <f>A12+1</f>
        <v>2</v>
      </c>
      <c r="B13" s="17"/>
      <c r="C13" s="17" t="s">
        <v>13</v>
      </c>
      <c r="D13" s="17"/>
      <c r="E13" s="24" t="s">
        <v>12</v>
      </c>
      <c r="F13" s="17"/>
      <c r="G13" s="18">
        <v>655.44550853952308</v>
      </c>
      <c r="H13" s="18">
        <v>-169.81568181468822</v>
      </c>
      <c r="I13" s="18">
        <f t="shared" ref="I13:I14" si="0">SUM(G13:H13)</f>
        <v>485.62982672483486</v>
      </c>
      <c r="J13" s="1" t="s">
        <v>34</v>
      </c>
    </row>
    <row r="14" spans="1:10" x14ac:dyDescent="0.2">
      <c r="A14" s="24">
        <f>A13+1</f>
        <v>3</v>
      </c>
      <c r="B14" s="17"/>
      <c r="C14" s="17" t="s">
        <v>14</v>
      </c>
      <c r="D14" s="17"/>
      <c r="E14" s="24" t="s">
        <v>12</v>
      </c>
      <c r="F14" s="17"/>
      <c r="G14" s="18">
        <v>547.41417681767325</v>
      </c>
      <c r="H14" s="18">
        <v>-363.10045694999747</v>
      </c>
      <c r="I14" s="18">
        <f t="shared" si="0"/>
        <v>184.31371986767579</v>
      </c>
      <c r="J14" s="1" t="s">
        <v>34</v>
      </c>
    </row>
    <row r="15" spans="1:10" x14ac:dyDescent="0.2">
      <c r="A15" s="24">
        <f>A14+1</f>
        <v>4</v>
      </c>
      <c r="B15" s="17"/>
      <c r="C15" s="17" t="s">
        <v>15</v>
      </c>
      <c r="D15" s="17"/>
      <c r="E15" s="24" t="s">
        <v>12</v>
      </c>
      <c r="F15" s="17"/>
      <c r="G15" s="18">
        <v>1.6708610000000006</v>
      </c>
      <c r="H15" s="18">
        <v>-1.4958466437500002</v>
      </c>
      <c r="I15" s="18">
        <f>SUM(G15:H15)</f>
        <v>0.17501435625000039</v>
      </c>
      <c r="J15" s="1" t="s">
        <v>34</v>
      </c>
    </row>
    <row r="16" spans="1:10" ht="13.5" thickBot="1" x14ac:dyDescent="0.25">
      <c r="A16" s="24">
        <f>A15+1</f>
        <v>5</v>
      </c>
      <c r="B16" s="17"/>
      <c r="C16" s="17" t="s">
        <v>16</v>
      </c>
      <c r="D16" s="17"/>
      <c r="E16" s="24"/>
      <c r="F16" s="17"/>
      <c r="G16" s="19">
        <f>SUM(G12:G15)</f>
        <v>11897.027267932137</v>
      </c>
      <c r="H16" s="19">
        <f>SUM(H12:H15)</f>
        <v>-4059.7768223182766</v>
      </c>
      <c r="I16" s="19">
        <f>SUM(I12:I15)</f>
        <v>7837.2504456138586</v>
      </c>
      <c r="J16" s="1" t="s">
        <v>34</v>
      </c>
    </row>
    <row r="17" spans="1:10" ht="13.5" thickTop="1" x14ac:dyDescent="0.2">
      <c r="A17" s="17"/>
      <c r="B17" s="17"/>
      <c r="C17" s="17"/>
      <c r="D17" s="17"/>
      <c r="E17" s="24"/>
      <c r="F17" s="17"/>
      <c r="G17" s="17"/>
      <c r="H17" s="17"/>
      <c r="I17" s="17"/>
    </row>
    <row r="18" spans="1:10" x14ac:dyDescent="0.2">
      <c r="A18" s="24">
        <f>A16+1</f>
        <v>6</v>
      </c>
      <c r="B18" s="17"/>
      <c r="C18" s="17" t="s">
        <v>17</v>
      </c>
      <c r="D18" s="17"/>
      <c r="E18" s="24" t="s">
        <v>18</v>
      </c>
      <c r="F18" s="17"/>
      <c r="G18" s="18">
        <v>4054.2576893736509</v>
      </c>
      <c r="H18" s="18">
        <v>-1665.5633656396069</v>
      </c>
      <c r="I18" s="18">
        <f>SUM(G18:H18)</f>
        <v>2388.6943237340438</v>
      </c>
      <c r="J18" s="1" t="s">
        <v>34</v>
      </c>
    </row>
    <row r="19" spans="1:10" x14ac:dyDescent="0.2">
      <c r="A19" s="24">
        <f t="shared" ref="A19:A25" si="1">A18+1</f>
        <v>7</v>
      </c>
      <c r="B19" s="17"/>
      <c r="C19" s="17" t="s">
        <v>19</v>
      </c>
      <c r="D19" s="17"/>
      <c r="E19" s="24" t="s">
        <v>18</v>
      </c>
      <c r="F19" s="17"/>
      <c r="G19" s="18">
        <v>2400.7810041255843</v>
      </c>
      <c r="H19" s="18">
        <v>-1094.8815282385367</v>
      </c>
      <c r="I19" s="18">
        <f t="shared" ref="I19:I24" si="2">SUM(G19:H19)</f>
        <v>1305.8994758870476</v>
      </c>
      <c r="J19" s="1" t="s">
        <v>34</v>
      </c>
    </row>
    <row r="20" spans="1:10" x14ac:dyDescent="0.2">
      <c r="A20" s="24">
        <f t="shared" si="1"/>
        <v>8</v>
      </c>
      <c r="B20" s="17"/>
      <c r="C20" s="17" t="s">
        <v>20</v>
      </c>
      <c r="D20" s="17"/>
      <c r="E20" s="24" t="s">
        <v>18</v>
      </c>
      <c r="F20" s="17"/>
      <c r="G20" s="18">
        <v>4063.0878420700296</v>
      </c>
      <c r="H20" s="18">
        <v>-1364.5870093745573</v>
      </c>
      <c r="I20" s="18">
        <f t="shared" si="2"/>
        <v>2698.5008326954721</v>
      </c>
      <c r="J20" s="1" t="s">
        <v>34</v>
      </c>
    </row>
    <row r="21" spans="1:10" x14ac:dyDescent="0.2">
      <c r="A21" s="24">
        <f t="shared" si="1"/>
        <v>9</v>
      </c>
      <c r="B21" s="17"/>
      <c r="C21" s="17" t="s">
        <v>13</v>
      </c>
      <c r="D21" s="17"/>
      <c r="E21" s="24" t="s">
        <v>18</v>
      </c>
      <c r="F21" s="17"/>
      <c r="G21" s="18">
        <v>840.80312508677571</v>
      </c>
      <c r="H21" s="18">
        <v>-371.8081406521232</v>
      </c>
      <c r="I21" s="18">
        <f t="shared" si="2"/>
        <v>468.99498443465251</v>
      </c>
      <c r="J21" s="1" t="s">
        <v>34</v>
      </c>
    </row>
    <row r="22" spans="1:10" x14ac:dyDescent="0.2">
      <c r="A22" s="24">
        <f t="shared" si="1"/>
        <v>10</v>
      </c>
      <c r="B22" s="17"/>
      <c r="C22" s="17" t="s">
        <v>21</v>
      </c>
      <c r="D22" s="17"/>
      <c r="E22" s="24" t="s">
        <v>18</v>
      </c>
      <c r="F22" s="17"/>
      <c r="G22" s="18">
        <v>34.497348458786576</v>
      </c>
      <c r="H22" s="18">
        <v>-19.654646643936211</v>
      </c>
      <c r="I22" s="18">
        <f t="shared" si="2"/>
        <v>14.842701814850365</v>
      </c>
      <c r="J22" s="1" t="s">
        <v>34</v>
      </c>
    </row>
    <row r="23" spans="1:10" x14ac:dyDescent="0.2">
      <c r="A23" s="24">
        <f t="shared" si="1"/>
        <v>11</v>
      </c>
      <c r="B23" s="17"/>
      <c r="C23" s="17" t="s">
        <v>22</v>
      </c>
      <c r="D23" s="17"/>
      <c r="E23" s="24" t="s">
        <v>18</v>
      </c>
      <c r="F23" s="17"/>
      <c r="G23" s="18">
        <v>1.6698419899999997</v>
      </c>
      <c r="H23" s="18">
        <v>-1.5545204149999998</v>
      </c>
      <c r="I23" s="18">
        <f t="shared" si="2"/>
        <v>0.11532157499999984</v>
      </c>
      <c r="J23" s="1" t="s">
        <v>34</v>
      </c>
    </row>
    <row r="24" spans="1:10" x14ac:dyDescent="0.2">
      <c r="A24" s="24">
        <f t="shared" si="1"/>
        <v>12</v>
      </c>
      <c r="B24" s="17"/>
      <c r="C24" s="17" t="s">
        <v>14</v>
      </c>
      <c r="D24" s="17"/>
      <c r="E24" s="24" t="s">
        <v>18</v>
      </c>
      <c r="F24" s="17"/>
      <c r="G24" s="18">
        <v>424.35906703528985</v>
      </c>
      <c r="H24" s="18">
        <v>-191.32547936515988</v>
      </c>
      <c r="I24" s="18">
        <f t="shared" si="2"/>
        <v>233.03358767012998</v>
      </c>
      <c r="J24" s="1" t="s">
        <v>34</v>
      </c>
    </row>
    <row r="25" spans="1:10" ht="13.5" thickBot="1" x14ac:dyDescent="0.25">
      <c r="A25" s="24">
        <f t="shared" si="1"/>
        <v>13</v>
      </c>
      <c r="B25" s="17"/>
      <c r="C25" s="17" t="s">
        <v>16</v>
      </c>
      <c r="D25" s="17"/>
      <c r="E25" s="24"/>
      <c r="F25" s="17"/>
      <c r="G25" s="19">
        <f>SUM(G18:G24)</f>
        <v>11819.455918140116</v>
      </c>
      <c r="H25" s="19">
        <f>SUM(H18:H24)</f>
        <v>-4709.3746903289193</v>
      </c>
      <c r="I25" s="19">
        <f>SUM(I18:I24)</f>
        <v>7110.0812278111971</v>
      </c>
      <c r="J25" s="1" t="s">
        <v>34</v>
      </c>
    </row>
    <row r="26" spans="1:10" ht="13.5" thickTop="1" x14ac:dyDescent="0.2">
      <c r="A26" s="17"/>
      <c r="B26" s="17"/>
      <c r="C26" s="17"/>
      <c r="D26" s="17"/>
      <c r="E26" s="24"/>
      <c r="F26" s="17"/>
      <c r="G26" s="17"/>
      <c r="H26" s="17"/>
      <c r="I26" s="17"/>
    </row>
    <row r="27" spans="1:10" x14ac:dyDescent="0.2">
      <c r="A27" s="24">
        <f>A25+1</f>
        <v>14</v>
      </c>
      <c r="B27" s="17"/>
      <c r="C27" s="17" t="s">
        <v>11</v>
      </c>
      <c r="D27" s="17"/>
      <c r="E27" s="24" t="s">
        <v>23</v>
      </c>
      <c r="F27" s="17"/>
      <c r="G27" s="18">
        <f>SUM(G12,G18:G19)</f>
        <v>17147.535415074173</v>
      </c>
      <c r="H27" s="18">
        <f>SUM(H12,H18:H19)</f>
        <v>-6285.8097307879843</v>
      </c>
      <c r="I27" s="18">
        <f>SUM(G27:H27)</f>
        <v>10861.72568428619</v>
      </c>
      <c r="J27" s="1" t="s">
        <v>34</v>
      </c>
    </row>
    <row r="28" spans="1:10" x14ac:dyDescent="0.2">
      <c r="A28" s="24">
        <f>A27+1</f>
        <v>15</v>
      </c>
      <c r="B28" s="17"/>
      <c r="C28" s="17" t="s">
        <v>20</v>
      </c>
      <c r="D28" s="17"/>
      <c r="E28" s="24" t="s">
        <v>23</v>
      </c>
      <c r="F28" s="17"/>
      <c r="G28" s="18">
        <f>G20</f>
        <v>4063.0878420700296</v>
      </c>
      <c r="H28" s="18">
        <f>H20</f>
        <v>-1364.5870093745573</v>
      </c>
      <c r="I28" s="18">
        <f t="shared" ref="I28:I31" si="3">SUM(G28:H28)</f>
        <v>2698.5008326954721</v>
      </c>
      <c r="J28" s="1" t="s">
        <v>34</v>
      </c>
    </row>
    <row r="29" spans="1:10" x14ac:dyDescent="0.2">
      <c r="A29" s="24">
        <f>A28+1</f>
        <v>16</v>
      </c>
      <c r="B29" s="17"/>
      <c r="C29" s="17" t="s">
        <v>24</v>
      </c>
      <c r="D29" s="17"/>
      <c r="E29" s="24" t="s">
        <v>23</v>
      </c>
      <c r="F29" s="17"/>
      <c r="G29" s="18">
        <f>SUM(G13,G21:G22)</f>
        <v>1530.7459820850852</v>
      </c>
      <c r="H29" s="18">
        <f>SUM(H13,H21:H22)</f>
        <v>-561.27846911074755</v>
      </c>
      <c r="I29" s="18">
        <f t="shared" si="3"/>
        <v>969.46751297433764</v>
      </c>
      <c r="J29" s="1" t="s">
        <v>34</v>
      </c>
    </row>
    <row r="30" spans="1:10" x14ac:dyDescent="0.2">
      <c r="A30" s="24">
        <f>A29+1</f>
        <v>17</v>
      </c>
      <c r="B30" s="17"/>
      <c r="C30" s="17" t="s">
        <v>14</v>
      </c>
      <c r="D30" s="17"/>
      <c r="E30" s="24" t="s">
        <v>23</v>
      </c>
      <c r="F30" s="17"/>
      <c r="G30" s="18">
        <f>SUM(G14,G24)</f>
        <v>971.77324385296311</v>
      </c>
      <c r="H30" s="18">
        <f>SUM(H14,H24)</f>
        <v>-554.42593631515729</v>
      </c>
      <c r="I30" s="18">
        <f t="shared" si="3"/>
        <v>417.34730753780582</v>
      </c>
      <c r="J30" s="1" t="s">
        <v>34</v>
      </c>
    </row>
    <row r="31" spans="1:10" x14ac:dyDescent="0.2">
      <c r="A31" s="24">
        <f>A30+1</f>
        <v>18</v>
      </c>
      <c r="B31" s="17"/>
      <c r="C31" s="17" t="s">
        <v>15</v>
      </c>
      <c r="D31" s="17"/>
      <c r="E31" s="24" t="s">
        <v>23</v>
      </c>
      <c r="F31" s="17"/>
      <c r="G31" s="18">
        <f>SUM(G15,G23)</f>
        <v>3.3407029900000005</v>
      </c>
      <c r="H31" s="18">
        <f>SUM(H15,H23)</f>
        <v>-3.05036705875</v>
      </c>
      <c r="I31" s="18">
        <f t="shared" si="3"/>
        <v>0.29033593125000046</v>
      </c>
      <c r="J31" s="1" t="s">
        <v>34</v>
      </c>
    </row>
    <row r="32" spans="1:10" ht="13.5" thickBot="1" x14ac:dyDescent="0.25">
      <c r="A32" s="24">
        <f>A31+1</f>
        <v>19</v>
      </c>
      <c r="B32" s="17"/>
      <c r="C32" s="17" t="s">
        <v>16</v>
      </c>
      <c r="D32" s="17"/>
      <c r="E32" s="17"/>
      <c r="F32" s="17"/>
      <c r="G32" s="19">
        <f>SUM(G27:G31)</f>
        <v>23716.483186072252</v>
      </c>
      <c r="H32" s="19">
        <f>SUM(H27:H31)</f>
        <v>-8769.1515126471968</v>
      </c>
      <c r="I32" s="19">
        <f>SUM(I27:I31)</f>
        <v>14947.331673425055</v>
      </c>
      <c r="J32" s="1" t="s">
        <v>34</v>
      </c>
    </row>
    <row r="33" spans="1:10" ht="13.5" thickTop="1" x14ac:dyDescent="0.2">
      <c r="A33" s="17"/>
      <c r="B33" s="17"/>
      <c r="C33" s="17"/>
      <c r="D33" s="17"/>
      <c r="E33" s="17"/>
      <c r="F33" s="17"/>
      <c r="G33" s="17"/>
      <c r="H33" s="17"/>
      <c r="I33" s="17"/>
    </row>
    <row r="34" spans="1:10" x14ac:dyDescent="0.2">
      <c r="A34" s="17" t="s">
        <v>25</v>
      </c>
      <c r="B34" s="17"/>
      <c r="C34" s="17"/>
      <c r="D34" s="17"/>
      <c r="E34" s="17"/>
      <c r="F34" s="17"/>
      <c r="G34" s="17"/>
      <c r="H34" s="17"/>
      <c r="I34" s="17"/>
    </row>
    <row r="35" spans="1:10" x14ac:dyDescent="0.2">
      <c r="A35" s="25" t="s">
        <v>26</v>
      </c>
      <c r="B35" s="17"/>
      <c r="C35" s="17" t="s">
        <v>38</v>
      </c>
      <c r="D35" s="17"/>
      <c r="E35" s="17"/>
      <c r="F35" s="17"/>
      <c r="G35" s="17"/>
      <c r="H35" s="17"/>
      <c r="I35" s="17"/>
      <c r="J35" s="1" t="s">
        <v>34</v>
      </c>
    </row>
  </sheetData>
  <pageMargins left="0.7" right="0.7" top="0.75" bottom="0.75" header="0.3" footer="0.3"/>
  <pageSetup scale="82" orientation="portrait" r:id="rId1"/>
  <headerFooter>
    <oddHeader>&amp;R&amp;"Arial,Regular"&amp;10Updated: 2023-07-06
EB-2022-0200
Exhibit 2
Tab 2
Schedule 1
Attachment 2
Page 5 of 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7629-CF25-48E9-A1CE-FA6D2D5DD777}">
  <dimension ref="A6:H21"/>
  <sheetViews>
    <sheetView view="pageLayout" zoomScaleNormal="10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34.5703125" style="1" customWidth="1"/>
    <col min="4" max="4" width="1.28515625" style="1" customWidth="1"/>
    <col min="5" max="7" width="14" style="1" customWidth="1"/>
    <col min="8" max="8" width="5.5703125" style="1" customWidth="1"/>
    <col min="9" max="16384" width="101.28515625" style="1"/>
  </cols>
  <sheetData>
    <row r="6" spans="1:8" s="14" customFormat="1" x14ac:dyDescent="0.2">
      <c r="A6" s="15" t="s">
        <v>39</v>
      </c>
      <c r="B6" s="15"/>
      <c r="C6" s="15"/>
      <c r="D6" s="15"/>
      <c r="E6" s="15"/>
      <c r="F6" s="15"/>
      <c r="G6" s="15"/>
    </row>
    <row r="8" spans="1:8" s="3" customFormat="1" x14ac:dyDescent="0.2">
      <c r="E8" s="13"/>
      <c r="F8" s="13"/>
      <c r="G8" s="13" t="s">
        <v>40</v>
      </c>
    </row>
    <row r="9" spans="1:8" s="9" customFormat="1" ht="38.25" x14ac:dyDescent="0.2">
      <c r="A9" s="11" t="s">
        <v>2</v>
      </c>
      <c r="C9" s="12" t="s">
        <v>3</v>
      </c>
      <c r="E9" s="11" t="s">
        <v>5</v>
      </c>
      <c r="F9" s="11" t="s">
        <v>6</v>
      </c>
      <c r="G9" s="11" t="s">
        <v>37</v>
      </c>
    </row>
    <row r="10" spans="1:8" x14ac:dyDescent="0.2">
      <c r="E10" s="4" t="s">
        <v>8</v>
      </c>
      <c r="F10" s="4" t="s">
        <v>9</v>
      </c>
      <c r="G10" s="4" t="s">
        <v>10</v>
      </c>
    </row>
    <row r="11" spans="1:8" x14ac:dyDescent="0.2">
      <c r="A11" s="17"/>
      <c r="B11" s="17"/>
      <c r="C11" s="17"/>
      <c r="D11" s="17"/>
      <c r="E11" s="17"/>
      <c r="F11" s="17"/>
      <c r="G11" s="17"/>
      <c r="H11" s="17"/>
    </row>
    <row r="12" spans="1:8" x14ac:dyDescent="0.2">
      <c r="A12" s="24">
        <v>1</v>
      </c>
      <c r="B12" s="17"/>
      <c r="C12" s="17" t="s">
        <v>11</v>
      </c>
      <c r="D12" s="17"/>
      <c r="E12" s="18">
        <v>17040.011657486139</v>
      </c>
      <c r="F12" s="18">
        <v>-6285.4321166222489</v>
      </c>
      <c r="G12" s="18">
        <f>SUM(E12:F12)</f>
        <v>10754.57954086389</v>
      </c>
      <c r="H12" s="17" t="s">
        <v>34</v>
      </c>
    </row>
    <row r="13" spans="1:8" x14ac:dyDescent="0.2">
      <c r="A13" s="24">
        <f>A12+1</f>
        <v>2</v>
      </c>
      <c r="B13" s="17"/>
      <c r="C13" s="17" t="s">
        <v>20</v>
      </c>
      <c r="D13" s="17"/>
      <c r="E13" s="18">
        <v>4856.2854467639936</v>
      </c>
      <c r="F13" s="18">
        <v>-1688.4426838200941</v>
      </c>
      <c r="G13" s="18">
        <f t="shared" ref="G13:G16" si="0">SUM(E13:F13)</f>
        <v>3167.8427629438993</v>
      </c>
      <c r="H13" s="17" t="s">
        <v>34</v>
      </c>
    </row>
    <row r="14" spans="1:8" x14ac:dyDescent="0.2">
      <c r="A14" s="24">
        <f>A13+1</f>
        <v>3</v>
      </c>
      <c r="B14" s="17"/>
      <c r="C14" s="17" t="s">
        <v>24</v>
      </c>
      <c r="D14" s="17"/>
      <c r="E14" s="18">
        <v>1817.2467402698483</v>
      </c>
      <c r="F14" s="18">
        <v>-585.15729182852237</v>
      </c>
      <c r="G14" s="18">
        <f t="shared" si="0"/>
        <v>1232.0894484413259</v>
      </c>
      <c r="H14" s="17" t="s">
        <v>34</v>
      </c>
    </row>
    <row r="15" spans="1:8" x14ac:dyDescent="0.2">
      <c r="A15" s="24">
        <f>A14+1</f>
        <v>4</v>
      </c>
      <c r="B15" s="17"/>
      <c r="C15" s="17" t="s">
        <v>14</v>
      </c>
      <c r="D15" s="17"/>
      <c r="E15" s="18">
        <v>1019.4128466027403</v>
      </c>
      <c r="F15" s="18">
        <v>-518.94179652893774</v>
      </c>
      <c r="G15" s="18">
        <f t="shared" si="0"/>
        <v>500.47105007380253</v>
      </c>
      <c r="H15" s="17" t="s">
        <v>34</v>
      </c>
    </row>
    <row r="16" spans="1:8" x14ac:dyDescent="0.2">
      <c r="A16" s="24">
        <f>A15+1</f>
        <v>5</v>
      </c>
      <c r="B16" s="17"/>
      <c r="C16" s="17" t="s">
        <v>15</v>
      </c>
      <c r="D16" s="17"/>
      <c r="E16" s="18">
        <v>3.34070299</v>
      </c>
      <c r="F16" s="18">
        <v>-3.0535722400000003</v>
      </c>
      <c r="G16" s="18">
        <f t="shared" si="0"/>
        <v>0.28713074999999977</v>
      </c>
      <c r="H16" s="17" t="s">
        <v>34</v>
      </c>
    </row>
    <row r="17" spans="1:8" ht="13.5" thickBot="1" x14ac:dyDescent="0.25">
      <c r="A17" s="24">
        <f>A16+1</f>
        <v>6</v>
      </c>
      <c r="B17" s="17"/>
      <c r="C17" s="17" t="s">
        <v>16</v>
      </c>
      <c r="D17" s="17"/>
      <c r="E17" s="19">
        <f>SUM(E12:E16)</f>
        <v>24736.29739411272</v>
      </c>
      <c r="F17" s="19">
        <f>SUM(F12:F16)</f>
        <v>-9081.0274610398028</v>
      </c>
      <c r="G17" s="19">
        <f>SUM(G12:G16)</f>
        <v>15655.269933072917</v>
      </c>
      <c r="H17" s="17" t="s">
        <v>34</v>
      </c>
    </row>
    <row r="18" spans="1:8" ht="13.5" thickTop="1" x14ac:dyDescent="0.2">
      <c r="A18" s="17"/>
      <c r="B18" s="17"/>
      <c r="C18" s="17"/>
      <c r="D18" s="17"/>
      <c r="E18" s="17"/>
      <c r="F18" s="17"/>
      <c r="G18" s="17"/>
      <c r="H18" s="17"/>
    </row>
    <row r="19" spans="1:8" x14ac:dyDescent="0.2">
      <c r="A19" s="17" t="s">
        <v>25</v>
      </c>
      <c r="B19" s="17"/>
      <c r="C19" s="17"/>
      <c r="D19" s="17"/>
      <c r="E19" s="17"/>
      <c r="F19" s="17"/>
      <c r="G19" s="17"/>
      <c r="H19" s="17"/>
    </row>
    <row r="20" spans="1:8" x14ac:dyDescent="0.2">
      <c r="A20" s="25" t="s">
        <v>26</v>
      </c>
      <c r="B20" s="17"/>
      <c r="C20" s="26" t="s">
        <v>41</v>
      </c>
      <c r="D20" s="26"/>
      <c r="E20" s="26"/>
      <c r="F20" s="26"/>
      <c r="G20" s="26"/>
      <c r="H20" s="17"/>
    </row>
    <row r="21" spans="1:8" x14ac:dyDescent="0.2">
      <c r="A21" s="17"/>
      <c r="B21" s="17"/>
      <c r="C21" s="26"/>
      <c r="D21" s="26"/>
      <c r="E21" s="26"/>
      <c r="F21" s="26"/>
      <c r="G21" s="26"/>
      <c r="H21" s="17" t="s">
        <v>34</v>
      </c>
    </row>
  </sheetData>
  <mergeCells count="1">
    <mergeCell ref="C20:G21"/>
  </mergeCells>
  <pageMargins left="0.7" right="0.7" top="0.75" bottom="0.75" header="0.3" footer="0.3"/>
  <pageSetup orientation="portrait" r:id="rId1"/>
  <headerFooter>
    <oddHeader>&amp;R&amp;"Arial,Regular"&amp;10Updated: 2023-07-06
EB-2022-0200
Exhibit 2
Tab 2
Schedule 1
Attachment 2
Page 6 of 6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85a738a-5de5-4f0e-a1be-c27ff7dc3dd8">Final PDF</Status>
    <_x0031_st_x0020_draft_x0020_priority xmlns="d85a738a-5de5-4f0e-a1be-c27ff7dc3dd8">H</_x0031_st_x0020_draft_x0020_priority>
    <Reg_x002e__x0020_Review_x0020_Due_x0020_Date xmlns="d85a738a-5de5-4f0e-a1be-c27ff7dc3dd8">2022-06-27T06:00:00+00:00</Reg_x002e__x0020_Review_x0020_Due_x0020_Date>
    <Finance_x0020_view xmlns="d85a738a-5de5-4f0e-a1be-c27ff7dc3dd8">Yes</Finance_x0020_view>
    <Accountable_x0020_Area xmlns="d85a738a-5de5-4f0e-a1be-c27ff7dc3dd8">Finance</Accountable_x0020_Area>
    <Customer_x0020_Care_x0020_View xmlns="d85a738a-5de5-4f0e-a1be-c27ff7dc3dd8">No</Customer_x0020_Care_x0020_View>
    <Energy_x0020_Services_x0020_View xmlns="d85a738a-5de5-4f0e-a1be-c27ff7dc3dd8">No</Energy_x0020_Services_x0020_View>
    <Regulatory_x0020_Leads xmlns="d85a738a-5de5-4f0e-a1be-c27ff7dc3dd8">
      <UserInfo>
        <DisplayName>Joel Denomy</DisplayName>
        <AccountId>18</AccountId>
        <AccountType/>
      </UserInfo>
      <UserInfo>
        <DisplayName>Laura Sheehan</DisplayName>
        <AccountId>12</AccountId>
        <AccountType/>
      </UserInfo>
    </Regulatory_x0020_Leads>
    <Exhibit_x002f_Tab_x002f_Schedule xmlns="d85a738a-5de5-4f0e-a1be-c27ff7dc3dd8">02.02.01</Exhibit_x002f_Tab_x002f_Schedule>
    <_x0031_st_x0020_Draft_x0020_SL_x0020_Review_x0020_Complete xmlns="d85a738a-5de5-4f0e-a1be-c27ff7dc3dd8">2022-07-11T06:00:00+00:00</_x0031_st_x0020_Draft_x0020_SL_x0020_Review_x0020_Complete>
    <Binder xmlns="d85a738a-5de5-4f0e-a1be-c27ff7dc3dd8">2</Binder>
    <Attachment xmlns="d85a738a-5de5-4f0e-a1be-c27ff7dc3dd8">2</Attachment>
    <Phase xmlns="d85a738a-5de5-4f0e-a1be-c27ff7dc3dd8">Phase 1</Phase>
    <Version_x0020_Comments xmlns="d85a738a-5de5-4f0e-a1be-c27ff7dc3dd8">COMPLETE</Version_x0020_Comments>
    <Executive_x0020_Review xmlns="d85a738a-5de5-4f0e-a1be-c27ff7dc3dd8">false</Executive_x0020_Review>
    <Legal_x0020_Team xmlns="d85a738a-5de5-4f0e-a1be-c27ff7dc3dd8">
      <UserInfo>
        <DisplayName>David Stevens</DisplayName>
        <AccountId>461</AccountId>
        <AccountType/>
      </UserInfo>
      <UserInfo>
        <DisplayName>Henry Ren</DisplayName>
        <AccountId>183</AccountId>
        <AccountType/>
      </UserInfo>
    </Legal_x0020_Team>
    <Witness xmlns="d85a738a-5de5-4f0e-a1be-c27ff7dc3dd8">
      <UserInfo>
        <DisplayName>Jason Vinagre</DisplayName>
        <AccountId>100</AccountId>
        <AccountType/>
      </UserInfo>
    </Witness>
    <Folder xmlns="d85a738a-5de5-4f0e-a1be-c27ff7dc3dd8">Updated Evidence</Folder>
    <_x0031_st_x0020_Draft_x0020_Evidence_x0020_Due xmlns="d85a738a-5de5-4f0e-a1be-c27ff7dc3dd8">2022-05-30T06:00:00+00:00</_x0031_st_x0020_Draft_x0020_Evidence_x0020_Due>
    <Cust_x0020_Eng xmlns="d85a738a-5de5-4f0e-a1be-c27ff7dc3dd8">No</Cust_x0020_Eng>
    <_x0031_st_x0020_draft_x0020_ready_x0020_for_x0020_Regulatory xmlns="d85a738a-5de5-4f0e-a1be-c27ff7dc3dd8">2022-06-01T06:00:00+00:00</_x0031_st_x0020_draft_x0020_ready_x0020_for_x0020_Regulatory>
    <Final_x0020_Draft_x0020_Due xmlns="d85a738a-5de5-4f0e-a1be-c27ff7dc3dd8">2022-07-27T06:00:00+00:00</Final_x0020_Draft_x0020_Due>
    <Final_x0020_Draft_x0020_Ready_x0020_for_x0020_SL_x0020_Review xmlns="d85a738a-5de5-4f0e-a1be-c27ff7dc3dd8">false</Final_x0020_Draft_x0020_Ready_x0020_for_x0020_SL_x0020_Review>
    <Formatting_x0020_Reqd xmlns="d85a738a-5de5-4f0e-a1be-c27ff7dc3dd8">false</Formatting_x0020_Reqd>
    <Final_x0020_Draft_x0020_Reg_x002f_1st_x0020_Level_x0020_Review_x0020_Due_x0020_Date xmlns="d85a738a-5de5-4f0e-a1be-c27ff7dc3dd8">2022-08-18T06:00:00+00:00</Final_x0020_Draft_x0020_Reg_x002f_1st_x0020_Level_x0020_Review_x0020_Due_x0020_Date>
    <Legal_x0020_Handoff_x0020_Date xmlns="d85a738a-5de5-4f0e-a1be-c27ff7dc3dd8">2022-09-01T06:00:00+00:00</Legal_x0020_Handoff_x0020_Date>
    <Legal_x0020_Session_x0020_Date xmlns="d85a738a-5de5-4f0e-a1be-c27ff7dc3dd8">2022-09-12T06:00:00+00:00</Legal_x0020_Session_x0020_Date>
    <xewa xmlns="d85a738a-5de5-4f0e-a1be-c27ff7dc3dd8">2022-09-19T06:00:00+00:00</xewa>
    <TM_x0020_Sign_x0020_Off xmlns="d85a738a-5de5-4f0e-a1be-c27ff7dc3dd8">2022-10-06T06:00:00+00:00</TM_x0020_Sign_x0020_Off>
    <Reg_x002f_Formatting_x0020_Sign_x0020_Off xmlns="d85a738a-5de5-4f0e-a1be-c27ff7dc3dd8">2022-10-13T06:00:00+00:00</Reg_x002f_Formatting_x0020_Sign_x0020_Off>
    <_dlc_DocIdPersistId xmlns="bc9be6ef-036f-4d38-ab45-2a4da0c93cb0" xsi:nil="true"/>
    <_ip_UnifiedCompliancePolicyUIAction xmlns="http://schemas.microsoft.com/sharepoint/v3" xsi:nil="true"/>
    <_ip_UnifiedCompliancePolicyProperties xmlns="http://schemas.microsoft.com/sharepoint/v3" xsi:nil="true"/>
    <_dlc_DocId xmlns="bc9be6ef-036f-4d38-ab45-2a4da0c93cb0">C6U45NHNYSXQ-362488868-2208</_dlc_DocId>
    <_dlc_DocIdUrl xmlns="bc9be6ef-036f-4d38-ab45-2a4da0c93cb0">
      <Url>https://enbridge.sharepoint.com/teams/EB-2022-02002024Rebasing/_layouts/15/DocIdRedir.aspx?ID=C6U45NHNYSXQ-362488868-2208</Url>
      <Description>C6U45NHNYSXQ-362488868-2208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AC791B853A8148A3193A19AB318E52" ma:contentTypeVersion="41" ma:contentTypeDescription="Create a new document." ma:contentTypeScope="" ma:versionID="5c7e71740fcd65673f079a1796b639ad">
  <xsd:schema xmlns:xsd="http://www.w3.org/2001/XMLSchema" xmlns:xs="http://www.w3.org/2001/XMLSchema" xmlns:p="http://schemas.microsoft.com/office/2006/metadata/properties" xmlns:ns1="http://schemas.microsoft.com/sharepoint/v3" xmlns:ns2="d85a738a-5de5-4f0e-a1be-c27ff7dc3dd8" xmlns:ns3="bc9be6ef-036f-4d38-ab45-2a4da0c93cb0" targetNamespace="http://schemas.microsoft.com/office/2006/metadata/properties" ma:root="true" ma:fieldsID="eaa26b391518e9c77c38c568581b0327" ns1:_="" ns2:_="" ns3:_="">
    <xsd:import namespace="http://schemas.microsoft.com/sharepoint/v3"/>
    <xsd:import namespace="d85a738a-5de5-4f0e-a1be-c27ff7dc3dd8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a738a-5de5-4f0e-a1be-c27ff7dc3dd8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 ma:readOnly="false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  <xsd:enumeration value="Post Settlement Updates"/>
        </xsd:restriction>
      </xsd:simpleType>
    </xsd:element>
    <xsd:element name="Phase" ma:index="9" nillable="true" ma:displayName="Phase" ma:format="Dropdown" ma:internalName="Phase" ma:readOnly="fal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readOnly="false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 ma:readOnly="false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5" ma:internalName="Witnes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5" ma:internalName="Regulatory_x0020_Lead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 ma:readOnly="false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5" ma:internalName="Legal_x0020_Team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 ma:readOnly="false" ma:percentage="FALSE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 ma:readOnly="fals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 ma:readOnly="false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 ma:readOnly="fals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 ma:readOnly="false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 ma:readOnly="false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 ma:readOnly="false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 ma:readOnly="false">
      <xsd:simpleType>
        <xsd:restriction base="dms:DateTime"/>
      </xsd:simpleType>
    </xsd:element>
    <xsd:element name="Cust_x0020_Eng" ma:index="24" nillable="true" ma:displayName="Cust Eng" ma:format="Dropdown" ma:internalName="Cust_x0020_Eng" ma:readOnly="false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 ma:readOnly="false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 ma:readOnly="fals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 ma:readOnly="false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 ma:readOnly="false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 ma:readOnly="fals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 ma:readOnly="false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 ma:readOnly="false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 ma:readOnly="fals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 ma:readOnly="fals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 ma:readOnly="false">
      <xsd:simpleType>
        <xsd:restriction base="dms:DateTime"/>
      </xsd:simpleType>
    </xsd:element>
    <xsd:element name="xewa" ma:index="35" nillable="true" ma:displayName="Legal Comments Addressed" ma:format="DateOnly" ma:internalName="xewa" ma:readOnly="false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 ma:readOnly="false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 ma:readOnly="false">
      <xsd:simpleType>
        <xsd:restriction base="dms:DateTime"/>
      </xsd:simpleType>
    </xsd:element>
    <xsd:element name="MediaServiceMetadata" ma:index="4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4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3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4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7EF33A1-F989-4787-B9DF-777A08AFD4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2E6771-7BDD-4DF0-882A-1FB8348D90BC}">
  <ds:schemaRefs>
    <ds:schemaRef ds:uri="http://schemas.microsoft.com/office/2006/metadata/properties"/>
    <ds:schemaRef ds:uri="http://schemas.microsoft.com/office/infopath/2007/PartnerControls"/>
    <ds:schemaRef ds:uri="d85a738a-5de5-4f0e-a1be-c27ff7dc3dd8"/>
    <ds:schemaRef ds:uri="bc9be6ef-036f-4d38-ab45-2a4da0c93cb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E554A50-0F33-4B2B-A18A-317FE4A2B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85a738a-5de5-4f0e-a1be-c27ff7dc3dd8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B9EFE52-A044-4047-8757-16B93A6A897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Sheet4!Print_Area</vt:lpstr>
      <vt:lpstr>Sheet5!Print_Area</vt:lpstr>
      <vt:lpstr>Sheet6!Print_Area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Pavli</dc:creator>
  <cp:keywords/>
  <dc:description/>
  <cp:lastModifiedBy>Julie Rader</cp:lastModifiedBy>
  <cp:revision/>
  <dcterms:created xsi:type="dcterms:W3CDTF">2022-05-30T03:56:41Z</dcterms:created>
  <dcterms:modified xsi:type="dcterms:W3CDTF">2023-07-06T15:38:57Z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0x01010067AC791B853A8148A3193A19AB318E52</vt:lpwstr>
  </property>
  <property fmtid="{D5CDD505-2E9C-101B-9397-08002B2CF9AE}" pid="3" name="MSIP_Label_b1a6f161-e42b-4c47-8f69-f6a81e023e2d_Enabled">
    <vt:lpwstr>true</vt:lpwstr>
  </property>
  <property fmtid="{D5CDD505-2E9C-101B-9397-08002B2CF9AE}" pid="4" name="MSIP_Label_b1a6f161-e42b-4c47-8f69-f6a81e023e2d_SetDate">
    <vt:lpwstr>2022-05-31T13:14:58Z</vt:lpwstr>
  </property>
  <property fmtid="{D5CDD505-2E9C-101B-9397-08002B2CF9AE}" pid="5" name="MSIP_Label_b1a6f161-e42b-4c47-8f69-f6a81e023e2d_Method">
    <vt:lpwstr>Privileged</vt:lpwstr>
  </property>
  <property fmtid="{D5CDD505-2E9C-101B-9397-08002B2CF9AE}" pid="6" name="MSIP_Label_b1a6f161-e42b-4c47-8f69-f6a81e023e2d_Name">
    <vt:lpwstr>b1a6f161-e42b-4c47-8f69-f6a81e023e2d</vt:lpwstr>
  </property>
  <property fmtid="{D5CDD505-2E9C-101B-9397-08002B2CF9AE}" pid="7" name="MSIP_Label_b1a6f161-e42b-4c47-8f69-f6a81e023e2d_SiteId">
    <vt:lpwstr>271df5c2-953a-497b-93ad-7adf7a4b3cd7</vt:lpwstr>
  </property>
  <property fmtid="{D5CDD505-2E9C-101B-9397-08002B2CF9AE}" pid="8" name="MSIP_Label_b1a6f161-e42b-4c47-8f69-f6a81e023e2d_ActionId">
    <vt:lpwstr>8b2f2e1e-7f5b-4509-ae36-6323138bc3d2</vt:lpwstr>
  </property>
  <property fmtid="{D5CDD505-2E9C-101B-9397-08002B2CF9AE}" pid="9" name="MSIP_Label_b1a6f161-e42b-4c47-8f69-f6a81e023e2d_ContentBits">
    <vt:lpwstr>0</vt:lpwstr>
  </property>
  <property fmtid="{D5CDD505-2E9C-101B-9397-08002B2CF9AE}" pid="10" name="Ange Review">
    <vt:bool>false</vt:bool>
  </property>
  <property fmtid="{D5CDD505-2E9C-101B-9397-08002B2CF9AE}" pid="11" name="_dlc_DocIdItemGuid">
    <vt:lpwstr>caf46e79-fb40-40e0-b0b8-fc6c07ed4de1</vt:lpwstr>
  </property>
  <property fmtid="{D5CDD505-2E9C-101B-9397-08002B2CF9AE}" pid="12" name="SV_QUERY_LIST_4F35BF76-6C0D-4D9B-82B2-816C12CF3733">
    <vt:lpwstr>empty_477D106A-C0D6-4607-AEBD-E2C9D60EA279</vt:lpwstr>
  </property>
  <property fmtid="{D5CDD505-2E9C-101B-9397-08002B2CF9AE}" pid="13" name="SV_HIDDEN_GRID_QUERY_LIST_4F35BF76-6C0D-4D9B-82B2-816C12CF3733">
    <vt:lpwstr>empty_477D106A-C0D6-4607-AEBD-E2C9D60EA279</vt:lpwstr>
  </property>
</Properties>
</file>