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FromSourceSite-Application and Evidence/Filed Evidence/Excels/Updated July 6/"/>
    </mc:Choice>
  </mc:AlternateContent>
  <xr:revisionPtr revIDLastSave="78" documentId="13_ncr:1_{E6863F90-C280-44F6-9C91-3239317F60C0}" xr6:coauthVersionLast="47" xr6:coauthVersionMax="47" xr10:uidLastSave="{B0E5BF4D-D633-4628-AE47-59A159C79547}"/>
  <bookViews>
    <workbookView xWindow="28680" yWindow="-120" windowWidth="25440" windowHeight="15390" xr2:uid="{80364259-9495-464A-A6B7-91F18FC93004}"/>
  </bookViews>
  <sheets>
    <sheet name="Sheet1" sheetId="11" r:id="rId1"/>
    <sheet name="Sheet2" sheetId="12" r:id="rId2"/>
    <sheet name="Sheet3" sheetId="13" r:id="rId3"/>
    <sheet name="Sheet4" sheetId="14" r:id="rId4"/>
    <sheet name="Sheet5" sheetId="15" r:id="rId5"/>
    <sheet name="Sheet6" sheetId="16" r:id="rId6"/>
    <sheet name="Sheet7" sheetId="17" r:id="rId7"/>
    <sheet name="Sheet8" sheetId="18" r:id="rId8"/>
    <sheet name="Sheet9" sheetId="19" r:id="rId9"/>
    <sheet name="Sheet10" sheetId="20" r:id="rId10"/>
  </sheets>
  <definedNames>
    <definedName name="_xlnm.Print_Area" localSheetId="5">Sheet6!$A$1:$M$73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0" l="1"/>
  <c r="K20" i="20" s="1"/>
  <c r="L22" i="20"/>
  <c r="J22" i="20"/>
  <c r="H22" i="20"/>
  <c r="G22" i="20"/>
  <c r="F22" i="20"/>
  <c r="E22" i="20"/>
  <c r="A19" i="20"/>
  <c r="A20" i="20" s="1"/>
  <c r="A22" i="20" s="1"/>
  <c r="A24" i="20" s="1"/>
  <c r="L24" i="20"/>
  <c r="J24" i="20"/>
  <c r="G24" i="20"/>
  <c r="F24" i="20"/>
  <c r="I43" i="19"/>
  <c r="K43" i="19" s="1"/>
  <c r="I42" i="19"/>
  <c r="K42" i="19" s="1"/>
  <c r="I41" i="19"/>
  <c r="K41" i="19" s="1"/>
  <c r="I40" i="19"/>
  <c r="K40" i="19" s="1"/>
  <c r="I39" i="19"/>
  <c r="K39" i="19" s="1"/>
  <c r="I38" i="19"/>
  <c r="K38" i="19" s="1"/>
  <c r="I37" i="19"/>
  <c r="K37" i="19" s="1"/>
  <c r="I36" i="19"/>
  <c r="K36" i="19" s="1"/>
  <c r="L45" i="19"/>
  <c r="J45" i="19"/>
  <c r="H45" i="19"/>
  <c r="G45" i="19"/>
  <c r="F45" i="19"/>
  <c r="I35" i="19"/>
  <c r="I29" i="19"/>
  <c r="K29" i="19" s="1"/>
  <c r="I28" i="19"/>
  <c r="K28" i="19" s="1"/>
  <c r="I27" i="19"/>
  <c r="K27" i="19" s="1"/>
  <c r="I26" i="19"/>
  <c r="K26" i="19" s="1"/>
  <c r="I25" i="19"/>
  <c r="K25" i="19" s="1"/>
  <c r="I24" i="19"/>
  <c r="K24" i="19" s="1"/>
  <c r="I23" i="19"/>
  <c r="K23" i="19" s="1"/>
  <c r="I22" i="19"/>
  <c r="K22" i="19" s="1"/>
  <c r="I21" i="19"/>
  <c r="K21" i="19" s="1"/>
  <c r="I20" i="19"/>
  <c r="K20" i="19" s="1"/>
  <c r="I19" i="19"/>
  <c r="K19" i="19" s="1"/>
  <c r="I18" i="19"/>
  <c r="K18" i="19" s="1"/>
  <c r="I17" i="19"/>
  <c r="K17" i="19" s="1"/>
  <c r="I16" i="19"/>
  <c r="K16" i="19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1" i="19" s="1"/>
  <c r="A35" i="19" s="1"/>
  <c r="A36" i="19" s="1"/>
  <c r="A37" i="19" s="1"/>
  <c r="A38" i="19" s="1"/>
  <c r="A39" i="19" s="1"/>
  <c r="A40" i="19" s="1"/>
  <c r="A41" i="19" s="1"/>
  <c r="A42" i="19" s="1"/>
  <c r="A43" i="19" s="1"/>
  <c r="A45" i="19" s="1"/>
  <c r="A47" i="19" s="1"/>
  <c r="L31" i="19"/>
  <c r="L47" i="19" s="1"/>
  <c r="J31" i="19"/>
  <c r="J47" i="19" s="1"/>
  <c r="H31" i="19"/>
  <c r="G31" i="19"/>
  <c r="G47" i="19" s="1"/>
  <c r="F31" i="19"/>
  <c r="F47" i="19" s="1"/>
  <c r="I15" i="19"/>
  <c r="I42" i="18"/>
  <c r="K42" i="18" s="1"/>
  <c r="I41" i="18"/>
  <c r="K41" i="18" s="1"/>
  <c r="I40" i="18"/>
  <c r="K40" i="18" s="1"/>
  <c r="I39" i="18"/>
  <c r="K39" i="18" s="1"/>
  <c r="I38" i="18"/>
  <c r="K38" i="18" s="1"/>
  <c r="I37" i="18"/>
  <c r="K37" i="18" s="1"/>
  <c r="L44" i="18"/>
  <c r="J44" i="18"/>
  <c r="H44" i="18"/>
  <c r="G44" i="18"/>
  <c r="F44" i="18"/>
  <c r="I36" i="18"/>
  <c r="I30" i="18"/>
  <c r="K30" i="18" s="1"/>
  <c r="I29" i="18"/>
  <c r="K29" i="18" s="1"/>
  <c r="I28" i="18"/>
  <c r="K28" i="18" s="1"/>
  <c r="L32" i="18"/>
  <c r="J32" i="18"/>
  <c r="H32" i="18"/>
  <c r="G32" i="18"/>
  <c r="F32" i="18"/>
  <c r="E32" i="18"/>
  <c r="I21" i="18"/>
  <c r="K21" i="18" s="1"/>
  <c r="I20" i="18"/>
  <c r="K20" i="18" s="1"/>
  <c r="I19" i="18"/>
  <c r="K19" i="18" s="1"/>
  <c r="I18" i="18"/>
  <c r="K18" i="18" s="1"/>
  <c r="I17" i="18"/>
  <c r="K17" i="18" s="1"/>
  <c r="I16" i="18"/>
  <c r="K16" i="18" s="1"/>
  <c r="L23" i="18"/>
  <c r="J23" i="18"/>
  <c r="H23" i="18"/>
  <c r="G23" i="18"/>
  <c r="F23" i="18"/>
  <c r="E23" i="18"/>
  <c r="A15" i="18"/>
  <c r="A16" i="18" s="1"/>
  <c r="A17" i="18" s="1"/>
  <c r="A18" i="18" s="1"/>
  <c r="A19" i="18" s="1"/>
  <c r="A20" i="18" s="1"/>
  <c r="A21" i="18" s="1"/>
  <c r="A23" i="18" s="1"/>
  <c r="A27" i="18" s="1"/>
  <c r="A28" i="18" s="1"/>
  <c r="A29" i="18" s="1"/>
  <c r="A30" i="18" s="1"/>
  <c r="A32" i="18" s="1"/>
  <c r="A36" i="18" s="1"/>
  <c r="A37" i="18" s="1"/>
  <c r="A38" i="18" s="1"/>
  <c r="A39" i="18" s="1"/>
  <c r="A40" i="18" s="1"/>
  <c r="A41" i="18" s="1"/>
  <c r="A42" i="18" s="1"/>
  <c r="A44" i="18" s="1"/>
  <c r="A46" i="18" s="1"/>
  <c r="I20" i="17"/>
  <c r="K20" i="17" s="1"/>
  <c r="I19" i="17"/>
  <c r="K19" i="17" s="1"/>
  <c r="I18" i="17"/>
  <c r="K18" i="17" s="1"/>
  <c r="I17" i="17"/>
  <c r="K17" i="17" s="1"/>
  <c r="I16" i="17"/>
  <c r="K16" i="17" s="1"/>
  <c r="L22" i="17"/>
  <c r="J22" i="17"/>
  <c r="H22" i="17"/>
  <c r="G22" i="17"/>
  <c r="F22" i="17"/>
  <c r="E22" i="17"/>
  <c r="I69" i="16"/>
  <c r="K69" i="16" s="1"/>
  <c r="I68" i="16"/>
  <c r="K68" i="16" s="1"/>
  <c r="I67" i="16"/>
  <c r="K67" i="16" s="1"/>
  <c r="I66" i="16"/>
  <c r="K66" i="16" s="1"/>
  <c r="I50" i="16"/>
  <c r="K50" i="16" s="1"/>
  <c r="I49" i="16"/>
  <c r="K49" i="16" s="1"/>
  <c r="I48" i="16"/>
  <c r="K48" i="16" s="1"/>
  <c r="G71" i="16"/>
  <c r="I47" i="16"/>
  <c r="K47" i="16" s="1"/>
  <c r="I45" i="16"/>
  <c r="K45" i="16" s="1"/>
  <c r="L71" i="16"/>
  <c r="J71" i="16"/>
  <c r="F71" i="16"/>
  <c r="I44" i="16"/>
  <c r="I38" i="16"/>
  <c r="K38" i="16" s="1"/>
  <c r="I37" i="16"/>
  <c r="K37" i="16" s="1"/>
  <c r="I36" i="16"/>
  <c r="K36" i="16" s="1"/>
  <c r="I34" i="16"/>
  <c r="K34" i="16" s="1"/>
  <c r="I33" i="16"/>
  <c r="K33" i="16" s="1"/>
  <c r="I32" i="16"/>
  <c r="K31" i="16"/>
  <c r="I31" i="16"/>
  <c r="I30" i="16"/>
  <c r="K30" i="16" s="1"/>
  <c r="I29" i="16"/>
  <c r="K29" i="16" s="1"/>
  <c r="H40" i="16"/>
  <c r="G24" i="16"/>
  <c r="I22" i="16"/>
  <c r="K22" i="16" s="1"/>
  <c r="I21" i="16"/>
  <c r="K21" i="16" s="1"/>
  <c r="I20" i="16"/>
  <c r="I19" i="16"/>
  <c r="K19" i="16" s="1"/>
  <c r="I18" i="16"/>
  <c r="K18" i="16" s="1"/>
  <c r="I17" i="16"/>
  <c r="K17" i="16" s="1"/>
  <c r="I16" i="16"/>
  <c r="K16" i="16" s="1"/>
  <c r="A16" i="16"/>
  <c r="A17" i="16" s="1"/>
  <c r="A18" i="16" s="1"/>
  <c r="A19" i="16" s="1"/>
  <c r="A20" i="16" s="1"/>
  <c r="A21" i="16" s="1"/>
  <c r="A22" i="16" s="1"/>
  <c r="A24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40" i="16" s="1"/>
  <c r="A44" i="16" s="1"/>
  <c r="A45" i="16" s="1"/>
  <c r="A46" i="16" s="1"/>
  <c r="A47" i="16" s="1"/>
  <c r="A48" i="16" s="1"/>
  <c r="A49" i="16" s="1"/>
  <c r="A50" i="16" s="1"/>
  <c r="A66" i="16" s="1"/>
  <c r="A67" i="16" s="1"/>
  <c r="A68" i="16" s="1"/>
  <c r="A69" i="16" s="1"/>
  <c r="A71" i="16" s="1"/>
  <c r="A73" i="16" s="1"/>
  <c r="L24" i="16"/>
  <c r="J24" i="16"/>
  <c r="H24" i="16"/>
  <c r="I15" i="16"/>
  <c r="H20" i="15"/>
  <c r="J20" i="15" s="1"/>
  <c r="K22" i="15"/>
  <c r="I22" i="15"/>
  <c r="G22" i="15"/>
  <c r="F22" i="15"/>
  <c r="H19" i="15"/>
  <c r="A19" i="15"/>
  <c r="A20" i="15" s="1"/>
  <c r="A22" i="15" s="1"/>
  <c r="A24" i="15" s="1"/>
  <c r="G24" i="15"/>
  <c r="F24" i="15"/>
  <c r="H67" i="14"/>
  <c r="J67" i="14" s="1"/>
  <c r="H66" i="14"/>
  <c r="J66" i="14" s="1"/>
  <c r="H65" i="14"/>
  <c r="J65" i="14" s="1"/>
  <c r="H64" i="14"/>
  <c r="J64" i="14" s="1"/>
  <c r="H63" i="14"/>
  <c r="J63" i="14" s="1"/>
  <c r="H39" i="14"/>
  <c r="J39" i="14" s="1"/>
  <c r="H38" i="14"/>
  <c r="J38" i="14" s="1"/>
  <c r="H37" i="14"/>
  <c r="J37" i="14" s="1"/>
  <c r="H36" i="14"/>
  <c r="J36" i="14" s="1"/>
  <c r="K69" i="14"/>
  <c r="I69" i="14"/>
  <c r="G69" i="14"/>
  <c r="F69" i="14"/>
  <c r="H35" i="14"/>
  <c r="H29" i="14"/>
  <c r="J29" i="14" s="1"/>
  <c r="H28" i="14"/>
  <c r="J28" i="14" s="1"/>
  <c r="H27" i="14"/>
  <c r="J27" i="14" s="1"/>
  <c r="H26" i="14"/>
  <c r="J26" i="14" s="1"/>
  <c r="H25" i="14"/>
  <c r="J25" i="14" s="1"/>
  <c r="H24" i="14"/>
  <c r="J24" i="14" s="1"/>
  <c r="H23" i="14"/>
  <c r="J23" i="14" s="1"/>
  <c r="H22" i="14"/>
  <c r="J22" i="14" s="1"/>
  <c r="H21" i="14"/>
  <c r="J21" i="14" s="1"/>
  <c r="H20" i="14"/>
  <c r="J20" i="14" s="1"/>
  <c r="H19" i="14"/>
  <c r="J19" i="14" s="1"/>
  <c r="H18" i="14"/>
  <c r="J18" i="14" s="1"/>
  <c r="H17" i="14"/>
  <c r="J17" i="14" s="1"/>
  <c r="H16" i="14"/>
  <c r="J16" i="14" s="1"/>
  <c r="A16" i="14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1" i="14" s="1"/>
  <c r="A35" i="14" s="1"/>
  <c r="A36" i="14" s="1"/>
  <c r="A37" i="14" s="1"/>
  <c r="A38" i="14" s="1"/>
  <c r="A39" i="14" s="1"/>
  <c r="A63" i="14" s="1"/>
  <c r="A64" i="14" s="1"/>
  <c r="A65" i="14" s="1"/>
  <c r="A66" i="14" s="1"/>
  <c r="A67" i="14" s="1"/>
  <c r="A69" i="14" s="1"/>
  <c r="A71" i="14" s="1"/>
  <c r="K31" i="14"/>
  <c r="I31" i="14"/>
  <c r="I71" i="14" s="1"/>
  <c r="G31" i="14"/>
  <c r="F31" i="14"/>
  <c r="H15" i="14"/>
  <c r="H72" i="13"/>
  <c r="J72" i="13" s="1"/>
  <c r="H71" i="13"/>
  <c r="J71" i="13" s="1"/>
  <c r="H70" i="13"/>
  <c r="J70" i="13" s="1"/>
  <c r="H69" i="13"/>
  <c r="J69" i="13" s="1"/>
  <c r="H68" i="13"/>
  <c r="J68" i="13" s="1"/>
  <c r="H67" i="13"/>
  <c r="J67" i="13" s="1"/>
  <c r="H66" i="13"/>
  <c r="J66" i="13" s="1"/>
  <c r="H65" i="13"/>
  <c r="J65" i="13" s="1"/>
  <c r="K74" i="13"/>
  <c r="I74" i="13"/>
  <c r="G74" i="13"/>
  <c r="F74" i="13"/>
  <c r="E74" i="13"/>
  <c r="H32" i="13"/>
  <c r="J32" i="13" s="1"/>
  <c r="H31" i="13"/>
  <c r="J31" i="13" s="1"/>
  <c r="H30" i="13"/>
  <c r="J30" i="13" s="1"/>
  <c r="H29" i="13"/>
  <c r="J29" i="13" s="1"/>
  <c r="K34" i="13"/>
  <c r="I34" i="13"/>
  <c r="G34" i="13"/>
  <c r="F34" i="13"/>
  <c r="E34" i="13"/>
  <c r="H22" i="13"/>
  <c r="J22" i="13" s="1"/>
  <c r="H21" i="13"/>
  <c r="J21" i="13" s="1"/>
  <c r="H20" i="13"/>
  <c r="J20" i="13" s="1"/>
  <c r="H19" i="13"/>
  <c r="J19" i="13" s="1"/>
  <c r="H18" i="13"/>
  <c r="J18" i="13" s="1"/>
  <c r="H17" i="13"/>
  <c r="J17" i="13" s="1"/>
  <c r="H16" i="13"/>
  <c r="J16" i="13" s="1"/>
  <c r="A16" i="13"/>
  <c r="A17" i="13" s="1"/>
  <c r="A18" i="13" s="1"/>
  <c r="A19" i="13" s="1"/>
  <c r="A20" i="13" s="1"/>
  <c r="A21" i="13" s="1"/>
  <c r="A22" i="13" s="1"/>
  <c r="A24" i="13" s="1"/>
  <c r="A28" i="13" s="1"/>
  <c r="A29" i="13" s="1"/>
  <c r="A30" i="13" s="1"/>
  <c r="A31" i="13" s="1"/>
  <c r="A32" i="13" s="1"/>
  <c r="A34" i="13" s="1"/>
  <c r="A64" i="13" s="1"/>
  <c r="A65" i="13" s="1"/>
  <c r="A66" i="13" s="1"/>
  <c r="A67" i="13" s="1"/>
  <c r="A68" i="13" s="1"/>
  <c r="A69" i="13" s="1"/>
  <c r="A70" i="13" s="1"/>
  <c r="A71" i="13" s="1"/>
  <c r="A72" i="13" s="1"/>
  <c r="A74" i="13" s="1"/>
  <c r="A76" i="13" s="1"/>
  <c r="K24" i="13"/>
  <c r="I24" i="13"/>
  <c r="G24" i="13"/>
  <c r="G76" i="13" s="1"/>
  <c r="F24" i="13"/>
  <c r="F76" i="13" s="1"/>
  <c r="E24" i="13"/>
  <c r="H22" i="12"/>
  <c r="J22" i="12" s="1"/>
  <c r="H21" i="12"/>
  <c r="J21" i="12" s="1"/>
  <c r="H20" i="12"/>
  <c r="J20" i="12" s="1"/>
  <c r="H19" i="12"/>
  <c r="J19" i="12" s="1"/>
  <c r="H18" i="12"/>
  <c r="J18" i="12" s="1"/>
  <c r="H17" i="12"/>
  <c r="J17" i="12" s="1"/>
  <c r="H16" i="12"/>
  <c r="J16" i="12" s="1"/>
  <c r="A16" i="12"/>
  <c r="A17" i="12" s="1"/>
  <c r="A18" i="12" s="1"/>
  <c r="A19" i="12" s="1"/>
  <c r="A20" i="12" s="1"/>
  <c r="A21" i="12" s="1"/>
  <c r="A22" i="12" s="1"/>
  <c r="A24" i="12" s="1"/>
  <c r="K24" i="12"/>
  <c r="I24" i="12"/>
  <c r="G24" i="12"/>
  <c r="F24" i="12"/>
  <c r="H81" i="11"/>
  <c r="J81" i="11" s="1"/>
  <c r="H80" i="11"/>
  <c r="J80" i="11" s="1"/>
  <c r="H79" i="11"/>
  <c r="J79" i="11" s="1"/>
  <c r="H78" i="11"/>
  <c r="J78" i="11" s="1"/>
  <c r="H77" i="11"/>
  <c r="J77" i="11" s="1"/>
  <c r="H76" i="11"/>
  <c r="J76" i="11" s="1"/>
  <c r="H75" i="11"/>
  <c r="J75" i="11" s="1"/>
  <c r="H74" i="11"/>
  <c r="J74" i="11" s="1"/>
  <c r="H73" i="11"/>
  <c r="J73" i="11" s="1"/>
  <c r="H72" i="11"/>
  <c r="J72" i="11" s="1"/>
  <c r="H71" i="11"/>
  <c r="J71" i="11" s="1"/>
  <c r="K83" i="11"/>
  <c r="I83" i="11"/>
  <c r="G83" i="11"/>
  <c r="F83" i="11"/>
  <c r="E83" i="11"/>
  <c r="H64" i="11"/>
  <c r="J64" i="11" s="1"/>
  <c r="H63" i="11"/>
  <c r="J63" i="11" s="1"/>
  <c r="H39" i="11"/>
  <c r="J39" i="11" s="1"/>
  <c r="H38" i="11"/>
  <c r="J38" i="11" s="1"/>
  <c r="H37" i="11"/>
  <c r="J37" i="11" s="1"/>
  <c r="H36" i="11"/>
  <c r="J36" i="11" s="1"/>
  <c r="H35" i="11"/>
  <c r="J35" i="11" s="1"/>
  <c r="H34" i="11"/>
  <c r="J34" i="11" s="1"/>
  <c r="H33" i="11"/>
  <c r="J33" i="11" s="1"/>
  <c r="H32" i="11"/>
  <c r="J32" i="11" s="1"/>
  <c r="H31" i="11"/>
  <c r="J31" i="11" s="1"/>
  <c r="K66" i="11"/>
  <c r="I66" i="11"/>
  <c r="G66" i="11"/>
  <c r="F66" i="11"/>
  <c r="E66" i="11"/>
  <c r="H24" i="11"/>
  <c r="J24" i="11" s="1"/>
  <c r="H23" i="11"/>
  <c r="J23" i="11" s="1"/>
  <c r="H22" i="11"/>
  <c r="J22" i="11" s="1"/>
  <c r="H21" i="11"/>
  <c r="J21" i="11" s="1"/>
  <c r="H20" i="11"/>
  <c r="J20" i="11" s="1"/>
  <c r="H19" i="11"/>
  <c r="J19" i="11" s="1"/>
  <c r="H18" i="11"/>
  <c r="J18" i="11" s="1"/>
  <c r="H17" i="11"/>
  <c r="J17" i="11" s="1"/>
  <c r="H16" i="11"/>
  <c r="J16" i="11" s="1"/>
  <c r="A16" i="11"/>
  <c r="A17" i="11" s="1"/>
  <c r="A18" i="11" s="1"/>
  <c r="A19" i="11" s="1"/>
  <c r="A20" i="11" s="1"/>
  <c r="A21" i="11" s="1"/>
  <c r="A22" i="11" s="1"/>
  <c r="A23" i="11" s="1"/>
  <c r="A24" i="11" s="1"/>
  <c r="A26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63" i="11" s="1"/>
  <c r="A64" i="11" s="1"/>
  <c r="A66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3" i="11" s="1"/>
  <c r="A85" i="11" s="1"/>
  <c r="K26" i="11"/>
  <c r="K85" i="11" s="1"/>
  <c r="I26" i="11"/>
  <c r="I85" i="11" s="1"/>
  <c r="G26" i="11"/>
  <c r="F26" i="11"/>
  <c r="E26" i="11"/>
  <c r="K71" i="14" l="1"/>
  <c r="F85" i="11"/>
  <c r="E85" i="11"/>
  <c r="G85" i="11"/>
  <c r="H15" i="12"/>
  <c r="I76" i="13"/>
  <c r="E31" i="14"/>
  <c r="E71" i="14" s="1"/>
  <c r="I24" i="15"/>
  <c r="F24" i="16"/>
  <c r="K20" i="16"/>
  <c r="J40" i="16"/>
  <c r="J46" i="18"/>
  <c r="I44" i="18"/>
  <c r="K36" i="18"/>
  <c r="K44" i="18" s="1"/>
  <c r="H24" i="20"/>
  <c r="H15" i="11"/>
  <c r="H30" i="11"/>
  <c r="H70" i="11"/>
  <c r="K76" i="13"/>
  <c r="J35" i="14"/>
  <c r="J69" i="14" s="1"/>
  <c r="H69" i="14"/>
  <c r="K24" i="15"/>
  <c r="L40" i="16"/>
  <c r="L73" i="16" s="1"/>
  <c r="I35" i="16"/>
  <c r="K35" i="16" s="1"/>
  <c r="I46" i="16"/>
  <c r="K46" i="16" s="1"/>
  <c r="L46" i="18"/>
  <c r="E69" i="14"/>
  <c r="H22" i="15"/>
  <c r="J19" i="15"/>
  <c r="J22" i="15" s="1"/>
  <c r="J73" i="16"/>
  <c r="K44" i="16"/>
  <c r="K71" i="16" s="1"/>
  <c r="J15" i="14"/>
  <c r="J31" i="14" s="1"/>
  <c r="J71" i="14" s="1"/>
  <c r="H31" i="14"/>
  <c r="H71" i="14" s="1"/>
  <c r="E40" i="16"/>
  <c r="E46" i="18"/>
  <c r="E24" i="12"/>
  <c r="E76" i="13"/>
  <c r="F71" i="14"/>
  <c r="H15" i="15"/>
  <c r="F40" i="16"/>
  <c r="F46" i="18"/>
  <c r="H47" i="19"/>
  <c r="E24" i="20"/>
  <c r="I31" i="19"/>
  <c r="K15" i="19"/>
  <c r="K31" i="19" s="1"/>
  <c r="K47" i="19" s="1"/>
  <c r="G71" i="14"/>
  <c r="G40" i="16"/>
  <c r="G73" i="16" s="1"/>
  <c r="K32" i="16"/>
  <c r="H71" i="16"/>
  <c r="H73" i="16" s="1"/>
  <c r="G46" i="18"/>
  <c r="I24" i="16"/>
  <c r="K15" i="16"/>
  <c r="H46" i="18"/>
  <c r="I45" i="19"/>
  <c r="K35" i="19"/>
  <c r="K45" i="19" s="1"/>
  <c r="I28" i="16"/>
  <c r="I15" i="17"/>
  <c r="I15" i="20"/>
  <c r="H15" i="13"/>
  <c r="H28" i="13"/>
  <c r="H64" i="13"/>
  <c r="I15" i="18"/>
  <c r="I27" i="18"/>
  <c r="E44" i="18"/>
  <c r="E31" i="19"/>
  <c r="I19" i="20"/>
  <c r="E24" i="16"/>
  <c r="E71" i="16"/>
  <c r="E45" i="19"/>
  <c r="E22" i="15"/>
  <c r="E24" i="15" s="1"/>
  <c r="F73" i="16" l="1"/>
  <c r="K15" i="18"/>
  <c r="K23" i="18" s="1"/>
  <c r="I23" i="18"/>
  <c r="J64" i="13"/>
  <c r="J74" i="13" s="1"/>
  <c r="H74" i="13"/>
  <c r="J30" i="11"/>
  <c r="J66" i="11" s="1"/>
  <c r="H66" i="11"/>
  <c r="J28" i="13"/>
  <c r="J34" i="13" s="1"/>
  <c r="H34" i="13"/>
  <c r="K24" i="16"/>
  <c r="I47" i="19"/>
  <c r="I71" i="16"/>
  <c r="J15" i="11"/>
  <c r="J26" i="11" s="1"/>
  <c r="J85" i="11" s="1"/>
  <c r="H26" i="11"/>
  <c r="E73" i="16"/>
  <c r="J15" i="13"/>
  <c r="J24" i="13" s="1"/>
  <c r="H24" i="13"/>
  <c r="H76" i="13" s="1"/>
  <c r="I22" i="20"/>
  <c r="K19" i="20"/>
  <c r="K22" i="20" s="1"/>
  <c r="I24" i="20"/>
  <c r="K15" i="20"/>
  <c r="K24" i="20" s="1"/>
  <c r="E47" i="19"/>
  <c r="K15" i="17"/>
  <c r="K22" i="17" s="1"/>
  <c r="I22" i="17"/>
  <c r="H24" i="12"/>
  <c r="J15" i="12"/>
  <c r="J24" i="12" s="1"/>
  <c r="J70" i="11"/>
  <c r="J83" i="11" s="1"/>
  <c r="H83" i="11"/>
  <c r="I40" i="16"/>
  <c r="I73" i="16" s="1"/>
  <c r="K28" i="16"/>
  <c r="K40" i="16" s="1"/>
  <c r="I32" i="18"/>
  <c r="K27" i="18"/>
  <c r="K32" i="18" s="1"/>
  <c r="H24" i="15"/>
  <c r="J15" i="15"/>
  <c r="J24" i="15" s="1"/>
  <c r="J76" i="13" l="1"/>
  <c r="H85" i="11"/>
  <c r="I46" i="18"/>
  <c r="K73" i="16"/>
  <c r="K4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tc={964055C0-0771-4C4D-8A63-9660577915B7}</author>
  </authors>
  <commentList>
    <comment ref="A49" authorId="0" shapeId="0" xr:uid="{964055C0-0771-4C4D-8A63-9660577915B7}">
      <text>
        <t>[Threaded comment]
Your version of Excel allows you to read this threaded comment; however, any edits to it will get removed if the file is opened in a newer version of Excel. Learn more: https://go.microsoft.com/fwlink/?linkid=870924
Comment:
    @Jason Vinagre Do these two lines need to move down to the table below?</t>
      </text>
    </comment>
  </commentList>
</comments>
</file>

<file path=xl/sharedStrings.xml><?xml version="1.0" encoding="utf-8"?>
<sst xmlns="http://schemas.openxmlformats.org/spreadsheetml/2006/main" count="733" uniqueCount="106">
  <si>
    <t>Utility Gross Distribution Plant - EGI - Year End Balances and Average of Monthly Averages</t>
  </si>
  <si>
    <t>2022 Actual</t>
  </si>
  <si>
    <t>Dec. 2021</t>
  </si>
  <si>
    <t>Dec. 2022</t>
  </si>
  <si>
    <t>Line No.</t>
  </si>
  <si>
    <t>Particulars ($ millions)</t>
  </si>
  <si>
    <t>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</si>
  <si>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</si>
  <si>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</si>
  <si>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</si>
  <si>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</si>
  <si>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</si>
  <si>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</si>
  <si>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</si>
  <si>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</si>
  <si>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>(c)</t>
  </si>
  <si>
    <t>(d) = (a+b+c)</t>
  </si>
  <si>
    <t>(e)</t>
  </si>
  <si>
    <t>(f) = (d+e)</t>
  </si>
  <si>
    <t>(g)</t>
  </si>
  <si>
    <t>EGD Rate Zone Distribution Plant</t>
  </si>
  <si>
    <t>Renewable Natural Gas</t>
  </si>
  <si>
    <t>/u</t>
  </si>
  <si>
    <t>Land</t>
  </si>
  <si>
    <t>Offers to purchase</t>
  </si>
  <si>
    <t>Land rights intangibles</t>
  </si>
  <si>
    <t>Structures and improvements</t>
  </si>
  <si>
    <t>Services, house reg &amp; meter install.</t>
  </si>
  <si>
    <t>Mains</t>
  </si>
  <si>
    <t>NGV station compressors</t>
  </si>
  <si>
    <t>Measuring and regulating equip.</t>
  </si>
  <si>
    <t>Meters</t>
  </si>
  <si>
    <t>Sub-total</t>
  </si>
  <si>
    <t>Union Rate Zones Distribution Plant - Southern Operations</t>
  </si>
  <si>
    <t>Land rights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</si>
  <si>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</si>
  <si>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</si>
  <si>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</si>
  <si>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</si>
  <si>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</si>
  <si>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</si>
  <si>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Measuring &amp; regulating equipment</t>
  </si>
  <si>
    <t>Utility Gross Distribution Plant - EGI - Year End Balances and Average of Monthly Averages (Continued)</t>
  </si>
  <si>
    <t>Regulatory Overheads</t>
  </si>
  <si>
    <t>Union Rate Zones Distribution Plant - Northern &amp; Eastern Operations</t>
  </si>
  <si>
    <t>EGI Total</t>
  </si>
  <si>
    <t>Utility Transmission Plant - EGI - Year End Balances and Average of Monthly Averages</t>
  </si>
  <si>
    <t>Union Rate Zones Transmission Plant</t>
  </si>
  <si>
    <t>Structures &amp; improvements</t>
  </si>
  <si>
    <t>Compressor equipment</t>
  </si>
  <si>
    <t>Line Pack Gas</t>
  </si>
  <si>
    <t>Total</t>
  </si>
  <si>
    <t>Utility Storage Plant - EGI - Year End Balances and Average of Monthly Averages</t>
  </si>
  <si>
    <t>EGD Rate Zone Underground Storage Plant</t>
  </si>
  <si>
    <t>Land and gas storage rights</t>
  </si>
  <si>
    <t>Wells</t>
  </si>
  <si>
    <t>Well equipment</t>
  </si>
  <si>
    <t>Field Lines</t>
  </si>
  <si>
    <t>Measuring and regulating equipment</t>
  </si>
  <si>
    <t>Base pressure gas</t>
  </si>
  <si>
    <t>Sub-Total</t>
  </si>
  <si>
    <t>Union Rate Zones Local Storage Plant</t>
  </si>
  <si>
    <t>Gas holders - storage</t>
  </si>
  <si>
    <t>Gas holders - equipment</t>
  </si>
  <si>
    <t>Utility Storage Plant - EGI - Year End Balances and Average of Monthly Averages (Continued)</t>
  </si>
  <si>
    <t>Union Rate Zones Underground Storage Plant</t>
  </si>
  <si>
    <t>Utility General Plant - EGI - Year End Balances and Average of Monthly Averages</t>
  </si>
  <si>
    <t>EGD Rate Zone General Plant</t>
  </si>
  <si>
    <t>Investment in leased assets</t>
  </si>
  <si>
    <t>Lease improvements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</si>
  <si>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</si>
  <si>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</si>
  <si>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</si>
  <si>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</si>
  <si>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</si>
  <si>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Rental equipment</t>
  </si>
  <si>
    <t>NGV rental compressors</t>
  </si>
  <si>
    <t>NGV cylinders</t>
  </si>
  <si>
    <t>Communication structures &amp; equip.</t>
  </si>
  <si>
    <t>Computer equipment</t>
  </si>
  <si>
    <t>Software Aquired/Developed</t>
  </si>
  <si>
    <t>CIS</t>
  </si>
  <si>
    <t>WAMS</t>
  </si>
  <si>
    <t>Union Rate Zones General Plant</t>
  </si>
  <si>
    <t>Office equipment - computers</t>
  </si>
  <si>
    <t>NGV fuel equipment</t>
  </si>
  <si>
    <t>Communication equipment</t>
  </si>
  <si>
    <t>Utility Other Plant -EGI - Year End Balances and Average of Monthly Averages</t>
  </si>
  <si>
    <t>EGD Rate Zone Plant held for future use</t>
  </si>
  <si>
    <t>Inactive services</t>
  </si>
  <si>
    <t>Union Rate Zones Intangible Plant</t>
  </si>
  <si>
    <t>Franchises and consents</t>
  </si>
  <si>
    <t>Other intangible plant</t>
  </si>
  <si>
    <t>Utility Distribution Plant - EGI -  Continuity of Accumulated Depreciation Year End Balances and Average of Monthly Averages</t>
  </si>
  <si>
    <t>Costs Net of Proceeds</t>
  </si>
  <si>
    <t>(d)</t>
  </si>
  <si>
    <t>(e) = (a+b+c+d)</t>
  </si>
  <si>
    <t>(f)</t>
  </si>
  <si>
    <t>(g) = (e+f)</t>
  </si>
  <si>
    <t>(h)</t>
  </si>
  <si>
    <t>Utility Distribution Plant - EGI -  Continuity of Accumulated Depreciation Year End Balances and Average of Monthly Averages (Continued)</t>
  </si>
  <si>
    <t>Regulatory Overheads+C17</t>
  </si>
  <si>
    <t xml:space="preserve">Utility Transmission Plant - EGI -  Continuity of Accumulated Depreciation Year End Balances and Average of Monthly Averages </t>
  </si>
  <si>
    <t>Utility Storage Plant - EGI -  Continuity of Accumulated Depreciation Year End Balances and Average of Monthly Averages</t>
  </si>
  <si>
    <t>Utility General Plant - EGI -  Continuity of Accumulated Depreciation Year End Balances and Average of Monthly Averages</t>
  </si>
  <si>
    <t>Utility Other Plant - EGI -  Continuity of Accumulated Depreciation Year End Balances and Average of Monthly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</si>
</sst>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00_);\(#,##0.00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son Vinagre" id="{CEA7E734-AE2E-4F4D-A8C2-56C7A3D69ED6}" userId="Jason.Vinagre@enbridge.com" providerId="PeoplePicker"/>
  <person displayName="Robert Rutitis" id="{DA0F4358-C66E-42D5-BA6D-C8102908805D}" userId="S::rutitisr@enbridge.com::7838bf23-4ac9-4eac-ac82-e063c28a50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9" dT="2023-06-30T01:48:24.68" personId="{DA0F4358-C66E-42D5-BA6D-C8102908805D}" id="{964055C0-0771-4C4D-8A63-9660577915B7}">
    <text>@Jason Vinagre Do these two lines need to move down to the table below?</text>
    <mentions>
      <mention mentionpersonId="{CEA7E734-AE2E-4F4D-A8C2-56C7A3D69ED6}" mentionId="{D6539ADA-CC3F-4BF1-92FB-C4635E509681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1B0B-D8E1-474C-80BB-E929349EDE05}">
  <dimension ref="A6:L88"/>
  <sheetViews>
    <sheetView tabSelected="1"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6384" width="101.28515625" style="1"/>
  </cols>
  <sheetData>
    <row r="6" spans="1:12" s="13" customFormat="1" x14ac:dyDescent="0.2">
      <c r="A6" s="15" t="s">
        <v>0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8" t="s">
        <v>22</v>
      </c>
    </row>
    <row r="9" spans="1:12" s="4" customFormat="1" x14ac:dyDescent="0.2">
      <c r="E9" s="12" t="s">
        <v>2</v>
      </c>
      <c r="F9" s="12"/>
      <c r="G9" s="12"/>
      <c r="H9" s="12" t="s">
        <v>3</v>
      </c>
      <c r="I9" s="12"/>
      <c r="J9" s="12" t="s">
        <v>3</v>
      </c>
      <c r="K9" s="12"/>
      <c r="L9" s="12"/>
    </row>
    <row r="10" spans="1:12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16"/>
    </row>
    <row r="11" spans="1:12" x14ac:dyDescent="0.2"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  <c r="K11" s="5" t="s">
        <v>19</v>
      </c>
      <c r="L11" s="5"/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20</v>
      </c>
    </row>
    <row r="15" spans="1:12" x14ac:dyDescent="0.2">
      <c r="A15" s="6">
        <v>1</v>
      </c>
      <c r="C15" s="1" t="s">
        <v>21</v>
      </c>
      <c r="E15" s="5">
        <v>0</v>
      </c>
      <c r="F15" s="5">
        <v>5.1550008299999979</v>
      </c>
      <c r="G15" s="5">
        <v>0</v>
      </c>
      <c r="H15" s="5">
        <f t="shared" ref="H15:H24" si="0">E15+F15+G15</f>
        <v>5.1550008299999979</v>
      </c>
      <c r="I15" s="5">
        <v>0</v>
      </c>
      <c r="J15" s="5">
        <f t="shared" ref="J15:J24" si="1">H15+I15</f>
        <v>5.1550008299999979</v>
      </c>
      <c r="K15" s="5">
        <v>0.64437510374999973</v>
      </c>
      <c r="L15" s="1" t="s">
        <v>22</v>
      </c>
    </row>
    <row r="16" spans="1:12" x14ac:dyDescent="0.2">
      <c r="A16" s="6">
        <f t="shared" ref="A16:A24" si="2">A15+1</f>
        <v>2</v>
      </c>
      <c r="C16" s="1" t="s">
        <v>23</v>
      </c>
      <c r="E16" s="5">
        <v>54.159330030000007</v>
      </c>
      <c r="F16" s="5">
        <v>43.135058480000005</v>
      </c>
      <c r="G16" s="5">
        <v>-1.0517208600000001</v>
      </c>
      <c r="H16" s="5">
        <f t="shared" si="0"/>
        <v>96.242667650000001</v>
      </c>
      <c r="I16" s="5">
        <v>0</v>
      </c>
      <c r="J16" s="5">
        <f t="shared" si="1"/>
        <v>96.242667650000001</v>
      </c>
      <c r="K16" s="5">
        <v>87.94242796833332</v>
      </c>
      <c r="L16" s="1" t="s">
        <v>22</v>
      </c>
    </row>
    <row r="17" spans="1:12" x14ac:dyDescent="0.2">
      <c r="A17" s="6">
        <f t="shared" si="2"/>
        <v>3</v>
      </c>
      <c r="C17" s="1" t="s">
        <v>24</v>
      </c>
      <c r="E17" s="5">
        <v>0</v>
      </c>
      <c r="F17" s="5">
        <v>0</v>
      </c>
      <c r="G17" s="5">
        <v>0</v>
      </c>
      <c r="H17" s="5">
        <f t="shared" si="0"/>
        <v>0</v>
      </c>
      <c r="I17" s="5">
        <v>0</v>
      </c>
      <c r="J17" s="5">
        <f t="shared" si="1"/>
        <v>0</v>
      </c>
      <c r="K17" s="5">
        <v>0</v>
      </c>
      <c r="L17" s="5"/>
    </row>
    <row r="18" spans="1:12" x14ac:dyDescent="0.2">
      <c r="A18" s="6">
        <f t="shared" si="2"/>
        <v>4</v>
      </c>
      <c r="C18" s="1" t="s">
        <v>25</v>
      </c>
      <c r="E18" s="5">
        <v>63.761497849999998</v>
      </c>
      <c r="F18" s="5">
        <v>0</v>
      </c>
      <c r="G18" s="5">
        <v>0</v>
      </c>
      <c r="H18" s="5">
        <f t="shared" si="0"/>
        <v>63.761497849999998</v>
      </c>
      <c r="I18" s="5">
        <v>0</v>
      </c>
      <c r="J18" s="5">
        <f t="shared" si="1"/>
        <v>63.761497849999998</v>
      </c>
      <c r="K18" s="5">
        <v>63.761497850000005</v>
      </c>
      <c r="L18" s="1" t="s">
        <v>22</v>
      </c>
    </row>
    <row r="19" spans="1:12" x14ac:dyDescent="0.2">
      <c r="A19" s="6">
        <f t="shared" si="2"/>
        <v>5</v>
      </c>
      <c r="C19" s="1" t="s">
        <v>26</v>
      </c>
      <c r="E19" s="5">
        <v>195.95294593</v>
      </c>
      <c r="F19" s="5">
        <v>10.072932230000001</v>
      </c>
      <c r="G19" s="5">
        <v>-15.90727921</v>
      </c>
      <c r="H19" s="5">
        <f t="shared" si="0"/>
        <v>190.11859894999998</v>
      </c>
      <c r="I19" s="5">
        <v>-0.3216</v>
      </c>
      <c r="J19" s="5">
        <f t="shared" si="1"/>
        <v>189.79699894999999</v>
      </c>
      <c r="K19" s="5">
        <v>186.85115201436693</v>
      </c>
      <c r="L19" s="1" t="s">
        <v>22</v>
      </c>
    </row>
    <row r="20" spans="1:12" x14ac:dyDescent="0.2">
      <c r="A20" s="6">
        <f t="shared" si="2"/>
        <v>6</v>
      </c>
      <c r="C20" s="1" t="s">
        <v>27</v>
      </c>
      <c r="E20" s="5">
        <v>3501.0449309800001</v>
      </c>
      <c r="F20" s="5">
        <v>187.74738471000001</v>
      </c>
      <c r="G20" s="5">
        <v>-9.2718741600000012</v>
      </c>
      <c r="H20" s="5">
        <f t="shared" si="0"/>
        <v>3679.52044153</v>
      </c>
      <c r="I20" s="5">
        <v>0</v>
      </c>
      <c r="J20" s="5">
        <f t="shared" si="1"/>
        <v>3679.52044153</v>
      </c>
      <c r="K20" s="5">
        <v>3581.0903464770836</v>
      </c>
      <c r="L20" s="1" t="s">
        <v>22</v>
      </c>
    </row>
    <row r="21" spans="1:12" x14ac:dyDescent="0.2">
      <c r="A21" s="6">
        <f t="shared" si="2"/>
        <v>7</v>
      </c>
      <c r="C21" s="1" t="s">
        <v>28</v>
      </c>
      <c r="E21" s="5">
        <v>4963.2546642699999</v>
      </c>
      <c r="F21" s="5">
        <v>296.36110215999997</v>
      </c>
      <c r="G21" s="5">
        <v>28.769076949999999</v>
      </c>
      <c r="H21" s="5">
        <f t="shared" si="0"/>
        <v>5288.3848433799994</v>
      </c>
      <c r="I21" s="5">
        <v>-2.2014999999999998</v>
      </c>
      <c r="J21" s="5">
        <f t="shared" si="1"/>
        <v>5286.1833433799993</v>
      </c>
      <c r="K21" s="5">
        <v>5038.1064729912505</v>
      </c>
      <c r="L21" s="1" t="s">
        <v>22</v>
      </c>
    </row>
    <row r="22" spans="1:12" x14ac:dyDescent="0.2">
      <c r="A22" s="6">
        <f t="shared" si="2"/>
        <v>8</v>
      </c>
      <c r="C22" s="1" t="s">
        <v>29</v>
      </c>
      <c r="E22" s="5">
        <v>5.2162798800000001</v>
      </c>
      <c r="F22" s="5">
        <v>0</v>
      </c>
      <c r="G22" s="5">
        <v>0</v>
      </c>
      <c r="H22" s="5">
        <f t="shared" si="0"/>
        <v>5.2162798800000001</v>
      </c>
      <c r="I22" s="5">
        <v>0</v>
      </c>
      <c r="J22" s="5">
        <f t="shared" si="1"/>
        <v>5.2162798800000001</v>
      </c>
      <c r="K22" s="5">
        <v>5.216279880000001</v>
      </c>
      <c r="L22" s="1" t="s">
        <v>22</v>
      </c>
    </row>
    <row r="23" spans="1:12" x14ac:dyDescent="0.2">
      <c r="A23" s="6">
        <f t="shared" si="2"/>
        <v>9</v>
      </c>
      <c r="C23" s="1" t="s">
        <v>30</v>
      </c>
      <c r="E23" s="5">
        <v>698.52028091999989</v>
      </c>
      <c r="F23" s="5">
        <v>13.028310840000003</v>
      </c>
      <c r="G23" s="5">
        <v>-26.334448009999999</v>
      </c>
      <c r="H23" s="5">
        <f t="shared" si="0"/>
        <v>685.21414374999995</v>
      </c>
      <c r="I23" s="5">
        <v>-0.53049999999999997</v>
      </c>
      <c r="J23" s="5">
        <f t="shared" si="1"/>
        <v>684.68364374999999</v>
      </c>
      <c r="K23" s="5">
        <v>688.81840435958327</v>
      </c>
      <c r="L23" s="1" t="s">
        <v>22</v>
      </c>
    </row>
    <row r="24" spans="1:12" x14ac:dyDescent="0.2">
      <c r="A24" s="6">
        <f t="shared" si="2"/>
        <v>10</v>
      </c>
      <c r="C24" s="1" t="s">
        <v>31</v>
      </c>
      <c r="E24" s="5">
        <v>527.32626958000014</v>
      </c>
      <c r="F24" s="5">
        <v>39.622863219999999</v>
      </c>
      <c r="G24" s="5">
        <v>-12.726691349999999</v>
      </c>
      <c r="H24" s="5">
        <f t="shared" si="0"/>
        <v>554.22244145000013</v>
      </c>
      <c r="I24" s="5">
        <v>0</v>
      </c>
      <c r="J24" s="5">
        <f t="shared" si="1"/>
        <v>554.22244145000013</v>
      </c>
      <c r="K24" s="5">
        <v>527.86226032958359</v>
      </c>
      <c r="L24" s="1" t="s">
        <v>22</v>
      </c>
    </row>
    <row r="25" spans="1:12" x14ac:dyDescent="0.2">
      <c r="A25" s="6"/>
      <c r="E25" s="5"/>
      <c r="F25" s="5"/>
      <c r="G25" s="5"/>
      <c r="H25" s="5"/>
      <c r="I25" s="5"/>
      <c r="J25" s="5"/>
      <c r="K25" s="5"/>
      <c r="L25" s="5"/>
    </row>
    <row r="26" spans="1:12" ht="13.5" thickBot="1" x14ac:dyDescent="0.25">
      <c r="A26" s="6">
        <f>A24+1</f>
        <v>11</v>
      </c>
      <c r="C26" s="1" t="s">
        <v>32</v>
      </c>
      <c r="E26" s="7">
        <f t="shared" ref="E26:K26" si="3">SUM(E15:E24)</f>
        <v>10009.23619944</v>
      </c>
      <c r="F26" s="7">
        <f t="shared" si="3"/>
        <v>595.12265246999993</v>
      </c>
      <c r="G26" s="7">
        <f t="shared" si="3"/>
        <v>-36.522936640000005</v>
      </c>
      <c r="H26" s="7">
        <f t="shared" si="3"/>
        <v>10567.83591527</v>
      </c>
      <c r="I26" s="7">
        <f t="shared" si="3"/>
        <v>-3.0535999999999999</v>
      </c>
      <c r="J26" s="7">
        <f t="shared" si="3"/>
        <v>10564.782315269998</v>
      </c>
      <c r="K26" s="7">
        <f t="shared" si="3"/>
        <v>10180.293216973952</v>
      </c>
      <c r="L26" s="1" t="s">
        <v>22</v>
      </c>
    </row>
    <row r="27" spans="1:12" ht="13.5" thickTop="1" x14ac:dyDescent="0.2">
      <c r="A27" s="6"/>
      <c r="E27" s="5"/>
      <c r="F27" s="5"/>
      <c r="G27" s="5"/>
      <c r="H27" s="5"/>
      <c r="I27" s="5"/>
      <c r="J27" s="5"/>
      <c r="K27" s="5"/>
      <c r="L27" s="5"/>
    </row>
    <row r="28" spans="1:12" x14ac:dyDescent="0.2">
      <c r="A28" s="6"/>
      <c r="C28" s="4" t="s">
        <v>33</v>
      </c>
      <c r="E28" s="5"/>
      <c r="F28" s="5"/>
      <c r="G28" s="5"/>
      <c r="H28" s="5"/>
      <c r="I28" s="5"/>
      <c r="J28" s="5"/>
      <c r="K28" s="5"/>
      <c r="L28" s="5"/>
    </row>
    <row r="29" spans="1:12" x14ac:dyDescent="0.2">
      <c r="A29" s="6"/>
      <c r="E29" s="5"/>
      <c r="F29" s="5"/>
      <c r="G29" s="5"/>
      <c r="H29" s="5"/>
      <c r="I29" s="5"/>
      <c r="J29" s="5"/>
      <c r="K29" s="5"/>
      <c r="L29" s="5"/>
    </row>
    <row r="30" spans="1:12" x14ac:dyDescent="0.2">
      <c r="A30" s="6">
        <f>A26+1</f>
        <v>12</v>
      </c>
      <c r="C30" s="1" t="s">
        <v>23</v>
      </c>
      <c r="E30" s="5">
        <v>16.726795279999997</v>
      </c>
      <c r="F30" s="5">
        <v>1.7989505499999896</v>
      </c>
      <c r="G30" s="5">
        <v>0</v>
      </c>
      <c r="H30" s="5">
        <f t="shared" ref="H30:H64" si="4">E30+F30+G30</f>
        <v>18.525745829999988</v>
      </c>
      <c r="I30" s="5">
        <v>0</v>
      </c>
      <c r="J30" s="5">
        <f t="shared" ref="J30:J64" si="5">H30+I30</f>
        <v>18.525745829999988</v>
      </c>
      <c r="K30" s="5">
        <v>17.350139227083336</v>
      </c>
      <c r="L30" s="1" t="s">
        <v>22</v>
      </c>
    </row>
    <row r="31" spans="1:12" x14ac:dyDescent="0.2">
      <c r="A31" s="6">
        <f t="shared" ref="A31:A64" si="6">A30+1</f>
        <v>13</v>
      </c>
      <c r="C31" s="1" t="s">
        <v>34</v>
      </c>
      <c r="E31" s="5">
        <v>9.0865091699999994</v>
      </c>
      <c r="F31" s="5">
        <v>1.8040396900000049</v>
      </c>
      <c r="G31" s="5">
        <v>0</v>
      </c>
      <c r="H31" s="5">
        <f t="shared" si="4"/>
        <v>10.890548860000004</v>
      </c>
      <c r="I31" s="5">
        <v>0</v>
      </c>
      <c r="J31" s="5">
        <f t="shared" si="5"/>
        <v>10.890548860000004</v>
      </c>
      <c r="K31" s="5">
        <v>9.5140444387500018</v>
      </c>
      <c r="L31" s="1" t="s">
        <v>22</v>
      </c>
    </row>
    <row r="32" spans="1:12" x14ac:dyDescent="0.2">
      <c r="A32" s="6">
        <f t="shared" si="6"/>
        <v>14</v>
      </c>
      <c r="C32" s="1" t="s">
        <v>26</v>
      </c>
      <c r="E32" s="5">
        <v>146.15089173000004</v>
      </c>
      <c r="F32" s="5">
        <v>9.6579948299999838</v>
      </c>
      <c r="G32" s="5">
        <v>0</v>
      </c>
      <c r="H32" s="5">
        <f t="shared" si="4"/>
        <v>155.80888656000002</v>
      </c>
      <c r="I32" s="5">
        <v>0</v>
      </c>
      <c r="J32" s="5">
        <f t="shared" si="5"/>
        <v>155.80888656000002</v>
      </c>
      <c r="K32" s="5">
        <v>148.59271845708341</v>
      </c>
      <c r="L32" s="1" t="s">
        <v>22</v>
      </c>
    </row>
    <row r="33" spans="1:12" x14ac:dyDescent="0.2">
      <c r="A33" s="6">
        <f t="shared" si="6"/>
        <v>15</v>
      </c>
      <c r="C33" s="1" t="s">
        <v>35</v>
      </c>
      <c r="E33" s="5">
        <v>130.45991178671676</v>
      </c>
      <c r="F33" s="5">
        <v>9.168732700000179</v>
      </c>
      <c r="G33" s="5">
        <v>-0.32031681082078239</v>
      </c>
      <c r="H33" s="5">
        <f t="shared" si="4"/>
        <v>139.30832767589618</v>
      </c>
      <c r="I33" s="5">
        <v>0</v>
      </c>
      <c r="J33" s="5">
        <f t="shared" si="5"/>
        <v>139.30832767589618</v>
      </c>
      <c r="K33" s="5">
        <v>132.8490760279326</v>
      </c>
      <c r="L33" s="1" t="s">
        <v>22</v>
      </c>
    </row>
    <row r="34" spans="1:12" x14ac:dyDescent="0.2">
      <c r="A34" s="6">
        <f t="shared" si="6"/>
        <v>16</v>
      </c>
      <c r="C34" s="1" t="s">
        <v>36</v>
      </c>
      <c r="E34" s="5">
        <v>995.96898531521595</v>
      </c>
      <c r="F34" s="5">
        <v>44.406987940000739</v>
      </c>
      <c r="G34" s="5">
        <v>-1.8295693636957546</v>
      </c>
      <c r="H34" s="5">
        <f t="shared" si="4"/>
        <v>1038.5464038915209</v>
      </c>
      <c r="I34" s="5">
        <v>0</v>
      </c>
      <c r="J34" s="5">
        <f t="shared" si="5"/>
        <v>1038.5464038915209</v>
      </c>
      <c r="K34" s="5">
        <v>1015.4116171325617</v>
      </c>
      <c r="L34" s="1" t="s">
        <v>22</v>
      </c>
    </row>
    <row r="35" spans="1:12" x14ac:dyDescent="0.2">
      <c r="A35" s="6">
        <f t="shared" si="6"/>
        <v>17</v>
      </c>
      <c r="C35" s="1" t="s">
        <v>37</v>
      </c>
      <c r="E35" s="5">
        <v>104.76792198999996</v>
      </c>
      <c r="F35" s="5">
        <v>12.87490810000002</v>
      </c>
      <c r="G35" s="5">
        <v>-5.4022381199999998</v>
      </c>
      <c r="H35" s="5">
        <f t="shared" si="4"/>
        <v>112.24059197</v>
      </c>
      <c r="I35" s="5">
        <v>0</v>
      </c>
      <c r="J35" s="5">
        <f t="shared" si="5"/>
        <v>112.24059197</v>
      </c>
      <c r="K35" s="5">
        <v>112.13175756249996</v>
      </c>
      <c r="L35" s="1" t="s">
        <v>22</v>
      </c>
    </row>
    <row r="36" spans="1:12" x14ac:dyDescent="0.2">
      <c r="A36" s="6">
        <f t="shared" si="6"/>
        <v>18</v>
      </c>
      <c r="C36" s="1" t="s">
        <v>38</v>
      </c>
      <c r="E36" s="5">
        <v>87.193795819999451</v>
      </c>
      <c r="F36" s="5">
        <v>2.6985050400004265</v>
      </c>
      <c r="G36" s="5">
        <v>0</v>
      </c>
      <c r="H36" s="5">
        <f t="shared" si="4"/>
        <v>89.892300859999878</v>
      </c>
      <c r="I36" s="5">
        <v>0</v>
      </c>
      <c r="J36" s="5">
        <f t="shared" si="5"/>
        <v>89.892300859999878</v>
      </c>
      <c r="K36" s="5">
        <v>87.623960877499513</v>
      </c>
      <c r="L36" s="1" t="s">
        <v>22</v>
      </c>
    </row>
    <row r="37" spans="1:12" x14ac:dyDescent="0.2">
      <c r="A37" s="6">
        <f t="shared" si="6"/>
        <v>19</v>
      </c>
      <c r="C37" s="1" t="s">
        <v>39</v>
      </c>
      <c r="E37" s="5">
        <v>684.32196866231209</v>
      </c>
      <c r="F37" s="5">
        <v>41.15528710999952</v>
      </c>
      <c r="G37" s="5">
        <v>-0.89579808192210308</v>
      </c>
      <c r="H37" s="5">
        <f t="shared" si="4"/>
        <v>724.58145769038958</v>
      </c>
      <c r="I37" s="5">
        <v>0</v>
      </c>
      <c r="J37" s="5">
        <f t="shared" si="5"/>
        <v>724.58145769038958</v>
      </c>
      <c r="K37" s="5">
        <v>699.47764877514851</v>
      </c>
      <c r="L37" s="1" t="s">
        <v>22</v>
      </c>
    </row>
    <row r="38" spans="1:12" x14ac:dyDescent="0.2">
      <c r="A38" s="6">
        <f t="shared" si="6"/>
        <v>20</v>
      </c>
      <c r="C38" s="1" t="s">
        <v>40</v>
      </c>
      <c r="E38" s="5">
        <v>750.30500791001396</v>
      </c>
      <c r="F38" s="5">
        <v>53.894769259998689</v>
      </c>
      <c r="G38" s="5">
        <v>-0.51306218249695057</v>
      </c>
      <c r="H38" s="5">
        <f t="shared" si="4"/>
        <v>803.68671498751576</v>
      </c>
      <c r="I38" s="5">
        <v>0</v>
      </c>
      <c r="J38" s="5">
        <f t="shared" si="5"/>
        <v>803.68671498751576</v>
      </c>
      <c r="K38" s="5">
        <v>768.3266811390763</v>
      </c>
      <c r="L38" s="1" t="s">
        <v>22</v>
      </c>
    </row>
    <row r="39" spans="1:12" x14ac:dyDescent="0.2">
      <c r="A39" s="6">
        <f t="shared" si="6"/>
        <v>21</v>
      </c>
      <c r="C39" s="1" t="s">
        <v>41</v>
      </c>
      <c r="E39" s="5">
        <v>73.354377550000123</v>
      </c>
      <c r="F39" s="5">
        <v>17.924942399999811</v>
      </c>
      <c r="G39" s="5">
        <v>0</v>
      </c>
      <c r="H39" s="5">
        <f t="shared" si="4"/>
        <v>91.27931994999993</v>
      </c>
      <c r="I39" s="5">
        <v>0</v>
      </c>
      <c r="J39" s="5">
        <f t="shared" si="5"/>
        <v>91.27931994999993</v>
      </c>
      <c r="K39" s="5">
        <v>77.704240417500074</v>
      </c>
      <c r="L39" s="1" t="s">
        <v>22</v>
      </c>
    </row>
    <row r="56" spans="1:12" x14ac:dyDescent="0.2">
      <c r="A56" s="15" t="s">
        <v>42</v>
      </c>
      <c r="B56" s="15"/>
      <c r="C56" s="15"/>
      <c r="D56" s="15"/>
      <c r="E56" s="14"/>
      <c r="F56" s="14"/>
      <c r="G56" s="14"/>
      <c r="H56" s="14"/>
      <c r="I56" s="14"/>
      <c r="J56" s="14"/>
      <c r="K56" s="14"/>
      <c r="L56" s="14"/>
    </row>
    <row r="57" spans="1:12" x14ac:dyDescent="0.2">
      <c r="A57" s="15" t="s">
        <v>1</v>
      </c>
      <c r="B57" s="15"/>
      <c r="C57" s="15"/>
      <c r="D57" s="15"/>
      <c r="E57" s="14"/>
      <c r="F57" s="14"/>
      <c r="G57" s="14"/>
      <c r="H57" s="14"/>
      <c r="I57" s="14"/>
      <c r="J57" s="14"/>
      <c r="K57" s="14"/>
      <c r="L57" s="1" t="s">
        <v>22</v>
      </c>
    </row>
    <row r="59" spans="1:12" x14ac:dyDescent="0.2">
      <c r="A59" s="4"/>
      <c r="B59" s="4"/>
      <c r="C59" s="4"/>
      <c r="D59" s="4"/>
      <c r="E59" s="12" t="s">
        <v>2</v>
      </c>
      <c r="F59" s="12"/>
      <c r="G59" s="12"/>
      <c r="H59" s="12" t="s">
        <v>3</v>
      </c>
      <c r="I59" s="12"/>
      <c r="J59" s="12" t="s">
        <v>3</v>
      </c>
      <c r="K59" s="12"/>
      <c r="L59" s="12"/>
    </row>
    <row r="60" spans="1:12" ht="38.25" x14ac:dyDescent="0.2">
      <c r="A60" s="11" t="s">
        <v>4</v>
      </c>
      <c r="B60" s="8"/>
      <c r="C60" s="10" t="s">
        <v>5</v>
      </c>
      <c r="D60" s="8"/>
      <c r="E60" s="9" t="s">
        <v>6</v>
      </c>
      <c r="F60" s="9" t="s">
        <v>7</v>
      </c>
      <c r="G60" s="9" t="s">
        <v>8</v>
      </c>
      <c r="H60" s="9" t="s">
        <v>9</v>
      </c>
      <c r="I60" s="9" t="s">
        <v>10</v>
      </c>
      <c r="J60" s="9" t="s">
        <v>11</v>
      </c>
      <c r="K60" s="9" t="s">
        <v>12</v>
      </c>
      <c r="L60" s="16"/>
    </row>
    <row r="61" spans="1:12" x14ac:dyDescent="0.2">
      <c r="E61" s="5" t="s">
        <v>13</v>
      </c>
      <c r="F61" s="5" t="s">
        <v>14</v>
      </c>
      <c r="G61" s="5" t="s">
        <v>15</v>
      </c>
      <c r="H61" s="5" t="s">
        <v>16</v>
      </c>
      <c r="I61" s="5" t="s">
        <v>17</v>
      </c>
      <c r="J61" s="5" t="s">
        <v>18</v>
      </c>
      <c r="K61" s="5" t="s">
        <v>19</v>
      </c>
      <c r="L61" s="5"/>
    </row>
    <row r="62" spans="1:12" x14ac:dyDescent="0.2">
      <c r="E62" s="5"/>
      <c r="F62" s="5"/>
      <c r="G62" s="5"/>
      <c r="H62" s="5"/>
      <c r="I62" s="5"/>
      <c r="J62" s="5"/>
      <c r="K62" s="5"/>
      <c r="L62" s="5"/>
    </row>
    <row r="63" spans="1:12" x14ac:dyDescent="0.2">
      <c r="A63" s="6">
        <f>A39+1</f>
        <v>22</v>
      </c>
      <c r="C63" s="1" t="s">
        <v>31</v>
      </c>
      <c r="E63" s="5">
        <v>391.39311554999995</v>
      </c>
      <c r="F63" s="5">
        <v>31.499774080000005</v>
      </c>
      <c r="G63" s="5">
        <v>-8.6239199000000006</v>
      </c>
      <c r="H63" s="5">
        <f t="shared" si="4"/>
        <v>414.26896972999998</v>
      </c>
      <c r="I63" s="5">
        <v>0</v>
      </c>
      <c r="J63" s="5">
        <f t="shared" si="5"/>
        <v>414.26896972999998</v>
      </c>
      <c r="K63" s="5">
        <v>398.09968358749995</v>
      </c>
      <c r="L63" s="1" t="s">
        <v>22</v>
      </c>
    </row>
    <row r="64" spans="1:12" x14ac:dyDescent="0.2">
      <c r="A64" s="6">
        <f t="shared" si="6"/>
        <v>23</v>
      </c>
      <c r="C64" s="1" t="s">
        <v>43</v>
      </c>
      <c r="E64" s="5">
        <v>355.64968330999994</v>
      </c>
      <c r="F64" s="5">
        <v>50.950313099999825</v>
      </c>
      <c r="G64" s="5">
        <v>0</v>
      </c>
      <c r="H64" s="5">
        <f t="shared" si="4"/>
        <v>406.59999640999979</v>
      </c>
      <c r="I64" s="5">
        <v>0</v>
      </c>
      <c r="J64" s="5">
        <f t="shared" si="5"/>
        <v>406.59999640999979</v>
      </c>
      <c r="K64" s="5">
        <v>376.51540331999985</v>
      </c>
      <c r="L64" s="1" t="s">
        <v>22</v>
      </c>
    </row>
    <row r="65" spans="1:12" x14ac:dyDescent="0.2">
      <c r="A65" s="6"/>
      <c r="E65" s="5"/>
      <c r="F65" s="5"/>
      <c r="G65" s="5"/>
      <c r="H65" s="5"/>
      <c r="I65" s="5"/>
      <c r="J65" s="5"/>
      <c r="K65" s="5"/>
      <c r="L65" s="5"/>
    </row>
    <row r="66" spans="1:12" ht="13.5" thickBot="1" x14ac:dyDescent="0.25">
      <c r="A66" s="6">
        <f>A64+1</f>
        <v>24</v>
      </c>
      <c r="C66" s="1" t="s">
        <v>32</v>
      </c>
      <c r="E66" s="7">
        <f t="shared" ref="E66:K66" si="7">SUM(E30:E64)</f>
        <v>3745.3789640742584</v>
      </c>
      <c r="F66" s="7">
        <f t="shared" si="7"/>
        <v>277.83520479999925</v>
      </c>
      <c r="G66" s="7">
        <f t="shared" si="7"/>
        <v>-17.58490445893559</v>
      </c>
      <c r="H66" s="7">
        <f t="shared" si="7"/>
        <v>4005.6292644153214</v>
      </c>
      <c r="I66" s="7">
        <f t="shared" si="7"/>
        <v>0</v>
      </c>
      <c r="J66" s="7">
        <f t="shared" si="7"/>
        <v>4005.6292644153214</v>
      </c>
      <c r="K66" s="7">
        <f t="shared" si="7"/>
        <v>3843.5969709626343</v>
      </c>
      <c r="L66" s="1" t="s">
        <v>22</v>
      </c>
    </row>
    <row r="67" spans="1:12" ht="13.5" thickTop="1" x14ac:dyDescent="0.2">
      <c r="A67" s="6"/>
      <c r="E67" s="5"/>
      <c r="F67" s="5"/>
      <c r="G67" s="5"/>
      <c r="H67" s="5"/>
      <c r="I67" s="5"/>
      <c r="J67" s="5"/>
      <c r="K67" s="5"/>
      <c r="L67" s="5"/>
    </row>
    <row r="68" spans="1:12" x14ac:dyDescent="0.2">
      <c r="A68" s="6"/>
      <c r="C68" s="4" t="s">
        <v>44</v>
      </c>
      <c r="E68" s="5"/>
      <c r="F68" s="5"/>
      <c r="G68" s="5"/>
      <c r="H68" s="5"/>
      <c r="I68" s="5"/>
      <c r="J68" s="5"/>
      <c r="K68" s="5"/>
      <c r="L68" s="5"/>
    </row>
    <row r="69" spans="1:12" x14ac:dyDescent="0.2">
      <c r="A69" s="6"/>
      <c r="E69" s="5"/>
      <c r="F69" s="5"/>
      <c r="G69" s="5"/>
      <c r="H69" s="5"/>
      <c r="I69" s="5"/>
      <c r="J69" s="5"/>
      <c r="K69" s="5"/>
      <c r="L69" s="5"/>
    </row>
    <row r="70" spans="1:12" x14ac:dyDescent="0.2">
      <c r="A70" s="6">
        <f>A66+1</f>
        <v>25</v>
      </c>
      <c r="C70" s="1" t="s">
        <v>23</v>
      </c>
      <c r="E70" s="5">
        <v>5.2779488099999963</v>
      </c>
      <c r="F70" s="5">
        <v>1.0668282100000064</v>
      </c>
      <c r="G70" s="5">
        <v>0</v>
      </c>
      <c r="H70" s="5">
        <f t="shared" ref="H70:H81" si="8">E70+F70+G70</f>
        <v>6.3447770200000022</v>
      </c>
      <c r="I70" s="5">
        <v>0</v>
      </c>
      <c r="J70" s="5">
        <f t="shared" ref="J70:J81" si="9">H70+I70</f>
        <v>6.3447770200000022</v>
      </c>
      <c r="K70" s="5">
        <v>5.8895056912499975</v>
      </c>
      <c r="L70" s="1" t="s">
        <v>22</v>
      </c>
    </row>
    <row r="71" spans="1:12" x14ac:dyDescent="0.2">
      <c r="A71" s="6">
        <f t="shared" ref="A71:A81" si="10">A70+1</f>
        <v>26</v>
      </c>
      <c r="C71" s="1" t="s">
        <v>34</v>
      </c>
      <c r="E71" s="5">
        <v>10.920602220000003</v>
      </c>
      <c r="F71" s="5">
        <v>0.4024653399999924</v>
      </c>
      <c r="G71" s="5">
        <v>0</v>
      </c>
      <c r="H71" s="5">
        <f t="shared" si="8"/>
        <v>11.323067559999995</v>
      </c>
      <c r="I71" s="5">
        <v>0</v>
      </c>
      <c r="J71" s="5">
        <f t="shared" si="9"/>
        <v>11.323067559999995</v>
      </c>
      <c r="K71" s="5">
        <v>11.05160741416667</v>
      </c>
      <c r="L71" s="1" t="s">
        <v>22</v>
      </c>
    </row>
    <row r="72" spans="1:12" x14ac:dyDescent="0.2">
      <c r="A72" s="6">
        <f t="shared" si="10"/>
        <v>27</v>
      </c>
      <c r="C72" s="1" t="s">
        <v>26</v>
      </c>
      <c r="E72" s="5">
        <v>71.427168229999964</v>
      </c>
      <c r="F72" s="5">
        <v>2.5012613700001243</v>
      </c>
      <c r="G72" s="5">
        <v>0</v>
      </c>
      <c r="H72" s="5">
        <f t="shared" si="8"/>
        <v>73.928429600000086</v>
      </c>
      <c r="I72" s="5">
        <v>0</v>
      </c>
      <c r="J72" s="5">
        <f t="shared" si="9"/>
        <v>73.928429600000086</v>
      </c>
      <c r="K72" s="5">
        <v>71.91196741541664</v>
      </c>
      <c r="L72" s="1" t="s">
        <v>22</v>
      </c>
    </row>
    <row r="73" spans="1:12" x14ac:dyDescent="0.2">
      <c r="A73" s="6">
        <f t="shared" si="10"/>
        <v>28</v>
      </c>
      <c r="C73" s="1" t="s">
        <v>35</v>
      </c>
      <c r="E73" s="5">
        <v>111.2347981232831</v>
      </c>
      <c r="F73" s="5">
        <v>2.1848196699999898</v>
      </c>
      <c r="G73" s="5">
        <v>-0.20864776917921779</v>
      </c>
      <c r="H73" s="5">
        <f t="shared" si="8"/>
        <v>113.21097002410387</v>
      </c>
      <c r="I73" s="5">
        <v>0</v>
      </c>
      <c r="J73" s="5">
        <f t="shared" si="9"/>
        <v>113.21097002410387</v>
      </c>
      <c r="K73" s="5">
        <v>111.78630051248396</v>
      </c>
      <c r="L73" s="1" t="s">
        <v>22</v>
      </c>
    </row>
    <row r="74" spans="1:12" x14ac:dyDescent="0.2">
      <c r="A74" s="6">
        <f t="shared" si="10"/>
        <v>29</v>
      </c>
      <c r="C74" s="1" t="s">
        <v>36</v>
      </c>
      <c r="E74" s="5">
        <v>505.76811134478299</v>
      </c>
      <c r="F74" s="5">
        <v>16.392574959999951</v>
      </c>
      <c r="G74" s="5">
        <v>-0.81839382630424518</v>
      </c>
      <c r="H74" s="5">
        <f t="shared" si="8"/>
        <v>521.34229247847873</v>
      </c>
      <c r="I74" s="5">
        <v>0</v>
      </c>
      <c r="J74" s="5">
        <f t="shared" si="9"/>
        <v>521.34229247847873</v>
      </c>
      <c r="K74" s="5">
        <v>512.23314743368712</v>
      </c>
      <c r="L74" s="1" t="s">
        <v>22</v>
      </c>
    </row>
    <row r="75" spans="1:12" x14ac:dyDescent="0.2">
      <c r="A75" s="6">
        <f t="shared" si="10"/>
        <v>30</v>
      </c>
      <c r="C75" s="1" t="s">
        <v>37</v>
      </c>
      <c r="E75" s="5">
        <v>37.710374919999985</v>
      </c>
      <c r="F75" s="5">
        <v>3.7226664000000258</v>
      </c>
      <c r="G75" s="5">
        <v>-1.9846421300000001</v>
      </c>
      <c r="H75" s="5">
        <f t="shared" si="8"/>
        <v>39.448399190000011</v>
      </c>
      <c r="I75" s="5">
        <v>0</v>
      </c>
      <c r="J75" s="5">
        <f t="shared" si="9"/>
        <v>39.448399190000011</v>
      </c>
      <c r="K75" s="5">
        <v>38.344729512916665</v>
      </c>
      <c r="L75" s="1" t="s">
        <v>22</v>
      </c>
    </row>
    <row r="76" spans="1:12" x14ac:dyDescent="0.2">
      <c r="A76" s="6">
        <f t="shared" si="10"/>
        <v>31</v>
      </c>
      <c r="C76" s="1" t="s">
        <v>38</v>
      </c>
      <c r="E76" s="5">
        <v>42.266016750000027</v>
      </c>
      <c r="F76" s="5">
        <v>3.6228688499999295</v>
      </c>
      <c r="G76" s="5">
        <v>0</v>
      </c>
      <c r="H76" s="5">
        <f t="shared" si="8"/>
        <v>45.888885599999959</v>
      </c>
      <c r="I76" s="5">
        <v>0</v>
      </c>
      <c r="J76" s="5">
        <f t="shared" si="9"/>
        <v>45.888885599999959</v>
      </c>
      <c r="K76" s="5">
        <v>43.414426375416703</v>
      </c>
      <c r="L76" s="1" t="s">
        <v>22</v>
      </c>
    </row>
    <row r="77" spans="1:12" x14ac:dyDescent="0.2">
      <c r="A77" s="6">
        <f t="shared" si="10"/>
        <v>32</v>
      </c>
      <c r="C77" s="1" t="s">
        <v>39</v>
      </c>
      <c r="E77" s="5">
        <v>719.9059033510224</v>
      </c>
      <c r="F77" s="5">
        <v>76.169533259999184</v>
      </c>
      <c r="G77" s="5">
        <v>-0.81820094474456384</v>
      </c>
      <c r="H77" s="5">
        <f t="shared" si="8"/>
        <v>795.25723566627698</v>
      </c>
      <c r="I77" s="5">
        <v>0</v>
      </c>
      <c r="J77" s="5">
        <f t="shared" si="9"/>
        <v>795.25723566627698</v>
      </c>
      <c r="K77" s="5">
        <v>736.92526006249125</v>
      </c>
      <c r="L77" s="1" t="s">
        <v>22</v>
      </c>
    </row>
    <row r="78" spans="1:12" x14ac:dyDescent="0.2">
      <c r="A78" s="6">
        <f t="shared" si="10"/>
        <v>33</v>
      </c>
      <c r="C78" s="1" t="s">
        <v>40</v>
      </c>
      <c r="E78" s="5">
        <v>246.32901785665445</v>
      </c>
      <c r="F78" s="5">
        <v>5.1025949500001637</v>
      </c>
      <c r="G78" s="5">
        <v>-0.22326945083638278</v>
      </c>
      <c r="H78" s="5">
        <f t="shared" si="8"/>
        <v>251.20834335581824</v>
      </c>
      <c r="I78" s="5">
        <v>0</v>
      </c>
      <c r="J78" s="5">
        <f t="shared" si="9"/>
        <v>251.20834335581824</v>
      </c>
      <c r="K78" s="5">
        <v>247.822010752453</v>
      </c>
      <c r="L78" s="1" t="s">
        <v>22</v>
      </c>
    </row>
    <row r="79" spans="1:12" x14ac:dyDescent="0.2">
      <c r="A79" s="6">
        <f t="shared" si="10"/>
        <v>34</v>
      </c>
      <c r="C79" s="1" t="s">
        <v>41</v>
      </c>
      <c r="E79" s="5">
        <v>155.5296853399999</v>
      </c>
      <c r="F79" s="5">
        <v>6.3133422400000718</v>
      </c>
      <c r="G79" s="5">
        <v>0</v>
      </c>
      <c r="H79" s="5">
        <f t="shared" si="8"/>
        <v>161.84302757999998</v>
      </c>
      <c r="I79" s="5">
        <v>0</v>
      </c>
      <c r="J79" s="5">
        <f t="shared" si="9"/>
        <v>161.84302757999998</v>
      </c>
      <c r="K79" s="5">
        <v>157.55530001916662</v>
      </c>
      <c r="L79" s="1" t="s">
        <v>22</v>
      </c>
    </row>
    <row r="80" spans="1:12" x14ac:dyDescent="0.2">
      <c r="A80" s="6">
        <f t="shared" si="10"/>
        <v>35</v>
      </c>
      <c r="C80" s="1" t="s">
        <v>31</v>
      </c>
      <c r="E80" s="5">
        <v>102.19150855999995</v>
      </c>
      <c r="F80" s="5">
        <v>7.9432920100001647</v>
      </c>
      <c r="G80" s="5">
        <v>-1.2927747599999999</v>
      </c>
      <c r="H80" s="5">
        <f t="shared" si="8"/>
        <v>108.84202581000011</v>
      </c>
      <c r="I80" s="5">
        <v>0</v>
      </c>
      <c r="J80" s="5">
        <f t="shared" si="9"/>
        <v>108.84202581000011</v>
      </c>
      <c r="K80" s="5">
        <v>104.12271960374994</v>
      </c>
      <c r="L80" s="1" t="s">
        <v>22</v>
      </c>
    </row>
    <row r="81" spans="1:12" x14ac:dyDescent="0.2">
      <c r="A81" s="6">
        <f t="shared" si="10"/>
        <v>36</v>
      </c>
      <c r="C81" s="1" t="s">
        <v>43</v>
      </c>
      <c r="E81" s="5">
        <v>205.55336751000002</v>
      </c>
      <c r="F81" s="5">
        <v>32.730644740000002</v>
      </c>
      <c r="G81" s="5">
        <v>0</v>
      </c>
      <c r="H81" s="5">
        <f t="shared" si="8"/>
        <v>238.28401225000002</v>
      </c>
      <c r="I81" s="5">
        <v>0</v>
      </c>
      <c r="J81" s="5">
        <f t="shared" si="9"/>
        <v>238.28401225000002</v>
      </c>
      <c r="K81" s="5">
        <v>217.23060310916665</v>
      </c>
      <c r="L81" s="1" t="s">
        <v>22</v>
      </c>
    </row>
    <row r="82" spans="1:12" x14ac:dyDescent="0.2">
      <c r="A82" s="6"/>
      <c r="E82" s="5"/>
      <c r="F82" s="5"/>
      <c r="G82" s="5"/>
      <c r="H82" s="5"/>
      <c r="I82" s="5"/>
      <c r="J82" s="5"/>
      <c r="K82" s="5"/>
      <c r="L82" s="5"/>
    </row>
    <row r="83" spans="1:12" ht="13.5" thickBot="1" x14ac:dyDescent="0.25">
      <c r="A83" s="6">
        <f>A81+1</f>
        <v>37</v>
      </c>
      <c r="C83" s="1" t="s">
        <v>32</v>
      </c>
      <c r="E83" s="7">
        <f t="shared" ref="E83:K83" si="11">SUM(E70:E81)</f>
        <v>2214.1145030157427</v>
      </c>
      <c r="F83" s="7">
        <f t="shared" si="11"/>
        <v>158.15289199999961</v>
      </c>
      <c r="G83" s="7">
        <f t="shared" si="11"/>
        <v>-5.3459288810644097</v>
      </c>
      <c r="H83" s="7">
        <f t="shared" si="11"/>
        <v>2366.9214661346782</v>
      </c>
      <c r="I83" s="7">
        <f t="shared" si="11"/>
        <v>0</v>
      </c>
      <c r="J83" s="7">
        <f t="shared" si="11"/>
        <v>2366.9214661346782</v>
      </c>
      <c r="K83" s="7">
        <f t="shared" si="11"/>
        <v>2258.2875779023652</v>
      </c>
      <c r="L83" s="1" t="s">
        <v>22</v>
      </c>
    </row>
    <row r="84" spans="1:12" ht="13.5" thickTop="1" x14ac:dyDescent="0.2">
      <c r="A84" s="6"/>
      <c r="E84" s="5"/>
      <c r="F84" s="5"/>
      <c r="G84" s="5"/>
      <c r="H84" s="5"/>
      <c r="I84" s="5"/>
      <c r="J84" s="5"/>
      <c r="K84" s="5"/>
      <c r="L84" s="5"/>
    </row>
    <row r="85" spans="1:12" ht="13.5" thickBot="1" x14ac:dyDescent="0.25">
      <c r="A85" s="6">
        <f>A83+1</f>
        <v>38</v>
      </c>
      <c r="C85" s="1" t="s">
        <v>45</v>
      </c>
      <c r="E85" s="7">
        <f t="shared" ref="E85:K85" si="12">SUM(E26,E66,E83)</f>
        <v>15968.72966653</v>
      </c>
      <c r="F85" s="7">
        <f t="shared" si="12"/>
        <v>1031.1107492699989</v>
      </c>
      <c r="G85" s="7">
        <f t="shared" si="12"/>
        <v>-59.453769980000004</v>
      </c>
      <c r="H85" s="7">
        <f t="shared" si="12"/>
        <v>16940.386645819999</v>
      </c>
      <c r="I85" s="7">
        <f t="shared" si="12"/>
        <v>-3.0535999999999999</v>
      </c>
      <c r="J85" s="7">
        <f t="shared" si="12"/>
        <v>16937.33304582</v>
      </c>
      <c r="K85" s="7">
        <f t="shared" si="12"/>
        <v>16282.177765838953</v>
      </c>
      <c r="L85" s="1" t="s">
        <v>22</v>
      </c>
    </row>
    <row r="86" spans="1:12" ht="13.5" thickTop="1" x14ac:dyDescent="0.2">
      <c r="A86" s="6"/>
      <c r="E86" s="5"/>
      <c r="F86" s="5"/>
      <c r="G86" s="5"/>
      <c r="H86" s="5"/>
      <c r="I86" s="5"/>
      <c r="J86" s="5"/>
      <c r="K86" s="5"/>
      <c r="L86" s="5"/>
    </row>
    <row r="87" spans="1:12" x14ac:dyDescent="0.2">
      <c r="A87" s="4"/>
    </row>
    <row r="88" spans="1:12" x14ac:dyDescent="0.2">
      <c r="A88" s="3"/>
    </row>
  </sheetData>
  <pageMargins left="0.7" right="0.7" top="0.75" bottom="0.75" header="0.3" footer="0.3"/>
  <pageSetup scale="80" orientation="landscape" useFirstPageNumber="1" r:id="rId1"/>
  <headerFooter>
    <oddHeader>&amp;R&amp;"Arial,Regular"&amp;10Updated: 2023-07-06
EB-2022-0200
Exhibit 2
Tab 2
Schedule 1
Attachment 6
Page &amp;P of 14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AFBE-F2AA-41C3-BFE7-B885659A18CC}">
  <dimension ref="A6:M26"/>
  <sheetViews>
    <sheetView view="pageLayout" zoomScale="90" zoomScaleNormal="100" zoomScalePageLayoutView="90" workbookViewId="0">
      <selection activeCell="H34" sqref="H34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3" width="12.28515625" style="2" customWidth="1"/>
    <col min="14" max="16384" width="101.28515625" style="1"/>
  </cols>
  <sheetData>
    <row r="6" spans="1:13" s="13" customFormat="1" x14ac:dyDescent="0.2">
      <c r="A6" s="15" t="s">
        <v>105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  <c r="M6" s="14"/>
    </row>
    <row r="7" spans="1:13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  <c r="M7" s="1" t="s">
        <v>22</v>
      </c>
    </row>
    <row r="9" spans="1:13" s="4" customFormat="1" x14ac:dyDescent="0.2">
      <c r="E9" s="12" t="s">
        <v>2</v>
      </c>
      <c r="F9" s="12"/>
      <c r="G9" s="12"/>
      <c r="H9" s="12"/>
      <c r="I9" s="12" t="s">
        <v>3</v>
      </c>
      <c r="J9" s="12"/>
      <c r="K9" s="12" t="s">
        <v>3</v>
      </c>
      <c r="L9" s="12"/>
      <c r="M9" s="12"/>
    </row>
    <row r="10" spans="1:13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94</v>
      </c>
      <c r="I10" s="9" t="s">
        <v>9</v>
      </c>
      <c r="J10" s="9" t="s">
        <v>10</v>
      </c>
      <c r="K10" s="9" t="s">
        <v>11</v>
      </c>
      <c r="L10" s="9" t="s">
        <v>12</v>
      </c>
      <c r="M10" s="16"/>
    </row>
    <row r="11" spans="1:13" x14ac:dyDescent="0.2">
      <c r="E11" s="5" t="s">
        <v>13</v>
      </c>
      <c r="F11" s="5" t="s">
        <v>14</v>
      </c>
      <c r="G11" s="5" t="s">
        <v>15</v>
      </c>
      <c r="H11" s="5" t="s">
        <v>95</v>
      </c>
      <c r="I11" s="5" t="s">
        <v>96</v>
      </c>
      <c r="J11" s="5" t="s">
        <v>97</v>
      </c>
      <c r="K11" s="5" t="s">
        <v>98</v>
      </c>
      <c r="L11" s="5" t="s">
        <v>99</v>
      </c>
      <c r="M11" s="5"/>
    </row>
    <row r="12" spans="1:13" x14ac:dyDescent="0.2"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C13" s="4" t="s">
        <v>88</v>
      </c>
      <c r="E13" s="5"/>
      <c r="F13" s="5"/>
      <c r="G13" s="5"/>
      <c r="H13" s="5"/>
      <c r="I13" s="5"/>
      <c r="J13" s="5"/>
      <c r="K13" s="5"/>
      <c r="L13" s="5"/>
      <c r="M13" s="5"/>
    </row>
    <row r="15" spans="1:13" x14ac:dyDescent="0.2">
      <c r="A15" s="6">
        <v>1</v>
      </c>
      <c r="C15" s="1" t="s">
        <v>89</v>
      </c>
      <c r="E15" s="5">
        <v>-1.44962126</v>
      </c>
      <c r="F15" s="5">
        <v>-3.792852E-2</v>
      </c>
      <c r="G15" s="5">
        <v>0</v>
      </c>
      <c r="H15" s="5">
        <v>0</v>
      </c>
      <c r="I15" s="5">
        <f>E15+F15+G15+H15</f>
        <v>-1.4875497799999999</v>
      </c>
      <c r="J15" s="5">
        <v>0</v>
      </c>
      <c r="K15" s="5">
        <f>I15+J15</f>
        <v>-1.4875497799999999</v>
      </c>
      <c r="L15" s="5">
        <v>-1.4685855200000009</v>
      </c>
      <c r="M15" s="1" t="s">
        <v>22</v>
      </c>
    </row>
    <row r="16" spans="1:13" x14ac:dyDescent="0.2">
      <c r="A16" s="6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6"/>
      <c r="C17" s="4" t="s">
        <v>90</v>
      </c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6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6">
        <f>A15+1</f>
        <v>2</v>
      </c>
      <c r="C19" s="1" t="s">
        <v>91</v>
      </c>
      <c r="E19" s="5">
        <v>-0.98139544000000001</v>
      </c>
      <c r="F19" s="5">
        <v>-5.9689679999999995E-2</v>
      </c>
      <c r="G19" s="5">
        <v>0</v>
      </c>
      <c r="H19" s="5">
        <v>0</v>
      </c>
      <c r="I19" s="5">
        <f>E19+F19+G19+H19</f>
        <v>-1.04108512</v>
      </c>
      <c r="J19" s="5">
        <v>0</v>
      </c>
      <c r="K19" s="5">
        <f>I19+J19</f>
        <v>-1.04108512</v>
      </c>
      <c r="L19" s="5">
        <v>-1.0112402799999998</v>
      </c>
      <c r="M19" s="1" t="s">
        <v>22</v>
      </c>
    </row>
    <row r="20" spans="1:13" x14ac:dyDescent="0.2">
      <c r="A20" s="6">
        <f>A19+1</f>
        <v>3</v>
      </c>
      <c r="C20" s="1" t="s">
        <v>92</v>
      </c>
      <c r="E20" s="5">
        <v>-0.49476059</v>
      </c>
      <c r="F20" s="5">
        <v>-4.5352999999999886E-3</v>
      </c>
      <c r="G20" s="5">
        <v>0</v>
      </c>
      <c r="H20" s="5">
        <v>0</v>
      </c>
      <c r="I20" s="5">
        <f>E20+F20+G20+H20</f>
        <v>-0.49929588999999996</v>
      </c>
      <c r="J20" s="5">
        <v>0</v>
      </c>
      <c r="K20" s="5">
        <f>I20+J20</f>
        <v>-0.49929588999999996</v>
      </c>
      <c r="L20" s="5">
        <v>-0.49687362750000014</v>
      </c>
      <c r="M20" s="1" t="s">
        <v>22</v>
      </c>
    </row>
    <row r="21" spans="1:13" x14ac:dyDescent="0.2">
      <c r="A21" s="6"/>
      <c r="E21" s="5"/>
      <c r="F21" s="5"/>
      <c r="G21" s="5"/>
      <c r="H21" s="5"/>
      <c r="I21" s="5"/>
      <c r="J21" s="5"/>
      <c r="K21" s="5"/>
      <c r="L21" s="5"/>
      <c r="M21" s="5"/>
    </row>
    <row r="22" spans="1:13" ht="13.5" thickBot="1" x14ac:dyDescent="0.25">
      <c r="A22" s="6">
        <f>A20+1</f>
        <v>4</v>
      </c>
      <c r="C22" s="1" t="s">
        <v>60</v>
      </c>
      <c r="E22" s="7">
        <f t="shared" ref="E22:L22" si="0">SUM(E19:E20)</f>
        <v>-1.4761560300000001</v>
      </c>
      <c r="F22" s="7">
        <f t="shared" si="0"/>
        <v>-6.4224979999999987E-2</v>
      </c>
      <c r="G22" s="7">
        <f t="shared" si="0"/>
        <v>0</v>
      </c>
      <c r="H22" s="7">
        <f t="shared" si="0"/>
        <v>0</v>
      </c>
      <c r="I22" s="7">
        <f t="shared" si="0"/>
        <v>-1.5403810099999999</v>
      </c>
      <c r="J22" s="7">
        <f t="shared" si="0"/>
        <v>0</v>
      </c>
      <c r="K22" s="7">
        <f t="shared" si="0"/>
        <v>-1.5403810099999999</v>
      </c>
      <c r="L22" s="7">
        <f t="shared" si="0"/>
        <v>-1.5081139074999999</v>
      </c>
      <c r="M22" s="1" t="s">
        <v>22</v>
      </c>
    </row>
    <row r="23" spans="1:13" ht="13.5" thickTop="1" x14ac:dyDescent="0.2">
      <c r="A23" s="6"/>
      <c r="E23" s="5"/>
      <c r="F23" s="5"/>
      <c r="G23" s="5"/>
      <c r="H23" s="5"/>
      <c r="I23" s="5"/>
      <c r="J23" s="5"/>
      <c r="K23" s="5"/>
      <c r="L23" s="5"/>
      <c r="M23" s="5"/>
    </row>
    <row r="24" spans="1:13" ht="13.5" thickBot="1" x14ac:dyDescent="0.25">
      <c r="A24" s="6">
        <f>A22+1</f>
        <v>5</v>
      </c>
      <c r="C24" s="1" t="s">
        <v>45</v>
      </c>
      <c r="E24" s="7">
        <f t="shared" ref="E24:L24" si="1">SUM(E15,E22)</f>
        <v>-2.9257772900000001</v>
      </c>
      <c r="F24" s="7">
        <f t="shared" si="1"/>
        <v>-0.10215349999999998</v>
      </c>
      <c r="G24" s="7">
        <f t="shared" si="1"/>
        <v>0</v>
      </c>
      <c r="H24" s="7">
        <f t="shared" si="1"/>
        <v>0</v>
      </c>
      <c r="I24" s="7">
        <f t="shared" si="1"/>
        <v>-3.0279307900000001</v>
      </c>
      <c r="J24" s="7">
        <f t="shared" si="1"/>
        <v>0</v>
      </c>
      <c r="K24" s="7">
        <f t="shared" si="1"/>
        <v>-3.0279307900000001</v>
      </c>
      <c r="L24" s="7">
        <f t="shared" si="1"/>
        <v>-2.9766994275000007</v>
      </c>
      <c r="M24" s="1" t="s">
        <v>22</v>
      </c>
    </row>
    <row r="25" spans="1:13" ht="13.5" thickTop="1" x14ac:dyDescent="0.2"/>
    <row r="26" spans="1:13" x14ac:dyDescent="0.2">
      <c r="A26" s="4"/>
    </row>
  </sheetData>
  <pageMargins left="0.7" right="0.7" top="0.75" bottom="0.75" header="0.3" footer="0.3"/>
  <pageSetup scale="72" firstPageNumber="14" orientation="landscape" useFirstPageNumber="1" r:id="rId1"/>
  <headerFooter>
    <oddHeader>&amp;R&amp;"Arial,Regular"&amp;10Updated: 2023-07-06
EB-2022-0200
Exhibit 2
Tab 2
Schedule 1
Attachment 6
Page &amp;P of 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EFEFC-FF01-4021-A770-62AF6EFAEAE4}">
  <dimension ref="A6:L26"/>
  <sheetViews>
    <sheetView view="pageLayout" zoomScale="90" zoomScaleNormal="100" zoomScalePageLayoutView="90" workbookViewId="0">
      <selection activeCell="G23" sqref="G23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6384" width="101.28515625" style="1"/>
  </cols>
  <sheetData>
    <row r="6" spans="1:12" s="13" customFormat="1" x14ac:dyDescent="0.2">
      <c r="A6" s="15" t="s">
        <v>46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" t="s">
        <v>22</v>
      </c>
    </row>
    <row r="9" spans="1:12" s="4" customFormat="1" x14ac:dyDescent="0.2">
      <c r="E9" s="12" t="s">
        <v>2</v>
      </c>
      <c r="F9" s="12"/>
      <c r="G9" s="12"/>
      <c r="H9" s="12" t="s">
        <v>3</v>
      </c>
      <c r="I9" s="12"/>
      <c r="J9" s="12" t="s">
        <v>3</v>
      </c>
      <c r="K9" s="12"/>
      <c r="L9" s="12"/>
    </row>
    <row r="10" spans="1:12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16"/>
    </row>
    <row r="11" spans="1:12" x14ac:dyDescent="0.2"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  <c r="K11" s="5" t="s">
        <v>19</v>
      </c>
      <c r="L11" s="5"/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6"/>
      <c r="C13" s="4" t="s">
        <v>47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v>1</v>
      </c>
      <c r="C15" s="1" t="s">
        <v>23</v>
      </c>
      <c r="E15" s="5">
        <v>84.724416750000017</v>
      </c>
      <c r="F15" s="5">
        <v>0.94813101000000011</v>
      </c>
      <c r="G15" s="5">
        <v>0</v>
      </c>
      <c r="H15" s="5">
        <f t="shared" ref="H15:H22" si="0">E15+F15+G15</f>
        <v>85.672547760000015</v>
      </c>
      <c r="I15" s="5">
        <v>0</v>
      </c>
      <c r="J15" s="5">
        <f t="shared" ref="J15:J22" si="1">H15+I15</f>
        <v>85.672547760000015</v>
      </c>
      <c r="K15" s="5">
        <v>84.984266493750027</v>
      </c>
      <c r="L15" s="1" t="s">
        <v>22</v>
      </c>
    </row>
    <row r="16" spans="1:12" x14ac:dyDescent="0.2">
      <c r="A16" s="6">
        <f t="shared" ref="A16:A22" si="2">A15+1</f>
        <v>2</v>
      </c>
      <c r="C16" s="1" t="s">
        <v>34</v>
      </c>
      <c r="E16" s="5">
        <v>68.310352159999994</v>
      </c>
      <c r="F16" s="5">
        <v>0.24609755000000003</v>
      </c>
      <c r="G16" s="5">
        <v>0</v>
      </c>
      <c r="H16" s="5">
        <f t="shared" si="0"/>
        <v>68.556449709999995</v>
      </c>
      <c r="I16" s="5">
        <v>0</v>
      </c>
      <c r="J16" s="5">
        <f t="shared" si="1"/>
        <v>68.556449709999995</v>
      </c>
      <c r="K16" s="5">
        <v>68.373494402916677</v>
      </c>
      <c r="L16" s="1" t="s">
        <v>22</v>
      </c>
    </row>
    <row r="17" spans="1:12" x14ac:dyDescent="0.2">
      <c r="A17" s="6">
        <f t="shared" si="2"/>
        <v>3</v>
      </c>
      <c r="C17" s="1" t="s">
        <v>48</v>
      </c>
      <c r="E17" s="5">
        <v>167.05551300000002</v>
      </c>
      <c r="F17" s="5">
        <v>1.1592251000000002</v>
      </c>
      <c r="G17" s="5">
        <v>0</v>
      </c>
      <c r="H17" s="5">
        <f t="shared" si="0"/>
        <v>168.21473810000001</v>
      </c>
      <c r="I17" s="5">
        <v>0</v>
      </c>
      <c r="J17" s="5">
        <f t="shared" si="1"/>
        <v>168.21473810000001</v>
      </c>
      <c r="K17" s="5">
        <v>167.15699991916668</v>
      </c>
      <c r="L17" s="1" t="s">
        <v>22</v>
      </c>
    </row>
    <row r="18" spans="1:12" x14ac:dyDescent="0.2">
      <c r="A18" s="6">
        <f t="shared" si="2"/>
        <v>4</v>
      </c>
      <c r="C18" s="1" t="s">
        <v>28</v>
      </c>
      <c r="E18" s="5">
        <v>2012.2856459433333</v>
      </c>
      <c r="F18" s="5">
        <v>58.123287130000001</v>
      </c>
      <c r="G18" s="5">
        <v>-4.0692401600000006</v>
      </c>
      <c r="H18" s="5">
        <f t="shared" si="0"/>
        <v>2066.3396929133332</v>
      </c>
      <c r="I18" s="5">
        <v>0</v>
      </c>
      <c r="J18" s="5">
        <f t="shared" si="1"/>
        <v>2066.3396929133332</v>
      </c>
      <c r="K18" s="5">
        <v>2024.3966061104165</v>
      </c>
      <c r="L18" s="1" t="s">
        <v>22</v>
      </c>
    </row>
    <row r="19" spans="1:12" x14ac:dyDescent="0.2">
      <c r="A19" s="6">
        <f t="shared" si="2"/>
        <v>5</v>
      </c>
      <c r="C19" s="1" t="s">
        <v>49</v>
      </c>
      <c r="E19" s="5">
        <v>945.65783849999991</v>
      </c>
      <c r="F19" s="5">
        <v>13.05369587</v>
      </c>
      <c r="G19" s="5">
        <v>0</v>
      </c>
      <c r="H19" s="5">
        <f t="shared" si="0"/>
        <v>958.71153436999987</v>
      </c>
      <c r="I19" s="5">
        <v>0</v>
      </c>
      <c r="J19" s="5">
        <f t="shared" si="1"/>
        <v>958.71153436999987</v>
      </c>
      <c r="K19" s="5">
        <v>946.7089629554165</v>
      </c>
      <c r="L19" s="1" t="s">
        <v>22</v>
      </c>
    </row>
    <row r="20" spans="1:12" x14ac:dyDescent="0.2">
      <c r="A20" s="6">
        <f t="shared" si="2"/>
        <v>6</v>
      </c>
      <c r="C20" s="1" t="s">
        <v>41</v>
      </c>
      <c r="E20" s="5">
        <v>365.98142447999993</v>
      </c>
      <c r="F20" s="5">
        <v>53.136759939999997</v>
      </c>
      <c r="G20" s="5">
        <v>-0.28910712</v>
      </c>
      <c r="H20" s="5">
        <f t="shared" si="0"/>
        <v>418.82907729999994</v>
      </c>
      <c r="I20" s="5">
        <v>0</v>
      </c>
      <c r="J20" s="5">
        <f t="shared" si="1"/>
        <v>418.82907729999994</v>
      </c>
      <c r="K20" s="5">
        <v>378.18613148083347</v>
      </c>
      <c r="L20" s="1" t="s">
        <v>22</v>
      </c>
    </row>
    <row r="21" spans="1:12" x14ac:dyDescent="0.2">
      <c r="A21" s="6">
        <f t="shared" si="2"/>
        <v>7</v>
      </c>
      <c r="C21" s="1" t="s">
        <v>50</v>
      </c>
      <c r="E21" s="5">
        <v>7.5208874999999997</v>
      </c>
      <c r="F21" s="5">
        <v>-0.33822202000000007</v>
      </c>
      <c r="G21" s="5">
        <v>0</v>
      </c>
      <c r="H21" s="5">
        <f t="shared" si="0"/>
        <v>7.1826654799999998</v>
      </c>
      <c r="I21" s="5">
        <v>0</v>
      </c>
      <c r="J21" s="5">
        <f t="shared" si="1"/>
        <v>7.1826654799999998</v>
      </c>
      <c r="K21" s="5">
        <v>7.250060300833332</v>
      </c>
      <c r="L21" s="1" t="s">
        <v>22</v>
      </c>
    </row>
    <row r="22" spans="1:12" x14ac:dyDescent="0.2">
      <c r="A22" s="6">
        <f t="shared" si="2"/>
        <v>8</v>
      </c>
      <c r="C22" s="1" t="s">
        <v>43</v>
      </c>
      <c r="E22" s="5">
        <v>231.52074342</v>
      </c>
      <c r="F22" s="5">
        <v>28.842689269999997</v>
      </c>
      <c r="G22" s="5">
        <v>0</v>
      </c>
      <c r="H22" s="5">
        <f t="shared" si="0"/>
        <v>260.36343269000002</v>
      </c>
      <c r="I22" s="5">
        <v>0</v>
      </c>
      <c r="J22" s="5">
        <f t="shared" si="1"/>
        <v>260.36343269000002</v>
      </c>
      <c r="K22" s="5">
        <v>242.69720642125</v>
      </c>
      <c r="L22" s="1" t="s">
        <v>22</v>
      </c>
    </row>
    <row r="23" spans="1:12" x14ac:dyDescent="0.2">
      <c r="A23" s="6"/>
      <c r="E23" s="5"/>
      <c r="F23" s="5"/>
      <c r="G23" s="5"/>
      <c r="H23" s="5"/>
      <c r="I23" s="5"/>
      <c r="J23" s="5"/>
      <c r="K23" s="5"/>
      <c r="L23" s="5"/>
    </row>
    <row r="24" spans="1:12" ht="13.5" thickBot="1" x14ac:dyDescent="0.25">
      <c r="A24" s="6">
        <f>A22+1</f>
        <v>9</v>
      </c>
      <c r="C24" s="1" t="s">
        <v>51</v>
      </c>
      <c r="E24" s="7">
        <f t="shared" ref="E24:K24" si="3">SUM(E15:E22)</f>
        <v>3883.0568217533332</v>
      </c>
      <c r="F24" s="7">
        <f t="shared" si="3"/>
        <v>155.17166385000002</v>
      </c>
      <c r="G24" s="7">
        <f t="shared" si="3"/>
        <v>-4.3583472800000003</v>
      </c>
      <c r="H24" s="7">
        <f t="shared" si="3"/>
        <v>4033.8701383233333</v>
      </c>
      <c r="I24" s="7">
        <f t="shared" si="3"/>
        <v>0</v>
      </c>
      <c r="J24" s="7">
        <f t="shared" si="3"/>
        <v>4033.8701383233333</v>
      </c>
      <c r="K24" s="7">
        <f t="shared" si="3"/>
        <v>3919.7537280845831</v>
      </c>
      <c r="L24" s="1" t="s">
        <v>22</v>
      </c>
    </row>
    <row r="25" spans="1:12" ht="13.5" thickTop="1" x14ac:dyDescent="0.2"/>
    <row r="26" spans="1:12" x14ac:dyDescent="0.2">
      <c r="A26" s="4"/>
    </row>
  </sheetData>
  <pageMargins left="0.7" right="0.7" top="0.75" bottom="0.75" header="0.3" footer="0.3"/>
  <pageSetup scale="80" firstPageNumber="3" orientation="landscape" useFirstPageNumber="1" r:id="rId1"/>
  <headerFooter>
    <oddHeader>&amp;R&amp;"Arial,Regular"&amp;10Updated: 2023-07-06
EB-2022-0200
Exhibit 2
Tab 2
Schedule 1
Attachment 6
Page &amp;P of 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A674-803B-4218-A2FB-99FDF945A195}">
  <dimension ref="A6:L78"/>
  <sheetViews>
    <sheetView view="pageLayout" zoomScale="90" zoomScaleNormal="100" zoomScalePageLayoutView="90" workbookViewId="0">
      <selection activeCell="L33" sqref="L33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6384" width="101.28515625" style="1"/>
  </cols>
  <sheetData>
    <row r="6" spans="1:12" s="13" customFormat="1" x14ac:dyDescent="0.2">
      <c r="A6" s="15" t="s">
        <v>52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" t="s">
        <v>22</v>
      </c>
    </row>
    <row r="9" spans="1:12" s="4" customFormat="1" x14ac:dyDescent="0.2">
      <c r="E9" s="12" t="s">
        <v>2</v>
      </c>
      <c r="F9" s="12"/>
      <c r="G9" s="12"/>
      <c r="H9" s="12" t="s">
        <v>3</v>
      </c>
      <c r="I9" s="12"/>
      <c r="J9" s="12" t="s">
        <v>3</v>
      </c>
      <c r="K9" s="12"/>
      <c r="L9" s="12"/>
    </row>
    <row r="10" spans="1:12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16"/>
    </row>
    <row r="11" spans="1:12" x14ac:dyDescent="0.2"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  <c r="K11" s="5" t="s">
        <v>19</v>
      </c>
      <c r="L11" s="5"/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53</v>
      </c>
    </row>
    <row r="15" spans="1:12" x14ac:dyDescent="0.2">
      <c r="A15" s="6">
        <v>1</v>
      </c>
      <c r="C15" s="1" t="s">
        <v>54</v>
      </c>
      <c r="E15" s="5">
        <v>48.928697589999992</v>
      </c>
      <c r="F15" s="5">
        <v>4.4351999999999994E-3</v>
      </c>
      <c r="G15" s="5">
        <v>0</v>
      </c>
      <c r="H15" s="5">
        <f t="shared" ref="H15:H22" si="0">E15+F15+G15</f>
        <v>48.933132789999995</v>
      </c>
      <c r="I15" s="5">
        <v>-1.0047999999999999</v>
      </c>
      <c r="J15" s="5">
        <f t="shared" ref="J15:J22" si="1">H15+I15</f>
        <v>47.928332789999992</v>
      </c>
      <c r="K15" s="5">
        <v>47.924437614999995</v>
      </c>
      <c r="L15" s="1" t="s">
        <v>22</v>
      </c>
    </row>
    <row r="16" spans="1:12" x14ac:dyDescent="0.2">
      <c r="A16" s="6">
        <f t="shared" ref="A16:A22" si="2">A15+1</f>
        <v>2</v>
      </c>
      <c r="C16" s="1" t="s">
        <v>26</v>
      </c>
      <c r="E16" s="5">
        <v>32.09604281</v>
      </c>
      <c r="F16" s="5">
        <v>3.1779684100000005</v>
      </c>
      <c r="G16" s="5">
        <v>0</v>
      </c>
      <c r="H16" s="5">
        <f t="shared" si="0"/>
        <v>35.274011219999998</v>
      </c>
      <c r="I16" s="5">
        <v>-7.0400000000000004E-2</v>
      </c>
      <c r="J16" s="5">
        <f t="shared" si="1"/>
        <v>35.203611219999999</v>
      </c>
      <c r="K16" s="5">
        <v>33.658559882283363</v>
      </c>
      <c r="L16" s="1" t="s">
        <v>22</v>
      </c>
    </row>
    <row r="17" spans="1:12" x14ac:dyDescent="0.2">
      <c r="A17" s="6">
        <f t="shared" si="2"/>
        <v>3</v>
      </c>
      <c r="C17" s="1" t="s">
        <v>55</v>
      </c>
      <c r="E17" s="5">
        <v>92.405235857090162</v>
      </c>
      <c r="F17" s="5">
        <v>3.4396100799999996</v>
      </c>
      <c r="G17" s="5">
        <v>0</v>
      </c>
      <c r="H17" s="5">
        <f t="shared" si="0"/>
        <v>95.844845937090156</v>
      </c>
      <c r="I17" s="5">
        <v>0</v>
      </c>
      <c r="J17" s="5">
        <f t="shared" si="1"/>
        <v>95.844845937090156</v>
      </c>
      <c r="K17" s="5">
        <v>93.458204338005814</v>
      </c>
      <c r="L17" s="1" t="s">
        <v>22</v>
      </c>
    </row>
    <row r="18" spans="1:12" x14ac:dyDescent="0.2">
      <c r="A18" s="6">
        <f t="shared" si="2"/>
        <v>4</v>
      </c>
      <c r="C18" s="1" t="s">
        <v>56</v>
      </c>
      <c r="E18" s="5">
        <v>13.364517019999999</v>
      </c>
      <c r="F18" s="5">
        <v>0.74079319000000032</v>
      </c>
      <c r="G18" s="5">
        <v>0</v>
      </c>
      <c r="H18" s="5">
        <f t="shared" si="0"/>
        <v>14.105310209999999</v>
      </c>
      <c r="I18" s="5">
        <v>0</v>
      </c>
      <c r="J18" s="5">
        <f t="shared" si="1"/>
        <v>14.105310209999999</v>
      </c>
      <c r="K18" s="5">
        <v>15.732691044163223</v>
      </c>
      <c r="L18" s="1" t="s">
        <v>22</v>
      </c>
    </row>
    <row r="19" spans="1:12" x14ac:dyDescent="0.2">
      <c r="A19" s="6">
        <f t="shared" si="2"/>
        <v>5</v>
      </c>
      <c r="C19" s="1" t="s">
        <v>57</v>
      </c>
      <c r="E19" s="5">
        <v>127.69545506749343</v>
      </c>
      <c r="F19" s="5">
        <v>7.0222068500000008</v>
      </c>
      <c r="G19" s="5">
        <v>0</v>
      </c>
      <c r="H19" s="5">
        <f t="shared" si="0"/>
        <v>134.71766191749342</v>
      </c>
      <c r="I19" s="5">
        <v>0</v>
      </c>
      <c r="J19" s="5">
        <f t="shared" si="1"/>
        <v>134.71766191749342</v>
      </c>
      <c r="K19" s="5">
        <v>129.85384254658683</v>
      </c>
      <c r="L19" s="1" t="s">
        <v>22</v>
      </c>
    </row>
    <row r="20" spans="1:12" x14ac:dyDescent="0.2">
      <c r="A20" s="6">
        <f t="shared" si="2"/>
        <v>6</v>
      </c>
      <c r="C20" s="1" t="s">
        <v>49</v>
      </c>
      <c r="E20" s="5">
        <v>196.17231863427347</v>
      </c>
      <c r="F20" s="5">
        <v>35.304573200000007</v>
      </c>
      <c r="G20" s="5">
        <v>0</v>
      </c>
      <c r="H20" s="5">
        <f t="shared" si="0"/>
        <v>231.47689183427349</v>
      </c>
      <c r="I20" s="5">
        <v>-0.45700000000000002</v>
      </c>
      <c r="J20" s="5">
        <f t="shared" si="1"/>
        <v>231.01989183427349</v>
      </c>
      <c r="K20" s="5">
        <v>201.06080710515738</v>
      </c>
      <c r="L20" s="1" t="s">
        <v>22</v>
      </c>
    </row>
    <row r="21" spans="1:12" x14ac:dyDescent="0.2">
      <c r="A21" s="6">
        <f t="shared" si="2"/>
        <v>7</v>
      </c>
      <c r="C21" s="1" t="s">
        <v>58</v>
      </c>
      <c r="E21" s="5">
        <v>11.20611435</v>
      </c>
      <c r="F21" s="5">
        <v>0</v>
      </c>
      <c r="G21" s="5">
        <v>0</v>
      </c>
      <c r="H21" s="5">
        <f t="shared" si="0"/>
        <v>11.20611435</v>
      </c>
      <c r="I21" s="5">
        <v>0</v>
      </c>
      <c r="J21" s="5">
        <f t="shared" si="1"/>
        <v>11.20611435</v>
      </c>
      <c r="K21" s="5">
        <v>11.206114350000002</v>
      </c>
      <c r="L21" s="1" t="s">
        <v>22</v>
      </c>
    </row>
    <row r="22" spans="1:12" x14ac:dyDescent="0.2">
      <c r="A22" s="6">
        <f t="shared" si="2"/>
        <v>8</v>
      </c>
      <c r="C22" s="1" t="s">
        <v>59</v>
      </c>
      <c r="E22" s="5">
        <v>32.386379739999995</v>
      </c>
      <c r="F22" s="5">
        <v>0</v>
      </c>
      <c r="G22" s="5">
        <v>0</v>
      </c>
      <c r="H22" s="5">
        <f t="shared" si="0"/>
        <v>32.386379739999995</v>
      </c>
      <c r="I22" s="5">
        <v>0</v>
      </c>
      <c r="J22" s="5">
        <f t="shared" si="1"/>
        <v>32.386379739999995</v>
      </c>
      <c r="K22" s="5">
        <v>32.386379740000002</v>
      </c>
      <c r="L22" s="1" t="s">
        <v>22</v>
      </c>
    </row>
    <row r="23" spans="1:12" x14ac:dyDescent="0.2">
      <c r="A23" s="6"/>
      <c r="E23" s="5"/>
      <c r="F23" s="5"/>
      <c r="G23" s="5"/>
      <c r="H23" s="5"/>
      <c r="I23" s="5"/>
      <c r="J23" s="5"/>
      <c r="K23" s="5"/>
      <c r="L23" s="5"/>
    </row>
    <row r="24" spans="1:12" ht="13.5" thickBot="1" x14ac:dyDescent="0.25">
      <c r="A24" s="6">
        <f>A22+1</f>
        <v>9</v>
      </c>
      <c r="C24" s="1" t="s">
        <v>60</v>
      </c>
      <c r="E24" s="7">
        <f t="shared" ref="E24:K24" si="3">SUM(E15:E22)</f>
        <v>554.25476106885708</v>
      </c>
      <c r="F24" s="7">
        <f t="shared" si="3"/>
        <v>49.689586930000004</v>
      </c>
      <c r="G24" s="7">
        <f t="shared" si="3"/>
        <v>0</v>
      </c>
      <c r="H24" s="7">
        <f t="shared" si="3"/>
        <v>603.94434799885698</v>
      </c>
      <c r="I24" s="7">
        <f t="shared" si="3"/>
        <v>-1.5322</v>
      </c>
      <c r="J24" s="7">
        <f t="shared" si="3"/>
        <v>602.41214799885711</v>
      </c>
      <c r="K24" s="7">
        <f t="shared" si="3"/>
        <v>565.28103662119668</v>
      </c>
      <c r="L24" s="1" t="s">
        <v>22</v>
      </c>
    </row>
    <row r="25" spans="1:12" ht="13.5" thickTop="1" x14ac:dyDescent="0.2">
      <c r="A25" s="6"/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6"/>
      <c r="C26" s="4" t="s">
        <v>61</v>
      </c>
      <c r="E26" s="5"/>
      <c r="F26" s="5"/>
      <c r="G26" s="5"/>
      <c r="H26" s="5"/>
      <c r="I26" s="5"/>
      <c r="J26" s="5"/>
      <c r="K26" s="5"/>
      <c r="L26" s="5"/>
    </row>
    <row r="27" spans="1:12" x14ac:dyDescent="0.2">
      <c r="A27" s="6"/>
      <c r="E27" s="5"/>
      <c r="F27" s="5"/>
      <c r="G27" s="5"/>
      <c r="H27" s="5"/>
      <c r="I27" s="5"/>
      <c r="J27" s="5"/>
      <c r="K27" s="5"/>
      <c r="L27" s="5"/>
    </row>
    <row r="28" spans="1:12" x14ac:dyDescent="0.2">
      <c r="A28" s="6">
        <f>A24+1</f>
        <v>10</v>
      </c>
      <c r="C28" s="1" t="s">
        <v>23</v>
      </c>
      <c r="E28" s="5">
        <v>7.3026999999999996E-3</v>
      </c>
      <c r="F28" s="5">
        <v>0</v>
      </c>
      <c r="G28" s="5">
        <v>0</v>
      </c>
      <c r="H28" s="5">
        <f>E28+F28+G28</f>
        <v>7.3026999999999996E-3</v>
      </c>
      <c r="I28" s="5">
        <v>0</v>
      </c>
      <c r="J28" s="5">
        <f>H28+I28</f>
        <v>7.3026999999999996E-3</v>
      </c>
      <c r="K28" s="5">
        <v>7.3027000000000005E-3</v>
      </c>
      <c r="L28" s="5"/>
    </row>
    <row r="29" spans="1:12" x14ac:dyDescent="0.2">
      <c r="A29" s="6">
        <f>A28+1</f>
        <v>11</v>
      </c>
      <c r="C29" s="1" t="s">
        <v>26</v>
      </c>
      <c r="E29" s="5">
        <v>5.86784894</v>
      </c>
      <c r="F29" s="5">
        <v>4.481310000000005E-2</v>
      </c>
      <c r="G29" s="5">
        <v>-0.11675375</v>
      </c>
      <c r="H29" s="5">
        <f>E29+F29+G29</f>
        <v>5.7959082899999999</v>
      </c>
      <c r="I29" s="5">
        <v>0</v>
      </c>
      <c r="J29" s="5">
        <f>H29+I29</f>
        <v>5.7959082899999999</v>
      </c>
      <c r="K29" s="5">
        <v>5.8623460620833319</v>
      </c>
      <c r="L29" s="1" t="s">
        <v>22</v>
      </c>
    </row>
    <row r="30" spans="1:12" x14ac:dyDescent="0.2">
      <c r="A30" s="6">
        <f>A29+1</f>
        <v>12</v>
      </c>
      <c r="C30" s="1" t="s">
        <v>62</v>
      </c>
      <c r="E30" s="5">
        <v>5.4309047799999988</v>
      </c>
      <c r="F30" s="5">
        <v>2.716804999999993E-2</v>
      </c>
      <c r="G30" s="5">
        <v>0</v>
      </c>
      <c r="H30" s="5">
        <f>E30+F30+G30</f>
        <v>5.458072829999999</v>
      </c>
      <c r="I30" s="5">
        <v>0</v>
      </c>
      <c r="J30" s="5">
        <f>H30+I30</f>
        <v>5.458072829999999</v>
      </c>
      <c r="K30" s="5">
        <v>5.4495790054166644</v>
      </c>
      <c r="L30" s="1" t="s">
        <v>22</v>
      </c>
    </row>
    <row r="31" spans="1:12" x14ac:dyDescent="0.2">
      <c r="A31" s="6">
        <f>A30+1</f>
        <v>13</v>
      </c>
      <c r="C31" s="1" t="s">
        <v>63</v>
      </c>
      <c r="E31" s="5">
        <v>20.243859790000002</v>
      </c>
      <c r="F31" s="5">
        <v>6.0250200000000007E-3</v>
      </c>
      <c r="G31" s="5">
        <v>-2.3863209999999999E-2</v>
      </c>
      <c r="H31" s="5">
        <f>E31+F31+G31</f>
        <v>20.226021600000003</v>
      </c>
      <c r="I31" s="5">
        <v>0</v>
      </c>
      <c r="J31" s="5">
        <f>H31+I31</f>
        <v>20.226021600000003</v>
      </c>
      <c r="K31" s="5">
        <v>20.228532676250005</v>
      </c>
      <c r="L31" s="1" t="s">
        <v>22</v>
      </c>
    </row>
    <row r="32" spans="1:12" x14ac:dyDescent="0.2">
      <c r="A32" s="6">
        <f>A31+1</f>
        <v>14</v>
      </c>
      <c r="C32" s="1" t="s">
        <v>43</v>
      </c>
      <c r="E32" s="5">
        <v>2.09850198</v>
      </c>
      <c r="F32" s="5">
        <v>0.19239424999999999</v>
      </c>
      <c r="G32" s="5">
        <v>0</v>
      </c>
      <c r="H32" s="5">
        <f>E32+F32+G32</f>
        <v>2.29089623</v>
      </c>
      <c r="I32" s="5">
        <v>0</v>
      </c>
      <c r="J32" s="5">
        <f>H32+I32</f>
        <v>2.29089623</v>
      </c>
      <c r="K32" s="5">
        <v>2.1740690220833336</v>
      </c>
      <c r="L32" s="1" t="s">
        <v>22</v>
      </c>
    </row>
    <row r="33" spans="1:12" x14ac:dyDescent="0.2">
      <c r="A33" s="6"/>
      <c r="E33" s="5"/>
      <c r="F33" s="5"/>
      <c r="G33" s="5"/>
      <c r="H33" s="5"/>
      <c r="I33" s="5"/>
      <c r="J33" s="5"/>
      <c r="K33" s="5"/>
      <c r="L33" s="5"/>
    </row>
    <row r="34" spans="1:12" ht="13.5" thickBot="1" x14ac:dyDescent="0.25">
      <c r="A34" s="6">
        <f>A32+1</f>
        <v>15</v>
      </c>
      <c r="C34" s="1" t="s">
        <v>60</v>
      </c>
      <c r="E34" s="7">
        <f t="shared" ref="E34:K34" si="4">SUM(E28:E32)</f>
        <v>33.648418190000001</v>
      </c>
      <c r="F34" s="7">
        <f t="shared" si="4"/>
        <v>0.27040041999999997</v>
      </c>
      <c r="G34" s="7">
        <f t="shared" si="4"/>
        <v>-0.14061696000000001</v>
      </c>
      <c r="H34" s="7">
        <f t="shared" si="4"/>
        <v>33.77820165</v>
      </c>
      <c r="I34" s="7">
        <f t="shared" si="4"/>
        <v>0</v>
      </c>
      <c r="J34" s="7">
        <f t="shared" si="4"/>
        <v>33.77820165</v>
      </c>
      <c r="K34" s="7">
        <f t="shared" si="4"/>
        <v>33.721829465833338</v>
      </c>
      <c r="L34" s="1" t="s">
        <v>22</v>
      </c>
    </row>
    <row r="35" spans="1:12" ht="13.5" thickTop="1" x14ac:dyDescent="0.2">
      <c r="A35" s="6"/>
      <c r="E35" s="5"/>
      <c r="F35" s="5"/>
      <c r="G35" s="5"/>
      <c r="H35" s="5"/>
      <c r="I35" s="5"/>
      <c r="J35" s="5"/>
      <c r="K35" s="5"/>
      <c r="L35" s="5"/>
    </row>
    <row r="36" spans="1:12" x14ac:dyDescent="0.2">
      <c r="A36" s="6"/>
      <c r="E36" s="5"/>
      <c r="F36" s="5"/>
      <c r="G36" s="5"/>
      <c r="H36" s="5"/>
      <c r="I36" s="5"/>
      <c r="J36" s="5"/>
      <c r="K36" s="5"/>
      <c r="L36" s="5"/>
    </row>
    <row r="37" spans="1:12" x14ac:dyDescent="0.2">
      <c r="A37" s="6"/>
      <c r="E37" s="5"/>
      <c r="F37" s="5"/>
      <c r="G37" s="5"/>
      <c r="H37" s="5"/>
      <c r="I37" s="5"/>
      <c r="J37" s="5"/>
      <c r="K37" s="5"/>
      <c r="L37" s="5"/>
    </row>
    <row r="49" spans="1:12" x14ac:dyDescent="0.2">
      <c r="A49" s="15"/>
      <c r="B49" s="15"/>
      <c r="C49" s="15"/>
      <c r="D49" s="15"/>
      <c r="E49" s="14"/>
      <c r="F49" s="14"/>
      <c r="G49" s="14"/>
      <c r="H49" s="14"/>
      <c r="I49" s="14"/>
      <c r="J49" s="14"/>
      <c r="K49" s="14"/>
      <c r="L49" s="14"/>
    </row>
    <row r="50" spans="1:12" x14ac:dyDescent="0.2">
      <c r="A50" s="15"/>
      <c r="B50" s="15"/>
      <c r="C50" s="15"/>
      <c r="D50" s="15"/>
      <c r="E50" s="14"/>
      <c r="F50" s="14"/>
      <c r="G50" s="14"/>
      <c r="H50" s="14"/>
      <c r="I50" s="14"/>
      <c r="J50" s="14"/>
      <c r="K50" s="14"/>
      <c r="L50" s="14"/>
    </row>
    <row r="51" spans="1:12" x14ac:dyDescent="0.2">
      <c r="A51" s="15"/>
      <c r="B51" s="15"/>
      <c r="C51" s="15"/>
      <c r="D51" s="15"/>
      <c r="E51" s="14"/>
      <c r="F51" s="14"/>
      <c r="G51" s="14"/>
      <c r="H51" s="14"/>
      <c r="I51" s="14"/>
      <c r="J51" s="14"/>
      <c r="K51" s="14"/>
      <c r="L51" s="14"/>
    </row>
    <row r="52" spans="1:12" x14ac:dyDescent="0.2">
      <c r="A52" s="15"/>
      <c r="B52" s="15"/>
      <c r="C52" s="15"/>
      <c r="D52" s="15"/>
      <c r="E52" s="14"/>
      <c r="F52" s="14"/>
      <c r="G52" s="14"/>
      <c r="H52" s="14"/>
      <c r="I52" s="14"/>
      <c r="J52" s="14"/>
      <c r="K52" s="14"/>
      <c r="L52" s="14"/>
    </row>
    <row r="53" spans="1:12" x14ac:dyDescent="0.2">
      <c r="A53" s="15"/>
      <c r="B53" s="15"/>
      <c r="C53" s="15"/>
      <c r="D53" s="15"/>
      <c r="E53" s="14"/>
      <c r="F53" s="14"/>
      <c r="G53" s="14"/>
      <c r="H53" s="14"/>
      <c r="I53" s="14"/>
      <c r="J53" s="14"/>
      <c r="K53" s="14"/>
      <c r="L53" s="14"/>
    </row>
    <row r="54" spans="1:12" x14ac:dyDescent="0.2">
      <c r="A54" s="15"/>
      <c r="B54" s="15"/>
      <c r="C54" s="15"/>
      <c r="D54" s="15"/>
      <c r="E54" s="14"/>
      <c r="F54" s="14"/>
      <c r="G54" s="14"/>
      <c r="H54" s="14"/>
      <c r="I54" s="14"/>
      <c r="J54" s="14"/>
      <c r="K54" s="14"/>
      <c r="L54" s="14"/>
    </row>
    <row r="55" spans="1:12" x14ac:dyDescent="0.2">
      <c r="A55" s="15" t="s">
        <v>64</v>
      </c>
      <c r="B55" s="15"/>
      <c r="C55" s="15"/>
      <c r="D55" s="15"/>
      <c r="E55" s="14"/>
      <c r="F55" s="14"/>
      <c r="G55" s="14"/>
      <c r="H55" s="14"/>
      <c r="I55" s="14"/>
      <c r="J55" s="14"/>
      <c r="K55" s="14"/>
      <c r="L55" s="14"/>
    </row>
    <row r="56" spans="1:12" x14ac:dyDescent="0.2">
      <c r="A56" s="15" t="s">
        <v>1</v>
      </c>
      <c r="B56" s="15"/>
      <c r="C56" s="15"/>
      <c r="D56" s="15"/>
      <c r="E56" s="14"/>
      <c r="F56" s="14"/>
      <c r="G56" s="14"/>
      <c r="H56" s="14"/>
      <c r="I56" s="14"/>
      <c r="J56" s="14"/>
      <c r="K56" s="14"/>
      <c r="L56" s="1" t="s">
        <v>22</v>
      </c>
    </row>
    <row r="58" spans="1:12" x14ac:dyDescent="0.2">
      <c r="A58" s="4"/>
      <c r="B58" s="4"/>
      <c r="C58" s="4"/>
      <c r="D58" s="4"/>
      <c r="E58" s="12" t="s">
        <v>2</v>
      </c>
      <c r="F58" s="12"/>
      <c r="G58" s="12"/>
      <c r="H58" s="12" t="s">
        <v>3</v>
      </c>
      <c r="I58" s="12"/>
      <c r="J58" s="12" t="s">
        <v>3</v>
      </c>
      <c r="K58" s="12"/>
      <c r="L58" s="12"/>
    </row>
    <row r="59" spans="1:12" ht="38.25" x14ac:dyDescent="0.2">
      <c r="A59" s="11" t="s">
        <v>4</v>
      </c>
      <c r="B59" s="8"/>
      <c r="C59" s="10" t="s">
        <v>5</v>
      </c>
      <c r="D59" s="8"/>
      <c r="E59" s="9" t="s">
        <v>6</v>
      </c>
      <c r="F59" s="9" t="s">
        <v>7</v>
      </c>
      <c r="G59" s="9" t="s">
        <v>8</v>
      </c>
      <c r="H59" s="9" t="s">
        <v>9</v>
      </c>
      <c r="I59" s="9" t="s">
        <v>10</v>
      </c>
      <c r="J59" s="9" t="s">
        <v>11</v>
      </c>
      <c r="K59" s="9" t="s">
        <v>12</v>
      </c>
      <c r="L59" s="16"/>
    </row>
    <row r="60" spans="1:12" x14ac:dyDescent="0.2">
      <c r="A60" s="6"/>
      <c r="E60" s="5" t="s">
        <v>13</v>
      </c>
      <c r="F60" s="5" t="s">
        <v>14</v>
      </c>
      <c r="G60" s="5" t="s">
        <v>15</v>
      </c>
      <c r="H60" s="5" t="s">
        <v>16</v>
      </c>
      <c r="I60" s="5" t="s">
        <v>17</v>
      </c>
      <c r="J60" s="5" t="s">
        <v>18</v>
      </c>
      <c r="K60" s="5" t="s">
        <v>19</v>
      </c>
      <c r="L60" s="5"/>
    </row>
    <row r="61" spans="1:12" x14ac:dyDescent="0.2">
      <c r="A61" s="6"/>
      <c r="E61" s="5"/>
      <c r="F61" s="5"/>
      <c r="G61" s="5"/>
      <c r="H61" s="5"/>
      <c r="I61" s="5"/>
      <c r="J61" s="5"/>
      <c r="K61" s="5"/>
      <c r="L61" s="5"/>
    </row>
    <row r="62" spans="1:12" x14ac:dyDescent="0.2">
      <c r="A62" s="6"/>
      <c r="C62" s="4" t="s">
        <v>65</v>
      </c>
      <c r="E62" s="5"/>
      <c r="F62" s="5"/>
      <c r="G62" s="5"/>
      <c r="H62" s="5"/>
      <c r="I62" s="5"/>
      <c r="J62" s="5"/>
      <c r="K62" s="5"/>
      <c r="L62" s="5"/>
    </row>
    <row r="63" spans="1:12" x14ac:dyDescent="0.2">
      <c r="A63" s="6"/>
      <c r="E63" s="5"/>
      <c r="F63" s="5"/>
      <c r="G63" s="5"/>
      <c r="H63" s="5"/>
      <c r="I63" s="5"/>
      <c r="J63" s="5"/>
      <c r="K63" s="5"/>
      <c r="L63" s="5"/>
    </row>
    <row r="64" spans="1:12" x14ac:dyDescent="0.2">
      <c r="A64" s="6">
        <f>A34+1</f>
        <v>16</v>
      </c>
      <c r="C64" s="1" t="s">
        <v>23</v>
      </c>
      <c r="E64" s="5">
        <v>9.6439996599999986</v>
      </c>
      <c r="F64" s="5">
        <v>1.38446526</v>
      </c>
      <c r="G64" s="5">
        <v>0</v>
      </c>
      <c r="H64" s="5">
        <f t="shared" ref="H64:H72" si="5">E64+F64+G64</f>
        <v>11.028464919999999</v>
      </c>
      <c r="I64" s="5">
        <v>0</v>
      </c>
      <c r="J64" s="5">
        <f t="shared" ref="J64:J72" si="6">H64+I64</f>
        <v>11.028464919999999</v>
      </c>
      <c r="K64" s="5">
        <v>9.8343159475000004</v>
      </c>
      <c r="L64" s="1" t="s">
        <v>22</v>
      </c>
    </row>
    <row r="65" spans="1:12" x14ac:dyDescent="0.2">
      <c r="A65" s="6">
        <f t="shared" ref="A65:A72" si="7">A64+1</f>
        <v>17</v>
      </c>
      <c r="C65" s="1" t="s">
        <v>34</v>
      </c>
      <c r="E65" s="5">
        <v>31.98506128</v>
      </c>
      <c r="F65" s="5">
        <v>1.899791E-2</v>
      </c>
      <c r="G65" s="5">
        <v>0</v>
      </c>
      <c r="H65" s="5">
        <f t="shared" si="5"/>
        <v>32.00405919</v>
      </c>
      <c r="I65" s="5">
        <v>0</v>
      </c>
      <c r="J65" s="5">
        <f t="shared" si="6"/>
        <v>32.00405919</v>
      </c>
      <c r="K65" s="5">
        <v>31.985852859583336</v>
      </c>
      <c r="L65" s="1" t="s">
        <v>22</v>
      </c>
    </row>
    <row r="66" spans="1:12" x14ac:dyDescent="0.2">
      <c r="A66" s="6">
        <f t="shared" si="7"/>
        <v>18</v>
      </c>
      <c r="C66" s="1" t="s">
        <v>26</v>
      </c>
      <c r="E66" s="5">
        <v>70.190530840000008</v>
      </c>
      <c r="F66" s="5">
        <v>0.5148805500000001</v>
      </c>
      <c r="G66" s="5">
        <v>-8.2761200000000014E-3</v>
      </c>
      <c r="H66" s="5">
        <f t="shared" si="5"/>
        <v>70.697135270000004</v>
      </c>
      <c r="I66" s="5">
        <v>0</v>
      </c>
      <c r="J66" s="5">
        <f t="shared" si="6"/>
        <v>70.697135270000004</v>
      </c>
      <c r="K66" s="5">
        <v>70.20411510208335</v>
      </c>
      <c r="L66" s="1" t="s">
        <v>22</v>
      </c>
    </row>
    <row r="67" spans="1:12" x14ac:dyDescent="0.2">
      <c r="A67" s="6">
        <f t="shared" si="7"/>
        <v>19</v>
      </c>
      <c r="C67" s="1" t="s">
        <v>55</v>
      </c>
      <c r="E67" s="5">
        <v>49.133113739999992</v>
      </c>
      <c r="F67" s="5">
        <v>9.7421589999999975E-2</v>
      </c>
      <c r="G67" s="5">
        <v>0</v>
      </c>
      <c r="H67" s="5">
        <f t="shared" si="5"/>
        <v>49.230535329999995</v>
      </c>
      <c r="I67" s="5">
        <v>0</v>
      </c>
      <c r="J67" s="5">
        <f t="shared" si="6"/>
        <v>49.230535329999995</v>
      </c>
      <c r="K67" s="5">
        <v>49.143210829583325</v>
      </c>
      <c r="L67" s="1" t="s">
        <v>22</v>
      </c>
    </row>
    <row r="68" spans="1:12" x14ac:dyDescent="0.2">
      <c r="A68" s="6">
        <f t="shared" si="7"/>
        <v>20</v>
      </c>
      <c r="C68" s="1" t="s">
        <v>57</v>
      </c>
      <c r="E68" s="5">
        <v>51.098640590000002</v>
      </c>
      <c r="F68" s="5">
        <v>3.2242775000000004</v>
      </c>
      <c r="G68" s="5">
        <v>0</v>
      </c>
      <c r="H68" s="5">
        <f t="shared" si="5"/>
        <v>54.322918090000002</v>
      </c>
      <c r="I68" s="5">
        <v>0</v>
      </c>
      <c r="J68" s="5">
        <f t="shared" si="6"/>
        <v>54.322918090000002</v>
      </c>
      <c r="K68" s="5">
        <v>51.421653469166657</v>
      </c>
      <c r="L68" s="1" t="s">
        <v>22</v>
      </c>
    </row>
    <row r="69" spans="1:12" x14ac:dyDescent="0.2">
      <c r="A69" s="6">
        <f t="shared" si="7"/>
        <v>21</v>
      </c>
      <c r="C69" s="1" t="s">
        <v>49</v>
      </c>
      <c r="E69" s="5">
        <v>472.99587229000002</v>
      </c>
      <c r="F69" s="5">
        <v>6.0788889200000007</v>
      </c>
      <c r="G69" s="5">
        <v>0</v>
      </c>
      <c r="H69" s="5">
        <f t="shared" si="5"/>
        <v>479.07476121000002</v>
      </c>
      <c r="I69" s="5">
        <v>0</v>
      </c>
      <c r="J69" s="5">
        <f t="shared" si="6"/>
        <v>479.07476121000002</v>
      </c>
      <c r="K69" s="5">
        <v>473.99035098166672</v>
      </c>
      <c r="L69" s="1" t="s">
        <v>22</v>
      </c>
    </row>
    <row r="70" spans="1:12" x14ac:dyDescent="0.2">
      <c r="A70" s="6">
        <f t="shared" si="7"/>
        <v>22</v>
      </c>
      <c r="C70" s="1" t="s">
        <v>58</v>
      </c>
      <c r="E70" s="5">
        <v>62.825618050000031</v>
      </c>
      <c r="F70" s="5">
        <v>0.31862575999999998</v>
      </c>
      <c r="G70" s="5">
        <v>-6.1184899999999999E-3</v>
      </c>
      <c r="H70" s="5">
        <f t="shared" si="5"/>
        <v>63.138125320000036</v>
      </c>
      <c r="I70" s="5">
        <v>0</v>
      </c>
      <c r="J70" s="5">
        <f t="shared" si="6"/>
        <v>63.138125320000036</v>
      </c>
      <c r="K70" s="5">
        <v>62.710203992916682</v>
      </c>
      <c r="L70" s="1" t="s">
        <v>22</v>
      </c>
    </row>
    <row r="71" spans="1:12" x14ac:dyDescent="0.2">
      <c r="A71" s="6">
        <f t="shared" si="7"/>
        <v>23</v>
      </c>
      <c r="C71" s="1" t="s">
        <v>59</v>
      </c>
      <c r="E71" s="5">
        <v>36.199051319999995</v>
      </c>
      <c r="F71" s="5">
        <v>0</v>
      </c>
      <c r="G71" s="5">
        <v>0</v>
      </c>
      <c r="H71" s="5">
        <f t="shared" si="5"/>
        <v>36.199051319999995</v>
      </c>
      <c r="I71" s="5">
        <v>0</v>
      </c>
      <c r="J71" s="5">
        <f t="shared" si="6"/>
        <v>36.199051319999995</v>
      </c>
      <c r="K71" s="5">
        <v>36.199051319999988</v>
      </c>
      <c r="L71" s="1" t="s">
        <v>22</v>
      </c>
    </row>
    <row r="72" spans="1:12" x14ac:dyDescent="0.2">
      <c r="A72" s="6">
        <f t="shared" si="7"/>
        <v>24</v>
      </c>
      <c r="C72" s="1" t="s">
        <v>43</v>
      </c>
      <c r="E72" s="5">
        <v>21.744818600000002</v>
      </c>
      <c r="F72" s="5">
        <v>5.9657747299999997</v>
      </c>
      <c r="G72" s="5">
        <v>0</v>
      </c>
      <c r="H72" s="5">
        <f t="shared" si="5"/>
        <v>27.710593330000002</v>
      </c>
      <c r="I72" s="5">
        <v>0</v>
      </c>
      <c r="J72" s="5">
        <f t="shared" si="6"/>
        <v>27.710593330000002</v>
      </c>
      <c r="K72" s="5">
        <v>24.066781988749998</v>
      </c>
      <c r="L72" s="1" t="s">
        <v>22</v>
      </c>
    </row>
    <row r="73" spans="1:12" x14ac:dyDescent="0.2">
      <c r="A73" s="6"/>
      <c r="E73" s="5"/>
      <c r="F73" s="5"/>
      <c r="G73" s="5"/>
      <c r="H73" s="5"/>
      <c r="I73" s="5"/>
      <c r="J73" s="5"/>
      <c r="K73" s="5"/>
      <c r="L73" s="5"/>
    </row>
    <row r="74" spans="1:12" ht="13.5" thickBot="1" x14ac:dyDescent="0.25">
      <c r="A74" s="6">
        <f>A72+1</f>
        <v>25</v>
      </c>
      <c r="C74" s="1" t="s">
        <v>60</v>
      </c>
      <c r="E74" s="7">
        <f t="shared" ref="E74:K74" si="8">SUM(E64:E72)</f>
        <v>805.81670637000002</v>
      </c>
      <c r="F74" s="7">
        <f t="shared" si="8"/>
        <v>17.603332219999999</v>
      </c>
      <c r="G74" s="7">
        <f t="shared" si="8"/>
        <v>-1.4394610000000002E-2</v>
      </c>
      <c r="H74" s="7">
        <f t="shared" si="8"/>
        <v>823.40564398000015</v>
      </c>
      <c r="I74" s="7">
        <f t="shared" si="8"/>
        <v>0</v>
      </c>
      <c r="J74" s="7">
        <f t="shared" si="8"/>
        <v>823.40564398000015</v>
      </c>
      <c r="K74" s="7">
        <f t="shared" si="8"/>
        <v>809.55553649125011</v>
      </c>
      <c r="L74" s="1" t="s">
        <v>22</v>
      </c>
    </row>
    <row r="75" spans="1:12" ht="13.5" thickTop="1" x14ac:dyDescent="0.2">
      <c r="A75" s="6"/>
      <c r="E75" s="5"/>
      <c r="F75" s="5"/>
      <c r="G75" s="5"/>
      <c r="H75" s="5"/>
      <c r="I75" s="5"/>
      <c r="J75" s="5"/>
      <c r="K75" s="5"/>
      <c r="L75" s="5"/>
    </row>
    <row r="76" spans="1:12" ht="13.5" thickBot="1" x14ac:dyDescent="0.25">
      <c r="A76" s="6">
        <f>A74+1</f>
        <v>26</v>
      </c>
      <c r="C76" s="1" t="s">
        <v>45</v>
      </c>
      <c r="E76" s="7">
        <f t="shared" ref="E76:K76" si="9">SUM(E24,E34,E74)</f>
        <v>1393.7198856288571</v>
      </c>
      <c r="F76" s="7">
        <f t="shared" si="9"/>
        <v>67.563319570000004</v>
      </c>
      <c r="G76" s="7">
        <f t="shared" si="9"/>
        <v>-0.15501157000000002</v>
      </c>
      <c r="H76" s="7">
        <f t="shared" si="9"/>
        <v>1461.1281936288572</v>
      </c>
      <c r="I76" s="7">
        <f t="shared" si="9"/>
        <v>-1.5322</v>
      </c>
      <c r="J76" s="7">
        <f t="shared" si="9"/>
        <v>1459.5959936288573</v>
      </c>
      <c r="K76" s="7">
        <f t="shared" si="9"/>
        <v>1408.55840257828</v>
      </c>
      <c r="L76" s="1" t="s">
        <v>22</v>
      </c>
    </row>
    <row r="77" spans="1:12" ht="13.5" thickTop="1" x14ac:dyDescent="0.2">
      <c r="A77" s="6"/>
      <c r="E77" s="5"/>
      <c r="F77" s="5"/>
      <c r="G77" s="5"/>
      <c r="H77" s="5"/>
      <c r="I77" s="5"/>
      <c r="J77" s="5"/>
      <c r="K77" s="5"/>
      <c r="L77" s="5"/>
    </row>
    <row r="78" spans="1:12" x14ac:dyDescent="0.2">
      <c r="A78" s="4"/>
    </row>
  </sheetData>
  <pageMargins left="0.7" right="0.7" top="0.75" bottom="0.75" header="0.3" footer="0.3"/>
  <pageSetup scale="80" firstPageNumber="4" orientation="landscape" useFirstPageNumber="1" r:id="rId1"/>
  <headerFooter>
    <oddHeader>&amp;R&amp;"Arial,Regular"&amp;10Updated: 2023-07-06
EB-2022-0200
Exhibit 2
Tab 2
Schedule 1
Attachment 6
Page &amp;P of 14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7B2ED-6E4B-400C-B8FB-6643EB30CFA7}">
  <dimension ref="A6:L73"/>
  <sheetViews>
    <sheetView view="pageLayout" zoomScale="90" zoomScaleNormal="100" zoomScalePageLayoutView="90" workbookViewId="0">
      <selection activeCell="G32" sqref="G3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6384" width="101.28515625" style="1"/>
  </cols>
  <sheetData>
    <row r="6" spans="1:12" s="13" customFormat="1" x14ac:dyDescent="0.2">
      <c r="A6" s="15" t="s">
        <v>66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" t="s">
        <v>22</v>
      </c>
    </row>
    <row r="9" spans="1:12" s="4" customFormat="1" x14ac:dyDescent="0.2">
      <c r="E9" s="12" t="s">
        <v>2</v>
      </c>
      <c r="F9" s="12"/>
      <c r="G9" s="12"/>
      <c r="H9" s="12" t="s">
        <v>3</v>
      </c>
      <c r="I9" s="12"/>
      <c r="J9" s="12" t="s">
        <v>3</v>
      </c>
      <c r="K9" s="12"/>
      <c r="L9" s="12"/>
    </row>
    <row r="10" spans="1:12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16"/>
    </row>
    <row r="11" spans="1:12" x14ac:dyDescent="0.2"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  <c r="K11" s="5" t="s">
        <v>19</v>
      </c>
      <c r="L11" s="5"/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67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v>1</v>
      </c>
      <c r="C15" s="1" t="s">
        <v>68</v>
      </c>
      <c r="E15" s="5">
        <v>11.622009743802108</v>
      </c>
      <c r="F15" s="5">
        <v>3.64336693</v>
      </c>
      <c r="G15" s="5">
        <v>0</v>
      </c>
      <c r="H15" s="5">
        <f t="shared" ref="H15:H29" si="0">E15+F15+G15</f>
        <v>15.265376673802109</v>
      </c>
      <c r="I15" s="5">
        <v>0</v>
      </c>
      <c r="J15" s="5">
        <f t="shared" ref="J15:J29" si="1">H15+I15</f>
        <v>15.265376673802109</v>
      </c>
      <c r="K15" s="5">
        <v>13.346945289218777</v>
      </c>
      <c r="L15" s="1" t="s">
        <v>22</v>
      </c>
    </row>
    <row r="16" spans="1:12" x14ac:dyDescent="0.2">
      <c r="A16" s="6">
        <f t="shared" ref="A16:A29" si="2">A15+1</f>
        <v>2</v>
      </c>
      <c r="C16" s="1" t="s">
        <v>69</v>
      </c>
      <c r="E16" s="5">
        <v>9.7472979999999987E-2</v>
      </c>
      <c r="F16" s="5">
        <v>0</v>
      </c>
      <c r="G16" s="5">
        <v>0</v>
      </c>
      <c r="H16" s="5">
        <f t="shared" si="0"/>
        <v>9.7472979999999987E-2</v>
      </c>
      <c r="I16" s="5">
        <v>-0.19789999999999999</v>
      </c>
      <c r="J16" s="5">
        <f t="shared" si="1"/>
        <v>-0.10042702000000001</v>
      </c>
      <c r="K16" s="5">
        <v>-0.10042702000000002</v>
      </c>
      <c r="L16" s="5"/>
    </row>
    <row r="17" spans="1:12" x14ac:dyDescent="0.2">
      <c r="A17" s="6">
        <f t="shared" si="2"/>
        <v>3</v>
      </c>
      <c r="C17" s="1" t="s">
        <v>70</v>
      </c>
      <c r="E17" s="5">
        <v>21.239884</v>
      </c>
      <c r="F17" s="5">
        <v>6.5380327899999902</v>
      </c>
      <c r="G17" s="5">
        <v>-0.88046089999999988</v>
      </c>
      <c r="H17" s="5">
        <f t="shared" si="0"/>
        <v>26.897455889999993</v>
      </c>
      <c r="I17" s="5">
        <v>0</v>
      </c>
      <c r="J17" s="5">
        <f t="shared" si="1"/>
        <v>26.897455889999993</v>
      </c>
      <c r="K17" s="5">
        <v>21.344960636249997</v>
      </c>
      <c r="L17" s="1" t="s">
        <v>22</v>
      </c>
    </row>
    <row r="18" spans="1:12" x14ac:dyDescent="0.2">
      <c r="A18" s="6">
        <f t="shared" si="2"/>
        <v>4</v>
      </c>
      <c r="C18" s="1" t="s">
        <v>71</v>
      </c>
      <c r="E18" s="5">
        <v>67.002571770000003</v>
      </c>
      <c r="F18" s="5">
        <v>6.8833370199999999</v>
      </c>
      <c r="G18" s="5">
        <v>0</v>
      </c>
      <c r="H18" s="5">
        <f t="shared" si="0"/>
        <v>73.885908790000002</v>
      </c>
      <c r="I18" s="5">
        <v>-5.4299999999999994E-2</v>
      </c>
      <c r="J18" s="5">
        <f t="shared" si="1"/>
        <v>73.831608790000004</v>
      </c>
      <c r="K18" s="5">
        <v>67.88684701773785</v>
      </c>
      <c r="L18" s="1" t="s">
        <v>22</v>
      </c>
    </row>
    <row r="19" spans="1:12" x14ac:dyDescent="0.2">
      <c r="A19" s="6">
        <f t="shared" si="2"/>
        <v>5</v>
      </c>
      <c r="C19" s="1" t="s">
        <v>72</v>
      </c>
      <c r="E19" s="5">
        <v>2.9308162898394716</v>
      </c>
      <c r="F19" s="5">
        <v>0.12150854999999999</v>
      </c>
      <c r="G19" s="5">
        <v>0</v>
      </c>
      <c r="H19" s="5">
        <f t="shared" si="0"/>
        <v>3.0523248398394718</v>
      </c>
      <c r="I19" s="5">
        <v>0</v>
      </c>
      <c r="J19" s="5">
        <f t="shared" si="1"/>
        <v>3.0523248398394718</v>
      </c>
      <c r="K19" s="5">
        <v>2.9820992189653936</v>
      </c>
      <c r="L19" s="1" t="s">
        <v>22</v>
      </c>
    </row>
    <row r="20" spans="1:12" x14ac:dyDescent="0.2">
      <c r="A20" s="6">
        <f t="shared" si="2"/>
        <v>6</v>
      </c>
      <c r="C20" s="1" t="s">
        <v>73</v>
      </c>
      <c r="E20" s="5">
        <v>23.64461154</v>
      </c>
      <c r="F20" s="5">
        <v>3.1999795299999998</v>
      </c>
      <c r="G20" s="5">
        <v>0</v>
      </c>
      <c r="H20" s="5">
        <f t="shared" si="0"/>
        <v>26.84459107</v>
      </c>
      <c r="I20" s="5">
        <v>0</v>
      </c>
      <c r="J20" s="5">
        <f t="shared" si="1"/>
        <v>26.84459107</v>
      </c>
      <c r="K20" s="5">
        <v>23.938728950006901</v>
      </c>
      <c r="L20" s="1" t="s">
        <v>22</v>
      </c>
    </row>
    <row r="21" spans="1:12" x14ac:dyDescent="0.2">
      <c r="A21" s="6">
        <f t="shared" si="2"/>
        <v>7</v>
      </c>
      <c r="C21" s="1" t="s">
        <v>74</v>
      </c>
      <c r="E21" s="5">
        <v>61.262271013843538</v>
      </c>
      <c r="F21" s="5">
        <v>7.8248836600000002</v>
      </c>
      <c r="G21" s="5">
        <v>-17.140246239999996</v>
      </c>
      <c r="H21" s="5">
        <f t="shared" si="0"/>
        <v>51.946908433843547</v>
      </c>
      <c r="I21" s="5">
        <v>0</v>
      </c>
      <c r="J21" s="5">
        <f t="shared" si="1"/>
        <v>51.946908433843547</v>
      </c>
      <c r="K21" s="5">
        <v>51.730522033617717</v>
      </c>
      <c r="L21" s="1" t="s">
        <v>22</v>
      </c>
    </row>
    <row r="22" spans="1:12" x14ac:dyDescent="0.2">
      <c r="A22" s="6">
        <f t="shared" si="2"/>
        <v>8</v>
      </c>
      <c r="C22" s="1" t="s">
        <v>75</v>
      </c>
      <c r="E22" s="5">
        <v>1.8102716799999998</v>
      </c>
      <c r="F22" s="5">
        <v>1.6785134800000001</v>
      </c>
      <c r="G22" s="5">
        <v>-1.0098236</v>
      </c>
      <c r="H22" s="5">
        <f t="shared" si="0"/>
        <v>2.4789615600000001</v>
      </c>
      <c r="I22" s="5">
        <v>0</v>
      </c>
      <c r="J22" s="5">
        <f t="shared" si="1"/>
        <v>2.4789615600000001</v>
      </c>
      <c r="K22" s="5">
        <v>2.0972111158333333</v>
      </c>
      <c r="L22" s="1" t="s">
        <v>22</v>
      </c>
    </row>
    <row r="23" spans="1:12" x14ac:dyDescent="0.2">
      <c r="A23" s="6">
        <f t="shared" si="2"/>
        <v>9</v>
      </c>
      <c r="C23" s="1" t="s">
        <v>76</v>
      </c>
      <c r="E23" s="5">
        <v>3.5570573699999986</v>
      </c>
      <c r="F23" s="5">
        <v>0.50895029999999952</v>
      </c>
      <c r="G23" s="5">
        <v>-3.11098E-2</v>
      </c>
      <c r="H23" s="5">
        <f t="shared" si="0"/>
        <v>4.0348978699999973</v>
      </c>
      <c r="I23" s="5">
        <v>0</v>
      </c>
      <c r="J23" s="5">
        <f t="shared" si="1"/>
        <v>4.0348978699999973</v>
      </c>
      <c r="K23" s="5">
        <v>3.7852432099999982</v>
      </c>
      <c r="L23" s="1" t="s">
        <v>22</v>
      </c>
    </row>
    <row r="24" spans="1:12" x14ac:dyDescent="0.2">
      <c r="A24" s="6">
        <f t="shared" si="2"/>
        <v>10</v>
      </c>
      <c r="C24" s="1" t="s">
        <v>77</v>
      </c>
      <c r="E24" s="5">
        <v>0.64725087999999997</v>
      </c>
      <c r="F24" s="5">
        <v>0</v>
      </c>
      <c r="G24" s="5">
        <v>0</v>
      </c>
      <c r="H24" s="5">
        <f t="shared" si="0"/>
        <v>0.64725087999999997</v>
      </c>
      <c r="I24" s="5">
        <v>0</v>
      </c>
      <c r="J24" s="5">
        <f t="shared" si="1"/>
        <v>0.64725087999999997</v>
      </c>
      <c r="K24" s="5">
        <v>0.64725087999999997</v>
      </c>
      <c r="L24" s="1" t="s">
        <v>22</v>
      </c>
    </row>
    <row r="25" spans="1:12" x14ac:dyDescent="0.2">
      <c r="A25" s="6">
        <f t="shared" si="2"/>
        <v>11</v>
      </c>
      <c r="C25" s="1" t="s">
        <v>78</v>
      </c>
      <c r="E25" s="5">
        <v>1.8396774300000003</v>
      </c>
      <c r="F25" s="5">
        <v>0.115971</v>
      </c>
      <c r="G25" s="5">
        <v>0</v>
      </c>
      <c r="H25" s="5">
        <f t="shared" si="0"/>
        <v>1.9556484300000003</v>
      </c>
      <c r="I25" s="5">
        <v>0</v>
      </c>
      <c r="J25" s="5">
        <f t="shared" si="1"/>
        <v>1.9556484300000003</v>
      </c>
      <c r="K25" s="5">
        <v>1.8541738050000001</v>
      </c>
      <c r="L25" s="1" t="s">
        <v>22</v>
      </c>
    </row>
    <row r="26" spans="1:12" x14ac:dyDescent="0.2">
      <c r="A26" s="6">
        <f t="shared" si="2"/>
        <v>12</v>
      </c>
      <c r="C26" s="1" t="s">
        <v>79</v>
      </c>
      <c r="E26" s="5">
        <v>27.782563090000004</v>
      </c>
      <c r="F26" s="5">
        <v>-0.52832702000000031</v>
      </c>
      <c r="G26" s="5">
        <v>-26.367860330000003</v>
      </c>
      <c r="H26" s="5">
        <f t="shared" si="0"/>
        <v>0.88637574000000185</v>
      </c>
      <c r="I26" s="5">
        <v>0</v>
      </c>
      <c r="J26" s="5">
        <f t="shared" si="1"/>
        <v>0.88637574000000185</v>
      </c>
      <c r="K26" s="5">
        <v>22.842104960416666</v>
      </c>
      <c r="L26" s="1" t="s">
        <v>22</v>
      </c>
    </row>
    <row r="27" spans="1:12" x14ac:dyDescent="0.2">
      <c r="A27" s="6">
        <f t="shared" si="2"/>
        <v>13</v>
      </c>
      <c r="C27" s="1" t="s">
        <v>80</v>
      </c>
      <c r="E27" s="5">
        <v>239.83202676999997</v>
      </c>
      <c r="F27" s="5">
        <v>38.629508430000008</v>
      </c>
      <c r="G27" s="5">
        <v>-48.44096176</v>
      </c>
      <c r="H27" s="5">
        <f t="shared" si="0"/>
        <v>230.02057343999996</v>
      </c>
      <c r="I27" s="5">
        <v>0</v>
      </c>
      <c r="J27" s="5">
        <f t="shared" si="1"/>
        <v>230.02057343999996</v>
      </c>
      <c r="K27" s="5">
        <v>218.81077029875001</v>
      </c>
      <c r="L27" s="1" t="s">
        <v>22</v>
      </c>
    </row>
    <row r="28" spans="1:12" x14ac:dyDescent="0.2">
      <c r="A28" s="6">
        <f t="shared" si="2"/>
        <v>14</v>
      </c>
      <c r="C28" s="1" t="s">
        <v>81</v>
      </c>
      <c r="E28" s="5">
        <v>14.141878709999993</v>
      </c>
      <c r="F28" s="5">
        <v>-1.9872285200000004</v>
      </c>
      <c r="G28" s="5">
        <v>0</v>
      </c>
      <c r="H28" s="5">
        <f t="shared" si="0"/>
        <v>12.154650189999993</v>
      </c>
      <c r="I28" s="5">
        <v>0</v>
      </c>
      <c r="J28" s="5">
        <f t="shared" si="1"/>
        <v>12.154650189999993</v>
      </c>
      <c r="K28" s="5">
        <v>12.237451378333324</v>
      </c>
      <c r="L28" s="5"/>
    </row>
    <row r="29" spans="1:12" x14ac:dyDescent="0.2">
      <c r="A29" s="6">
        <f t="shared" si="2"/>
        <v>15</v>
      </c>
      <c r="C29" s="1" t="s">
        <v>82</v>
      </c>
      <c r="E29" s="5">
        <v>92.047511510000007</v>
      </c>
      <c r="F29" s="5">
        <v>0</v>
      </c>
      <c r="G29" s="5">
        <v>0</v>
      </c>
      <c r="H29" s="5">
        <f t="shared" si="0"/>
        <v>92.047511510000007</v>
      </c>
      <c r="I29" s="5">
        <v>0</v>
      </c>
      <c r="J29" s="5">
        <f t="shared" si="1"/>
        <v>92.047511510000007</v>
      </c>
      <c r="K29" s="5">
        <v>92.047511510000007</v>
      </c>
      <c r="L29" s="5"/>
    </row>
    <row r="30" spans="1:12" x14ac:dyDescent="0.2">
      <c r="A30" s="6"/>
      <c r="E30" s="5"/>
      <c r="F30" s="5"/>
      <c r="G30" s="5"/>
      <c r="H30" s="5"/>
      <c r="I30" s="5"/>
      <c r="J30" s="5"/>
      <c r="K30" s="5"/>
      <c r="L30" s="5"/>
    </row>
    <row r="31" spans="1:12" ht="13.5" thickBot="1" x14ac:dyDescent="0.25">
      <c r="A31" s="6">
        <f>A29+1</f>
        <v>16</v>
      </c>
      <c r="C31" s="1" t="s">
        <v>60</v>
      </c>
      <c r="E31" s="7">
        <f t="shared" ref="E31:K31" si="3">SUM(E15:E29)</f>
        <v>569.45787477748513</v>
      </c>
      <c r="F31" s="7">
        <f t="shared" si="3"/>
        <v>66.628496149999989</v>
      </c>
      <c r="G31" s="7">
        <f t="shared" si="3"/>
        <v>-93.870462629999992</v>
      </c>
      <c r="H31" s="7">
        <f t="shared" si="3"/>
        <v>542.21590829748516</v>
      </c>
      <c r="I31" s="7">
        <f t="shared" si="3"/>
        <v>-0.25219999999999998</v>
      </c>
      <c r="J31" s="7">
        <f t="shared" si="3"/>
        <v>541.96370829748514</v>
      </c>
      <c r="K31" s="7">
        <f t="shared" si="3"/>
        <v>535.45139328412995</v>
      </c>
      <c r="L31" s="1" t="s">
        <v>22</v>
      </c>
    </row>
    <row r="32" spans="1:12" ht="13.5" thickTop="1" x14ac:dyDescent="0.2">
      <c r="A32" s="6"/>
      <c r="E32" s="5"/>
      <c r="F32" s="5"/>
      <c r="G32" s="5"/>
      <c r="H32" s="5"/>
      <c r="I32" s="5"/>
      <c r="J32" s="5"/>
      <c r="K32" s="5"/>
      <c r="L32" s="5"/>
    </row>
    <row r="33" spans="1:12" x14ac:dyDescent="0.2">
      <c r="A33" s="6"/>
      <c r="C33" s="4" t="s">
        <v>83</v>
      </c>
      <c r="E33" s="5"/>
      <c r="F33" s="5"/>
      <c r="G33" s="5"/>
      <c r="H33" s="5"/>
      <c r="I33" s="5"/>
      <c r="J33" s="5"/>
      <c r="K33" s="5"/>
      <c r="L33" s="5"/>
    </row>
    <row r="34" spans="1:12" x14ac:dyDescent="0.2">
      <c r="A34" s="6"/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6">
        <f>A31+1</f>
        <v>17</v>
      </c>
      <c r="C35" s="1" t="s">
        <v>23</v>
      </c>
      <c r="E35" s="5">
        <v>0.54584564135400016</v>
      </c>
      <c r="F35" s="5">
        <v>0</v>
      </c>
      <c r="G35" s="5">
        <v>0</v>
      </c>
      <c r="H35" s="5">
        <f t="shared" ref="H35:H67" si="4">E35+F35+G35</f>
        <v>0.54584564135400016</v>
      </c>
      <c r="I35" s="5">
        <v>0</v>
      </c>
      <c r="J35" s="5">
        <f t="shared" ref="J35:J67" si="5">H35+I35</f>
        <v>0.54584564135400016</v>
      </c>
      <c r="K35" s="5">
        <v>0.54584564135400004</v>
      </c>
      <c r="L35" s="5"/>
    </row>
    <row r="36" spans="1:12" x14ac:dyDescent="0.2">
      <c r="A36" s="6">
        <f t="shared" ref="A36:A67" si="6">A35+1</f>
        <v>18</v>
      </c>
      <c r="C36" s="1" t="s">
        <v>48</v>
      </c>
      <c r="E36" s="5">
        <v>89.965001000255</v>
      </c>
      <c r="F36" s="5">
        <v>8.5007745897999989</v>
      </c>
      <c r="G36" s="5">
        <v>0</v>
      </c>
      <c r="H36" s="5">
        <f t="shared" si="4"/>
        <v>98.465775590055003</v>
      </c>
      <c r="I36" s="5">
        <v>0</v>
      </c>
      <c r="J36" s="5">
        <f t="shared" si="5"/>
        <v>98.465775590055003</v>
      </c>
      <c r="K36" s="5">
        <v>90.137570691562487</v>
      </c>
      <c r="L36" s="1" t="s">
        <v>22</v>
      </c>
    </row>
    <row r="37" spans="1:12" x14ac:dyDescent="0.2">
      <c r="A37" s="6">
        <f t="shared" si="6"/>
        <v>19</v>
      </c>
      <c r="C37" s="1" t="s">
        <v>70</v>
      </c>
      <c r="E37" s="5">
        <v>9.3060168698110015</v>
      </c>
      <c r="F37" s="5">
        <v>0.47268059762500003</v>
      </c>
      <c r="G37" s="5">
        <v>-2.0034693126900001</v>
      </c>
      <c r="H37" s="5">
        <f t="shared" si="4"/>
        <v>7.775228154746002</v>
      </c>
      <c r="I37" s="5">
        <v>0</v>
      </c>
      <c r="J37" s="5">
        <f t="shared" si="5"/>
        <v>7.775228154746002</v>
      </c>
      <c r="K37" s="5">
        <v>7.7602056112724567</v>
      </c>
      <c r="L37" s="1" t="s">
        <v>22</v>
      </c>
    </row>
    <row r="38" spans="1:12" x14ac:dyDescent="0.2">
      <c r="A38" s="6">
        <f t="shared" si="6"/>
        <v>20</v>
      </c>
      <c r="C38" s="1" t="s">
        <v>84</v>
      </c>
      <c r="E38" s="5">
        <v>113.24772176986002</v>
      </c>
      <c r="F38" s="5">
        <v>22.681476911175007</v>
      </c>
      <c r="G38" s="5">
        <v>-35.485865149334998</v>
      </c>
      <c r="H38" s="5">
        <f t="shared" si="4"/>
        <v>100.44333353170002</v>
      </c>
      <c r="I38" s="5">
        <v>0</v>
      </c>
      <c r="J38" s="5">
        <f t="shared" si="5"/>
        <v>100.44333353170002</v>
      </c>
      <c r="K38" s="5">
        <v>124.65609966077044</v>
      </c>
      <c r="L38" s="1" t="s">
        <v>22</v>
      </c>
    </row>
    <row r="39" spans="1:12" x14ac:dyDescent="0.2">
      <c r="A39" s="6">
        <f t="shared" si="6"/>
        <v>21</v>
      </c>
      <c r="C39" s="1" t="s">
        <v>71</v>
      </c>
      <c r="E39" s="5">
        <v>65.858672349719996</v>
      </c>
      <c r="F39" s="5">
        <v>8.0130263321140003</v>
      </c>
      <c r="G39" s="5">
        <v>-5.3434048800000005</v>
      </c>
      <c r="H39" s="5">
        <f t="shared" si="4"/>
        <v>68.528293801833996</v>
      </c>
      <c r="I39" s="5">
        <v>0</v>
      </c>
      <c r="J39" s="5">
        <f t="shared" si="5"/>
        <v>68.528293801833996</v>
      </c>
      <c r="K39" s="5">
        <v>69.281077645926572</v>
      </c>
      <c r="L39" s="1" t="s">
        <v>22</v>
      </c>
    </row>
    <row r="56" spans="1:12" x14ac:dyDescent="0.2">
      <c r="A56" s="15" t="s">
        <v>66</v>
      </c>
      <c r="B56" s="15"/>
      <c r="C56" s="15"/>
      <c r="D56" s="15"/>
      <c r="E56" s="14"/>
      <c r="F56" s="14"/>
      <c r="G56" s="14"/>
      <c r="H56" s="14"/>
      <c r="I56" s="14"/>
      <c r="J56" s="14"/>
      <c r="K56" s="14"/>
      <c r="L56" s="14"/>
    </row>
    <row r="57" spans="1:12" x14ac:dyDescent="0.2">
      <c r="A57" s="15" t="s">
        <v>1</v>
      </c>
      <c r="B57" s="15"/>
      <c r="C57" s="15"/>
      <c r="D57" s="15"/>
      <c r="E57" s="14"/>
      <c r="F57" s="14"/>
      <c r="G57" s="14"/>
      <c r="H57" s="14"/>
      <c r="I57" s="14"/>
      <c r="J57" s="14"/>
      <c r="K57" s="14"/>
      <c r="L57" s="1" t="s">
        <v>22</v>
      </c>
    </row>
    <row r="59" spans="1:12" x14ac:dyDescent="0.2">
      <c r="A59" s="4"/>
      <c r="B59" s="4"/>
      <c r="C59" s="4"/>
      <c r="D59" s="4"/>
      <c r="E59" s="12" t="s">
        <v>2</v>
      </c>
      <c r="F59" s="12"/>
      <c r="G59" s="12"/>
      <c r="H59" s="12" t="s">
        <v>3</v>
      </c>
      <c r="I59" s="12"/>
      <c r="J59" s="12" t="s">
        <v>3</v>
      </c>
      <c r="K59" s="12"/>
      <c r="L59" s="12"/>
    </row>
    <row r="60" spans="1:12" ht="38.25" x14ac:dyDescent="0.2">
      <c r="A60" s="11" t="s">
        <v>4</v>
      </c>
      <c r="B60" s="8"/>
      <c r="C60" s="10" t="s">
        <v>5</v>
      </c>
      <c r="D60" s="8"/>
      <c r="E60" s="9" t="s">
        <v>6</v>
      </c>
      <c r="F60" s="9" t="s">
        <v>7</v>
      </c>
      <c r="G60" s="9" t="s">
        <v>8</v>
      </c>
      <c r="H60" s="9" t="s">
        <v>9</v>
      </c>
      <c r="I60" s="9" t="s">
        <v>10</v>
      </c>
      <c r="J60" s="9" t="s">
        <v>11</v>
      </c>
      <c r="K60" s="9" t="s">
        <v>12</v>
      </c>
      <c r="L60" s="16"/>
    </row>
    <row r="61" spans="1:12" x14ac:dyDescent="0.2">
      <c r="E61" s="5" t="s">
        <v>13</v>
      </c>
      <c r="F61" s="5" t="s">
        <v>14</v>
      </c>
      <c r="G61" s="5" t="s">
        <v>15</v>
      </c>
      <c r="H61" s="5" t="s">
        <v>16</v>
      </c>
      <c r="I61" s="5" t="s">
        <v>17</v>
      </c>
      <c r="J61" s="5" t="s">
        <v>18</v>
      </c>
      <c r="K61" s="5" t="s">
        <v>19</v>
      </c>
      <c r="L61" s="5"/>
    </row>
    <row r="62" spans="1:12" x14ac:dyDescent="0.2">
      <c r="E62" s="5"/>
      <c r="F62" s="5"/>
      <c r="G62" s="5"/>
      <c r="H62" s="5"/>
      <c r="I62" s="5"/>
      <c r="J62" s="5"/>
      <c r="K62" s="5"/>
      <c r="L62" s="5"/>
    </row>
    <row r="63" spans="1:12" x14ac:dyDescent="0.2">
      <c r="A63" s="6">
        <f>A39+1</f>
        <v>22</v>
      </c>
      <c r="C63" s="1" t="s">
        <v>73</v>
      </c>
      <c r="E63" s="5">
        <v>21.015232350870001</v>
      </c>
      <c r="F63" s="5">
        <v>3.5937253701649996</v>
      </c>
      <c r="G63" s="5">
        <v>-0.76887868999999986</v>
      </c>
      <c r="H63" s="5">
        <f t="shared" si="4"/>
        <v>23.840079031035</v>
      </c>
      <c r="I63" s="5">
        <v>0</v>
      </c>
      <c r="J63" s="5">
        <f t="shared" si="5"/>
        <v>23.840079031035</v>
      </c>
      <c r="K63" s="5">
        <v>22.318002254814711</v>
      </c>
      <c r="L63" s="1" t="s">
        <v>22</v>
      </c>
    </row>
    <row r="64" spans="1:12" x14ac:dyDescent="0.2">
      <c r="A64" s="6">
        <f t="shared" si="6"/>
        <v>23</v>
      </c>
      <c r="C64" s="1" t="s">
        <v>74</v>
      </c>
      <c r="E64" s="5">
        <v>35.353664934786011</v>
      </c>
      <c r="F64" s="5">
        <v>2.568886590475</v>
      </c>
      <c r="G64" s="5">
        <v>-4.548022236015</v>
      </c>
      <c r="H64" s="5">
        <f t="shared" si="4"/>
        <v>33.374529289246013</v>
      </c>
      <c r="I64" s="5">
        <v>0</v>
      </c>
      <c r="J64" s="5">
        <f t="shared" si="5"/>
        <v>33.374529289246013</v>
      </c>
      <c r="K64" s="5">
        <v>32.782250568265169</v>
      </c>
      <c r="L64" s="1" t="s">
        <v>22</v>
      </c>
    </row>
    <row r="65" spans="1:12" x14ac:dyDescent="0.2">
      <c r="A65" s="6">
        <f t="shared" si="6"/>
        <v>24</v>
      </c>
      <c r="C65" s="1" t="s">
        <v>85</v>
      </c>
      <c r="E65" s="5">
        <v>4.4938163900900001</v>
      </c>
      <c r="F65" s="5">
        <v>4.8046541684999999E-2</v>
      </c>
      <c r="G65" s="5">
        <v>0</v>
      </c>
      <c r="H65" s="5">
        <f t="shared" si="4"/>
        <v>4.5418629317750003</v>
      </c>
      <c r="I65" s="5">
        <v>0</v>
      </c>
      <c r="J65" s="5">
        <f t="shared" si="5"/>
        <v>4.5418629317750003</v>
      </c>
      <c r="K65" s="5">
        <v>4.5343534921597932</v>
      </c>
      <c r="L65" s="1" t="s">
        <v>22</v>
      </c>
    </row>
    <row r="66" spans="1:12" x14ac:dyDescent="0.2">
      <c r="A66" s="6">
        <f t="shared" si="6"/>
        <v>25</v>
      </c>
      <c r="C66" s="1" t="s">
        <v>86</v>
      </c>
      <c r="E66" s="5">
        <v>9.4850980553939994</v>
      </c>
      <c r="F66" s="5">
        <v>0.14224876445500001</v>
      </c>
      <c r="G66" s="5">
        <v>-0.29683766559999997</v>
      </c>
      <c r="H66" s="5">
        <f t="shared" si="4"/>
        <v>9.3305091542489986</v>
      </c>
      <c r="I66" s="5">
        <v>0</v>
      </c>
      <c r="J66" s="5">
        <f t="shared" si="5"/>
        <v>9.3305091542489986</v>
      </c>
      <c r="K66" s="5">
        <v>9.4832950532683729</v>
      </c>
      <c r="L66" s="1" t="s">
        <v>22</v>
      </c>
    </row>
    <row r="67" spans="1:12" x14ac:dyDescent="0.2">
      <c r="A67" s="6">
        <f t="shared" si="6"/>
        <v>26</v>
      </c>
      <c r="C67" s="1" t="s">
        <v>43</v>
      </c>
      <c r="E67" s="5">
        <v>70.30295228</v>
      </c>
      <c r="F67" s="5">
        <v>12.812615429999999</v>
      </c>
      <c r="G67" s="5">
        <v>-3.8358719400000001</v>
      </c>
      <c r="H67" s="5">
        <f t="shared" si="4"/>
        <v>79.279695769999989</v>
      </c>
      <c r="I67" s="5">
        <v>0</v>
      </c>
      <c r="J67" s="5">
        <f t="shared" si="5"/>
        <v>79.279695769999989</v>
      </c>
      <c r="K67" s="5">
        <v>75.147055685416674</v>
      </c>
      <c r="L67" s="1" t="s">
        <v>22</v>
      </c>
    </row>
    <row r="68" spans="1:12" x14ac:dyDescent="0.2">
      <c r="A68" s="6"/>
      <c r="E68" s="5"/>
      <c r="F68" s="5"/>
      <c r="G68" s="5"/>
      <c r="H68" s="5"/>
      <c r="I68" s="5"/>
      <c r="J68" s="5"/>
      <c r="K68" s="5"/>
      <c r="L68" s="5"/>
    </row>
    <row r="69" spans="1:12" ht="13.5" thickBot="1" x14ac:dyDescent="0.25">
      <c r="A69" s="6">
        <f>A67+1</f>
        <v>27</v>
      </c>
      <c r="C69" s="1" t="s">
        <v>60</v>
      </c>
      <c r="E69" s="7">
        <f t="shared" ref="E69:K69" si="7">SUM(E35:E67)</f>
        <v>419.57402164214005</v>
      </c>
      <c r="F69" s="7">
        <f t="shared" si="7"/>
        <v>58.833481127494004</v>
      </c>
      <c r="G69" s="7">
        <f t="shared" si="7"/>
        <v>-52.282349873640001</v>
      </c>
      <c r="H69" s="7">
        <f t="shared" si="7"/>
        <v>426.12515289599406</v>
      </c>
      <c r="I69" s="7">
        <f t="shared" si="7"/>
        <v>0</v>
      </c>
      <c r="J69" s="7">
        <f t="shared" si="7"/>
        <v>426.12515289599406</v>
      </c>
      <c r="K69" s="7">
        <f t="shared" si="7"/>
        <v>436.64575630481062</v>
      </c>
      <c r="L69" s="1" t="s">
        <v>22</v>
      </c>
    </row>
    <row r="70" spans="1:12" ht="13.5" thickTop="1" x14ac:dyDescent="0.2">
      <c r="A70" s="6"/>
      <c r="E70" s="5"/>
      <c r="F70" s="5"/>
      <c r="G70" s="5"/>
      <c r="H70" s="5"/>
      <c r="I70" s="5"/>
      <c r="J70" s="5"/>
      <c r="K70" s="5"/>
      <c r="L70" s="5"/>
    </row>
    <row r="71" spans="1:12" ht="13.5" thickBot="1" x14ac:dyDescent="0.25">
      <c r="A71" s="6">
        <f>A69+1</f>
        <v>28</v>
      </c>
      <c r="C71" s="1" t="s">
        <v>45</v>
      </c>
      <c r="E71" s="7">
        <f t="shared" ref="E71:K71" si="8">SUM(E31,E69)</f>
        <v>989.03189641962513</v>
      </c>
      <c r="F71" s="7">
        <f t="shared" si="8"/>
        <v>125.46197727749399</v>
      </c>
      <c r="G71" s="7">
        <f t="shared" si="8"/>
        <v>-146.15281250364001</v>
      </c>
      <c r="H71" s="7">
        <f t="shared" si="8"/>
        <v>968.34106119347916</v>
      </c>
      <c r="I71" s="7">
        <f t="shared" si="8"/>
        <v>-0.25219999999999998</v>
      </c>
      <c r="J71" s="7">
        <f t="shared" si="8"/>
        <v>968.08886119347926</v>
      </c>
      <c r="K71" s="7">
        <f t="shared" si="8"/>
        <v>972.09714958894051</v>
      </c>
      <c r="L71" s="1" t="s">
        <v>22</v>
      </c>
    </row>
    <row r="72" spans="1:12" ht="13.5" thickTop="1" x14ac:dyDescent="0.2"/>
    <row r="73" spans="1:12" x14ac:dyDescent="0.2">
      <c r="A73" s="4"/>
    </row>
  </sheetData>
  <pageMargins left="0.7" right="0.7" top="0.75" bottom="0.75" header="0.3" footer="0.3"/>
  <pageSetup scale="80" firstPageNumber="6" orientation="landscape" useFirstPageNumber="1" r:id="rId1"/>
  <headerFooter>
    <oddHeader>&amp;R&amp;"Arial,Regular"&amp;10Updated: 2023-07-06
EB-2022-0200
Exhibit 2
Tab 2
Schedule 1
Attachment 6
Page &amp;P of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04A1-C384-45A3-B31F-D454406C1D4A}">
  <dimension ref="A6:L26"/>
  <sheetViews>
    <sheetView view="pageLayout" zoomScale="90" zoomScaleNormal="100" zoomScalePageLayoutView="90" workbookViewId="0">
      <selection activeCell="C29" sqref="C29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6384" width="101.28515625" style="1"/>
  </cols>
  <sheetData>
    <row r="6" spans="1:12" s="13" customFormat="1" x14ac:dyDescent="0.2">
      <c r="A6" s="15" t="s">
        <v>87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" t="s">
        <v>22</v>
      </c>
    </row>
    <row r="9" spans="1:12" s="4" customFormat="1" x14ac:dyDescent="0.2">
      <c r="E9" s="12" t="s">
        <v>2</v>
      </c>
      <c r="F9" s="12"/>
      <c r="G9" s="12"/>
      <c r="H9" s="12" t="s">
        <v>3</v>
      </c>
      <c r="I9" s="12"/>
      <c r="J9" s="12" t="s">
        <v>3</v>
      </c>
      <c r="K9" s="12"/>
      <c r="L9" s="12"/>
    </row>
    <row r="10" spans="1:12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16"/>
    </row>
    <row r="11" spans="1:12" x14ac:dyDescent="0.2"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  <c r="K11" s="5" t="s">
        <v>19</v>
      </c>
      <c r="L11" s="5"/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88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v>1</v>
      </c>
      <c r="C15" s="1" t="s">
        <v>89</v>
      </c>
      <c r="E15" s="5">
        <v>1.6708610000000002</v>
      </c>
      <c r="F15" s="5">
        <v>0</v>
      </c>
      <c r="G15" s="5">
        <v>0</v>
      </c>
      <c r="H15" s="5">
        <f>E15+F15+G15</f>
        <v>1.6708610000000002</v>
      </c>
      <c r="I15" s="5">
        <v>0</v>
      </c>
      <c r="J15" s="5">
        <f>H15+I15</f>
        <v>1.6708610000000002</v>
      </c>
      <c r="K15" s="5">
        <v>1.6708610000000006</v>
      </c>
      <c r="L15" s="17"/>
    </row>
    <row r="16" spans="1:12" x14ac:dyDescent="0.2">
      <c r="A16" s="6"/>
      <c r="E16" s="5"/>
      <c r="F16" s="5"/>
      <c r="G16" s="5"/>
      <c r="H16" s="5"/>
      <c r="I16" s="5"/>
      <c r="J16" s="5"/>
      <c r="K16" s="5"/>
      <c r="L16" s="17"/>
    </row>
    <row r="17" spans="1:12" x14ac:dyDescent="0.2">
      <c r="A17" s="6"/>
      <c r="C17" s="4" t="s">
        <v>90</v>
      </c>
      <c r="E17" s="5"/>
      <c r="F17" s="5"/>
      <c r="G17" s="5"/>
      <c r="H17" s="5"/>
      <c r="I17" s="5"/>
      <c r="J17" s="5"/>
      <c r="K17" s="5"/>
      <c r="L17" s="17"/>
    </row>
    <row r="18" spans="1:12" x14ac:dyDescent="0.2">
      <c r="A18" s="6"/>
      <c r="E18" s="5"/>
      <c r="F18" s="5"/>
      <c r="G18" s="5"/>
      <c r="H18" s="5"/>
      <c r="I18" s="5"/>
      <c r="J18" s="5"/>
      <c r="K18" s="5"/>
      <c r="L18" s="17"/>
    </row>
    <row r="19" spans="1:12" x14ac:dyDescent="0.2">
      <c r="A19" s="6">
        <f>A15+1</f>
        <v>2</v>
      </c>
      <c r="C19" s="1" t="s">
        <v>91</v>
      </c>
      <c r="E19" s="5">
        <v>1.1750814000000001</v>
      </c>
      <c r="F19" s="5">
        <v>0</v>
      </c>
      <c r="G19" s="5">
        <v>0</v>
      </c>
      <c r="H19" s="5">
        <f>E19+F19+G19</f>
        <v>1.1750814000000001</v>
      </c>
      <c r="I19" s="5">
        <v>0</v>
      </c>
      <c r="J19" s="5">
        <f>H19+I19</f>
        <v>1.1750814000000001</v>
      </c>
      <c r="K19" s="5">
        <v>1.1750813999999998</v>
      </c>
      <c r="L19" s="1" t="s">
        <v>22</v>
      </c>
    </row>
    <row r="20" spans="1:12" x14ac:dyDescent="0.2">
      <c r="A20" s="6">
        <f>A19+1</f>
        <v>3</v>
      </c>
      <c r="C20" s="1" t="s">
        <v>92</v>
      </c>
      <c r="E20" s="5">
        <v>0.49476059000000006</v>
      </c>
      <c r="F20" s="5">
        <v>0</v>
      </c>
      <c r="G20" s="5">
        <v>0</v>
      </c>
      <c r="H20" s="5">
        <f>E20+F20+G20</f>
        <v>0.49476059000000006</v>
      </c>
      <c r="I20" s="5">
        <v>0</v>
      </c>
      <c r="J20" s="5">
        <f>H20+I20</f>
        <v>0.49476059000000006</v>
      </c>
      <c r="K20" s="5">
        <v>0.49476058999999994</v>
      </c>
      <c r="L20" s="17"/>
    </row>
    <row r="21" spans="1:12" x14ac:dyDescent="0.2">
      <c r="A21" s="6"/>
      <c r="E21" s="5"/>
      <c r="F21" s="5"/>
      <c r="G21" s="5"/>
      <c r="H21" s="5"/>
      <c r="I21" s="5"/>
      <c r="J21" s="5"/>
      <c r="K21" s="5"/>
      <c r="L21" s="17"/>
    </row>
    <row r="22" spans="1:12" ht="13.5" thickBot="1" x14ac:dyDescent="0.25">
      <c r="A22" s="6">
        <f>A20+1</f>
        <v>4</v>
      </c>
      <c r="C22" s="1" t="s">
        <v>60</v>
      </c>
      <c r="E22" s="7">
        <f t="shared" ref="E22:K22" si="0">SUM(E19:E20)</f>
        <v>1.6698419900000001</v>
      </c>
      <c r="F22" s="7">
        <f t="shared" si="0"/>
        <v>0</v>
      </c>
      <c r="G22" s="7">
        <f t="shared" si="0"/>
        <v>0</v>
      </c>
      <c r="H22" s="7">
        <f t="shared" si="0"/>
        <v>1.6698419900000001</v>
      </c>
      <c r="I22" s="7">
        <f t="shared" si="0"/>
        <v>0</v>
      </c>
      <c r="J22" s="7">
        <f t="shared" si="0"/>
        <v>1.6698419900000001</v>
      </c>
      <c r="K22" s="7">
        <f t="shared" si="0"/>
        <v>1.6698419899999997</v>
      </c>
      <c r="L22" s="1" t="s">
        <v>22</v>
      </c>
    </row>
    <row r="23" spans="1:12" ht="13.5" thickTop="1" x14ac:dyDescent="0.2">
      <c r="A23" s="6"/>
      <c r="E23" s="5"/>
      <c r="F23" s="5"/>
      <c r="G23" s="5"/>
      <c r="H23" s="5"/>
      <c r="I23" s="5"/>
      <c r="J23" s="5"/>
      <c r="K23" s="5"/>
      <c r="L23" s="17"/>
    </row>
    <row r="24" spans="1:12" ht="13.5" thickBot="1" x14ac:dyDescent="0.25">
      <c r="A24" s="6">
        <f>A22+1</f>
        <v>5</v>
      </c>
      <c r="C24" s="1" t="s">
        <v>45</v>
      </c>
      <c r="E24" s="7">
        <f t="shared" ref="E24:K24" si="1">SUM(E15,E22)</f>
        <v>3.3407029900000005</v>
      </c>
      <c r="F24" s="7">
        <f t="shared" si="1"/>
        <v>0</v>
      </c>
      <c r="G24" s="7">
        <f t="shared" si="1"/>
        <v>0</v>
      </c>
      <c r="H24" s="7">
        <f t="shared" si="1"/>
        <v>3.3407029900000005</v>
      </c>
      <c r="I24" s="7">
        <f t="shared" si="1"/>
        <v>0</v>
      </c>
      <c r="J24" s="7">
        <f t="shared" si="1"/>
        <v>3.3407029900000005</v>
      </c>
      <c r="K24" s="7">
        <f t="shared" si="1"/>
        <v>3.3407029900000005</v>
      </c>
      <c r="L24" s="1" t="s">
        <v>22</v>
      </c>
    </row>
    <row r="25" spans="1:12" ht="13.5" thickTop="1" x14ac:dyDescent="0.2"/>
    <row r="26" spans="1:12" x14ac:dyDescent="0.2">
      <c r="A26" s="4"/>
    </row>
  </sheetData>
  <pageMargins left="0.7" right="0.7" top="0.75" bottom="0.75" header="0.3" footer="0.3"/>
  <pageSetup scale="80" firstPageNumber="8" orientation="landscape" useFirstPageNumber="1" r:id="rId1"/>
  <headerFooter>
    <oddHeader>&amp;R&amp;"Arial,Regular"&amp;10Updated: 2023-07-06
EB-2022-0200
Exhibit 2
Tab 2
Schedule 1
Attachment 6
Page &amp;P of 14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C8D42-7F0D-4CDF-A3E9-A8AE0FAAEBC8}">
  <dimension ref="A6:M75"/>
  <sheetViews>
    <sheetView view="pageLayout" zoomScale="90" zoomScaleNormal="100" zoomScalePageLayoutView="90" workbookViewId="0">
      <selection activeCell="C5" sqref="C5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3" width="7.28515625" style="1" customWidth="1"/>
    <col min="14" max="16384" width="101.28515625" style="1"/>
  </cols>
  <sheetData>
    <row r="6" spans="1:13" s="13" customFormat="1" x14ac:dyDescent="0.2">
      <c r="A6" s="15" t="s">
        <v>93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3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  <c r="M7" s="1" t="s">
        <v>22</v>
      </c>
    </row>
    <row r="9" spans="1:13" s="4" customFormat="1" x14ac:dyDescent="0.2">
      <c r="E9" s="12" t="s">
        <v>2</v>
      </c>
      <c r="F9" s="12"/>
      <c r="G9" s="12"/>
      <c r="H9" s="12"/>
      <c r="I9" s="12" t="s">
        <v>3</v>
      </c>
      <c r="J9" s="12"/>
      <c r="K9" s="12" t="s">
        <v>3</v>
      </c>
      <c r="L9" s="12"/>
    </row>
    <row r="10" spans="1:13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94</v>
      </c>
      <c r="I10" s="9" t="s">
        <v>9</v>
      </c>
      <c r="J10" s="9" t="s">
        <v>10</v>
      </c>
      <c r="K10" s="9" t="s">
        <v>11</v>
      </c>
      <c r="L10" s="9" t="s">
        <v>12</v>
      </c>
    </row>
    <row r="11" spans="1:13" x14ac:dyDescent="0.2">
      <c r="E11" s="5" t="s">
        <v>13</v>
      </c>
      <c r="F11" s="5" t="s">
        <v>14</v>
      </c>
      <c r="G11" s="5" t="s">
        <v>15</v>
      </c>
      <c r="H11" s="5" t="s">
        <v>95</v>
      </c>
      <c r="I11" s="5" t="s">
        <v>96</v>
      </c>
      <c r="J11" s="5" t="s">
        <v>97</v>
      </c>
      <c r="K11" s="5" t="s">
        <v>98</v>
      </c>
      <c r="L11" s="5" t="s">
        <v>99</v>
      </c>
    </row>
    <row r="12" spans="1:13" x14ac:dyDescent="0.2">
      <c r="E12" s="5"/>
      <c r="F12" s="5"/>
      <c r="G12" s="5"/>
      <c r="H12" s="5"/>
      <c r="I12" s="5"/>
      <c r="J12" s="5"/>
      <c r="K12" s="5"/>
      <c r="L12" s="5"/>
    </row>
    <row r="13" spans="1:13" x14ac:dyDescent="0.2">
      <c r="C13" s="4" t="s">
        <v>20</v>
      </c>
      <c r="E13" s="5"/>
      <c r="F13" s="5"/>
      <c r="G13" s="5"/>
      <c r="H13" s="5"/>
      <c r="I13" s="5"/>
      <c r="J13" s="5"/>
      <c r="K13" s="5"/>
      <c r="L13" s="5"/>
    </row>
    <row r="15" spans="1:13" x14ac:dyDescent="0.2">
      <c r="A15" s="6">
        <v>1</v>
      </c>
      <c r="C15" s="1" t="s">
        <v>21</v>
      </c>
      <c r="E15" s="5">
        <v>0</v>
      </c>
      <c r="F15" s="5">
        <v>-1.5213384882919012E-2</v>
      </c>
      <c r="G15" s="5">
        <v>0</v>
      </c>
      <c r="H15" s="5">
        <v>0</v>
      </c>
      <c r="I15" s="5">
        <f t="shared" ref="I15:I22" si="0">E15+F15+G15+H15</f>
        <v>-1.5213384882919012E-2</v>
      </c>
      <c r="J15" s="5">
        <v>0</v>
      </c>
      <c r="K15" s="5">
        <f t="shared" ref="K15:K22" si="1">I15+J15</f>
        <v>-1.5213384882919012E-2</v>
      </c>
      <c r="L15" s="5">
        <v>-6.3389103678829217E-4</v>
      </c>
      <c r="M15" s="1" t="s">
        <v>22</v>
      </c>
    </row>
    <row r="16" spans="1:13" x14ac:dyDescent="0.2">
      <c r="A16" s="6">
        <f t="shared" ref="A16:A22" si="2">A15+1</f>
        <v>2</v>
      </c>
      <c r="C16" s="1" t="s">
        <v>25</v>
      </c>
      <c r="E16" s="5">
        <v>-6.4932891900000005</v>
      </c>
      <c r="F16" s="5">
        <v>-0.75238572000000004</v>
      </c>
      <c r="G16" s="5">
        <v>0</v>
      </c>
      <c r="H16" s="5">
        <v>0</v>
      </c>
      <c r="I16" s="5">
        <f t="shared" si="0"/>
        <v>-7.2456749100000009</v>
      </c>
      <c r="J16" s="5">
        <v>0</v>
      </c>
      <c r="K16" s="5">
        <f t="shared" si="1"/>
        <v>-7.2456749100000009</v>
      </c>
      <c r="L16" s="5">
        <v>-6.8694820499999993</v>
      </c>
      <c r="M16" s="1" t="s">
        <v>22</v>
      </c>
    </row>
    <row r="17" spans="1:13" x14ac:dyDescent="0.2">
      <c r="A17" s="6">
        <f t="shared" si="2"/>
        <v>3</v>
      </c>
      <c r="C17" s="1" t="s">
        <v>26</v>
      </c>
      <c r="E17" s="5">
        <v>-49.174604920000007</v>
      </c>
      <c r="F17" s="5">
        <v>-10.925660140000002</v>
      </c>
      <c r="G17" s="5">
        <v>15.90727921</v>
      </c>
      <c r="H17" s="5">
        <v>-7.0331208099999998</v>
      </c>
      <c r="I17" s="5">
        <f t="shared" si="0"/>
        <v>-51.226106660000013</v>
      </c>
      <c r="J17" s="5">
        <v>0.32160000000000022</v>
      </c>
      <c r="K17" s="5">
        <f t="shared" si="1"/>
        <v>-50.90450666000001</v>
      </c>
      <c r="L17" s="5">
        <v>-49.058183031666665</v>
      </c>
      <c r="M17" s="1" t="s">
        <v>22</v>
      </c>
    </row>
    <row r="18" spans="1:13" x14ac:dyDescent="0.2">
      <c r="A18" s="6">
        <f t="shared" si="2"/>
        <v>4</v>
      </c>
      <c r="C18" s="1" t="s">
        <v>27</v>
      </c>
      <c r="E18" s="5">
        <v>-1142.4118387440001</v>
      </c>
      <c r="F18" s="5">
        <v>-81.158517809999992</v>
      </c>
      <c r="G18" s="5">
        <v>9.2718741599999994</v>
      </c>
      <c r="H18" s="5">
        <v>31.827541498000006</v>
      </c>
      <c r="I18" s="5">
        <f t="shared" si="0"/>
        <v>-1182.470940896</v>
      </c>
      <c r="J18" s="5">
        <v>0</v>
      </c>
      <c r="K18" s="5">
        <f t="shared" si="1"/>
        <v>-1182.470940896</v>
      </c>
      <c r="L18" s="5">
        <v>-1164.4022296036665</v>
      </c>
      <c r="M18" s="1" t="s">
        <v>22</v>
      </c>
    </row>
    <row r="19" spans="1:13" x14ac:dyDescent="0.2">
      <c r="A19" s="6">
        <f t="shared" si="2"/>
        <v>5</v>
      </c>
      <c r="C19" s="1" t="s">
        <v>28</v>
      </c>
      <c r="E19" s="5">
        <v>-1461.9019658378647</v>
      </c>
      <c r="F19" s="5">
        <v>-115.9276529551171</v>
      </c>
      <c r="G19" s="5">
        <v>-28.769076949999999</v>
      </c>
      <c r="H19" s="5">
        <v>21.355268451999997</v>
      </c>
      <c r="I19" s="5">
        <f t="shared" si="0"/>
        <v>-1585.2434272909818</v>
      </c>
      <c r="J19" s="5">
        <v>2.2014999999999993</v>
      </c>
      <c r="K19" s="5">
        <f t="shared" si="1"/>
        <v>-1583.0419272909819</v>
      </c>
      <c r="L19" s="5">
        <v>-1506.0609974200779</v>
      </c>
      <c r="M19" s="1" t="s">
        <v>22</v>
      </c>
    </row>
    <row r="20" spans="1:13" x14ac:dyDescent="0.2">
      <c r="A20" s="6">
        <f t="shared" si="2"/>
        <v>6</v>
      </c>
      <c r="C20" s="1" t="s">
        <v>29</v>
      </c>
      <c r="E20" s="5">
        <v>-3.5647555799999999</v>
      </c>
      <c r="F20" s="5">
        <v>-0.31141187999999997</v>
      </c>
      <c r="G20" s="5">
        <v>0</v>
      </c>
      <c r="H20" s="5">
        <v>0</v>
      </c>
      <c r="I20" s="5">
        <f t="shared" si="0"/>
        <v>-3.87616746</v>
      </c>
      <c r="J20" s="5">
        <v>0</v>
      </c>
      <c r="K20" s="5">
        <f t="shared" si="1"/>
        <v>-3.87616746</v>
      </c>
      <c r="L20" s="5">
        <v>-3.7204615199999993</v>
      </c>
      <c r="M20" s="1" t="s">
        <v>22</v>
      </c>
    </row>
    <row r="21" spans="1:13" x14ac:dyDescent="0.2">
      <c r="A21" s="6">
        <f t="shared" si="2"/>
        <v>7</v>
      </c>
      <c r="C21" s="1" t="s">
        <v>30</v>
      </c>
      <c r="E21" s="5">
        <v>-257.92437313000005</v>
      </c>
      <c r="F21" s="5">
        <v>-15.998774900000001</v>
      </c>
      <c r="G21" s="5">
        <v>26.334448009999999</v>
      </c>
      <c r="H21" s="5">
        <v>0.20139650000000001</v>
      </c>
      <c r="I21" s="5">
        <f t="shared" si="0"/>
        <v>-247.38730352000007</v>
      </c>
      <c r="J21" s="5">
        <v>0.53049999999999997</v>
      </c>
      <c r="K21" s="5">
        <f t="shared" si="1"/>
        <v>-246.85680352000008</v>
      </c>
      <c r="L21" s="5">
        <v>-252.88436184041672</v>
      </c>
      <c r="M21" s="1" t="s">
        <v>22</v>
      </c>
    </row>
    <row r="22" spans="1:13" x14ac:dyDescent="0.2">
      <c r="A22" s="6">
        <f t="shared" si="2"/>
        <v>8</v>
      </c>
      <c r="C22" s="1" t="s">
        <v>31</v>
      </c>
      <c r="E22" s="5">
        <v>-322.95560506000004</v>
      </c>
      <c r="F22" s="5">
        <v>-44.051904069999999</v>
      </c>
      <c r="G22" s="5">
        <v>12.726691349999999</v>
      </c>
      <c r="H22" s="5">
        <v>2.3440000000000001E-4</v>
      </c>
      <c r="I22" s="5">
        <f t="shared" si="0"/>
        <v>-354.28058338</v>
      </c>
      <c r="J22" s="5">
        <v>0</v>
      </c>
      <c r="K22" s="5">
        <f t="shared" si="1"/>
        <v>-354.28058338</v>
      </c>
      <c r="L22" s="5">
        <v>-340.08018988333333</v>
      </c>
      <c r="M22" s="1" t="s">
        <v>22</v>
      </c>
    </row>
    <row r="23" spans="1:13" x14ac:dyDescent="0.2">
      <c r="A23" s="6"/>
      <c r="E23" s="5"/>
      <c r="F23" s="5"/>
      <c r="G23" s="5"/>
      <c r="H23" s="5"/>
      <c r="I23" s="5"/>
      <c r="J23" s="5"/>
      <c r="K23" s="5"/>
      <c r="L23" s="5"/>
    </row>
    <row r="24" spans="1:13" ht="13.5" thickBot="1" x14ac:dyDescent="0.25">
      <c r="A24" s="6">
        <f>A22+1</f>
        <v>9</v>
      </c>
      <c r="C24" s="1" t="s">
        <v>32</v>
      </c>
      <c r="E24" s="7">
        <f t="shared" ref="E24:L24" si="3">SUM(E15:E22)</f>
        <v>-3244.4264324618648</v>
      </c>
      <c r="F24" s="7">
        <f t="shared" si="3"/>
        <v>-269.14152086000001</v>
      </c>
      <c r="G24" s="7">
        <f t="shared" si="3"/>
        <v>35.471215780000001</v>
      </c>
      <c r="H24" s="7">
        <f t="shared" si="3"/>
        <v>46.351320040000004</v>
      </c>
      <c r="I24" s="7">
        <f t="shared" si="3"/>
        <v>-3431.7454175018647</v>
      </c>
      <c r="J24" s="7">
        <f t="shared" si="3"/>
        <v>3.0535999999999994</v>
      </c>
      <c r="K24" s="7">
        <f t="shared" si="3"/>
        <v>-3428.6918175018645</v>
      </c>
      <c r="L24" s="7">
        <f t="shared" si="3"/>
        <v>-3323.0765392401977</v>
      </c>
      <c r="M24" s="1" t="s">
        <v>22</v>
      </c>
    </row>
    <row r="25" spans="1:13" ht="13.5" thickTop="1" x14ac:dyDescent="0.2">
      <c r="A25" s="6"/>
      <c r="E25" s="5"/>
      <c r="F25" s="5"/>
      <c r="G25" s="5"/>
      <c r="H25" s="5"/>
      <c r="I25" s="5"/>
      <c r="J25" s="5"/>
      <c r="K25" s="5"/>
      <c r="L25" s="5"/>
    </row>
    <row r="26" spans="1:13" x14ac:dyDescent="0.2">
      <c r="A26" s="6"/>
      <c r="C26" s="4" t="s">
        <v>33</v>
      </c>
      <c r="E26" s="5"/>
      <c r="F26" s="5"/>
      <c r="G26" s="5"/>
      <c r="H26" s="5"/>
      <c r="I26" s="5"/>
      <c r="J26" s="5"/>
      <c r="K26" s="5"/>
      <c r="L26" s="5"/>
    </row>
    <row r="27" spans="1:13" x14ac:dyDescent="0.2">
      <c r="A27" s="6"/>
      <c r="E27" s="5"/>
      <c r="F27" s="5"/>
      <c r="G27" s="5"/>
      <c r="H27" s="5"/>
      <c r="I27" s="5"/>
      <c r="J27" s="5"/>
      <c r="K27" s="5"/>
      <c r="L27" s="5"/>
    </row>
    <row r="28" spans="1:13" x14ac:dyDescent="0.2">
      <c r="A28" s="6">
        <f>A24+1</f>
        <v>10</v>
      </c>
      <c r="C28" s="1" t="s">
        <v>34</v>
      </c>
      <c r="E28" s="5">
        <v>-2.4220178799999998</v>
      </c>
      <c r="F28" s="5">
        <v>-0.15574146999999999</v>
      </c>
      <c r="G28" s="5">
        <v>0</v>
      </c>
      <c r="H28" s="5">
        <v>0</v>
      </c>
      <c r="I28" s="5">
        <f t="shared" ref="I28:I38" si="4">E28+F28+G28+H28</f>
        <v>-2.57775935</v>
      </c>
      <c r="J28" s="5">
        <v>0</v>
      </c>
      <c r="K28" s="5">
        <f t="shared" ref="K28:K38" si="5">I28+J28</f>
        <v>-2.57775935</v>
      </c>
      <c r="L28" s="5">
        <v>-2.4977989354166663</v>
      </c>
      <c r="M28" s="1" t="s">
        <v>22</v>
      </c>
    </row>
    <row r="29" spans="1:13" x14ac:dyDescent="0.2">
      <c r="A29" s="6">
        <f t="shared" ref="A29:A38" si="6">A28+1</f>
        <v>11</v>
      </c>
      <c r="C29" s="1" t="s">
        <v>26</v>
      </c>
      <c r="E29" s="5">
        <v>-47.403143819999997</v>
      </c>
      <c r="F29" s="5">
        <v>-3.2927599999999995</v>
      </c>
      <c r="G29" s="5">
        <v>0</v>
      </c>
      <c r="H29" s="5">
        <v>0</v>
      </c>
      <c r="I29" s="5">
        <f t="shared" si="4"/>
        <v>-50.695903819999998</v>
      </c>
      <c r="J29" s="5">
        <v>0</v>
      </c>
      <c r="K29" s="5">
        <f t="shared" si="5"/>
        <v>-50.695903819999998</v>
      </c>
      <c r="L29" s="5">
        <v>-49.030547814166653</v>
      </c>
      <c r="M29" s="1" t="s">
        <v>22</v>
      </c>
    </row>
    <row r="30" spans="1:13" x14ac:dyDescent="0.2">
      <c r="A30" s="6">
        <f t="shared" si="6"/>
        <v>12</v>
      </c>
      <c r="C30" s="1" t="s">
        <v>35</v>
      </c>
      <c r="E30" s="5">
        <v>-108.79160470469799</v>
      </c>
      <c r="F30" s="5">
        <v>-3.7247360993328087</v>
      </c>
      <c r="G30" s="5">
        <v>0.32031681082078239</v>
      </c>
      <c r="H30" s="5">
        <v>2.0148821400000001</v>
      </c>
      <c r="I30" s="5">
        <f t="shared" si="4"/>
        <v>-110.18114185321001</v>
      </c>
      <c r="J30" s="5">
        <v>0</v>
      </c>
      <c r="K30" s="5">
        <f t="shared" si="5"/>
        <v>-110.18114185321001</v>
      </c>
      <c r="L30" s="5">
        <v>-109.77026243505264</v>
      </c>
      <c r="M30" s="1" t="s">
        <v>22</v>
      </c>
    </row>
    <row r="31" spans="1:13" x14ac:dyDescent="0.2">
      <c r="A31" s="6">
        <f t="shared" si="6"/>
        <v>13</v>
      </c>
      <c r="C31" s="1" t="s">
        <v>36</v>
      </c>
      <c r="E31" s="5">
        <v>-444.51163103710769</v>
      </c>
      <c r="F31" s="5">
        <v>-25.384624350065632</v>
      </c>
      <c r="G31" s="5">
        <v>1.8295693636957546</v>
      </c>
      <c r="H31" s="5">
        <v>10.99205508</v>
      </c>
      <c r="I31" s="5">
        <f t="shared" si="4"/>
        <v>-457.07463094347753</v>
      </c>
      <c r="J31" s="5">
        <v>0</v>
      </c>
      <c r="K31" s="5">
        <f t="shared" si="5"/>
        <v>-457.07463094347753</v>
      </c>
      <c r="L31" s="5">
        <v>-452.29816374820649</v>
      </c>
      <c r="M31" s="1" t="s">
        <v>22</v>
      </c>
    </row>
    <row r="32" spans="1:13" x14ac:dyDescent="0.2">
      <c r="A32" s="6">
        <f t="shared" si="6"/>
        <v>14</v>
      </c>
      <c r="C32" s="1" t="s">
        <v>37</v>
      </c>
      <c r="E32" s="5">
        <v>-40.770509269999998</v>
      </c>
      <c r="F32" s="5">
        <v>-5.5910197900000007</v>
      </c>
      <c r="G32" s="5">
        <v>5.4022381199999998</v>
      </c>
      <c r="H32" s="5">
        <v>0</v>
      </c>
      <c r="I32" s="5">
        <f t="shared" si="4"/>
        <v>-40.959290939999995</v>
      </c>
      <c r="J32" s="5">
        <v>0</v>
      </c>
      <c r="K32" s="5">
        <f t="shared" si="5"/>
        <v>-40.959290939999995</v>
      </c>
      <c r="L32" s="5">
        <v>-42.079027256249994</v>
      </c>
      <c r="M32" s="1" t="s">
        <v>22</v>
      </c>
    </row>
    <row r="33" spans="1:13" x14ac:dyDescent="0.2">
      <c r="A33" s="6">
        <f t="shared" si="6"/>
        <v>15</v>
      </c>
      <c r="C33" s="1" t="s">
        <v>38</v>
      </c>
      <c r="E33" s="5">
        <v>-32.263066240000001</v>
      </c>
      <c r="F33" s="5">
        <v>-2.4503226200000001</v>
      </c>
      <c r="G33" s="5">
        <v>0</v>
      </c>
      <c r="H33" s="5">
        <v>0.11306036</v>
      </c>
      <c r="I33" s="5">
        <f t="shared" si="4"/>
        <v>-34.600328500000003</v>
      </c>
      <c r="J33" s="5">
        <v>0</v>
      </c>
      <c r="K33" s="5">
        <f t="shared" si="5"/>
        <v>-34.600328500000003</v>
      </c>
      <c r="L33" s="5">
        <v>-33.377015141666661</v>
      </c>
      <c r="M33" s="1" t="s">
        <v>22</v>
      </c>
    </row>
    <row r="34" spans="1:13" x14ac:dyDescent="0.2">
      <c r="A34" s="6">
        <f t="shared" si="6"/>
        <v>16</v>
      </c>
      <c r="C34" s="1" t="s">
        <v>39</v>
      </c>
      <c r="E34" s="5">
        <v>-375.87230039917813</v>
      </c>
      <c r="F34" s="5">
        <v>-19.754284575795197</v>
      </c>
      <c r="G34" s="5">
        <v>0.89579808192210308</v>
      </c>
      <c r="H34" s="5">
        <v>1.9415233299999999</v>
      </c>
      <c r="I34" s="5">
        <f t="shared" si="4"/>
        <v>-392.78926356305118</v>
      </c>
      <c r="J34" s="5">
        <v>0</v>
      </c>
      <c r="K34" s="5">
        <f t="shared" si="5"/>
        <v>-392.78926356305118</v>
      </c>
      <c r="L34" s="5">
        <v>-384.45020291017283</v>
      </c>
      <c r="M34" s="1" t="s">
        <v>22</v>
      </c>
    </row>
    <row r="35" spans="1:13" x14ac:dyDescent="0.2">
      <c r="A35" s="6">
        <f t="shared" si="6"/>
        <v>17</v>
      </c>
      <c r="C35" s="1" t="s">
        <v>40</v>
      </c>
      <c r="E35" s="5">
        <v>-300.93357127752074</v>
      </c>
      <c r="F35" s="5">
        <v>-17.695098220051602</v>
      </c>
      <c r="G35" s="5">
        <v>0.51306218249695057</v>
      </c>
      <c r="H35" s="5">
        <v>0.23056963000000003</v>
      </c>
      <c r="I35" s="5">
        <f t="shared" si="4"/>
        <v>-317.88503768507542</v>
      </c>
      <c r="J35" s="5">
        <v>0</v>
      </c>
      <c r="K35" s="5">
        <f t="shared" si="5"/>
        <v>-317.88503768507542</v>
      </c>
      <c r="L35" s="5">
        <v>-309.59559173116884</v>
      </c>
      <c r="M35" s="1" t="s">
        <v>22</v>
      </c>
    </row>
    <row r="36" spans="1:13" x14ac:dyDescent="0.2">
      <c r="A36" s="6">
        <f t="shared" si="6"/>
        <v>18</v>
      </c>
      <c r="C36" s="1" t="s">
        <v>41</v>
      </c>
      <c r="E36" s="5">
        <v>-23.590092439999999</v>
      </c>
      <c r="F36" s="5">
        <v>-2.81663964</v>
      </c>
      <c r="G36" s="5">
        <v>0</v>
      </c>
      <c r="H36" s="5">
        <v>0.26446214000000001</v>
      </c>
      <c r="I36" s="5">
        <f t="shared" si="4"/>
        <v>-26.142269939999998</v>
      </c>
      <c r="J36" s="5">
        <v>0</v>
      </c>
      <c r="K36" s="5">
        <f t="shared" si="5"/>
        <v>-26.142269939999998</v>
      </c>
      <c r="L36" s="5">
        <v>-24.774559625833341</v>
      </c>
      <c r="M36" s="1" t="s">
        <v>22</v>
      </c>
    </row>
    <row r="37" spans="1:13" x14ac:dyDescent="0.2">
      <c r="A37" s="6">
        <f>A36+1</f>
        <v>19</v>
      </c>
      <c r="C37" s="1" t="s">
        <v>31</v>
      </c>
      <c r="E37" s="5">
        <v>-118.01968454999999</v>
      </c>
      <c r="F37" s="5">
        <v>-15.17099719</v>
      </c>
      <c r="G37" s="5">
        <v>8.6239199000000006</v>
      </c>
      <c r="H37" s="5">
        <v>2.9269999999999999E-5</v>
      </c>
      <c r="I37" s="5">
        <f t="shared" si="4"/>
        <v>-124.56673257</v>
      </c>
      <c r="J37" s="5">
        <v>0</v>
      </c>
      <c r="K37" s="5">
        <f t="shared" si="5"/>
        <v>-124.56673257</v>
      </c>
      <c r="L37" s="5">
        <v>-122.56510060250001</v>
      </c>
      <c r="M37" s="1" t="s">
        <v>22</v>
      </c>
    </row>
    <row r="38" spans="1:13" x14ac:dyDescent="0.2">
      <c r="A38" s="6">
        <f t="shared" si="6"/>
        <v>20</v>
      </c>
      <c r="C38" s="1" t="s">
        <v>43</v>
      </c>
      <c r="E38" s="5">
        <v>-53.891245980000008</v>
      </c>
      <c r="F38" s="5">
        <v>-10.655433379999995</v>
      </c>
      <c r="G38" s="5">
        <v>0</v>
      </c>
      <c r="H38" s="5">
        <v>0</v>
      </c>
      <c r="I38" s="5">
        <f t="shared" si="4"/>
        <v>-64.546679359999999</v>
      </c>
      <c r="J38" s="5">
        <v>0</v>
      </c>
      <c r="K38" s="5">
        <f t="shared" si="5"/>
        <v>-64.546679359999999</v>
      </c>
      <c r="L38" s="5">
        <v>-59.11163267083333</v>
      </c>
      <c r="M38" s="1" t="s">
        <v>22</v>
      </c>
    </row>
    <row r="39" spans="1:13" x14ac:dyDescent="0.2">
      <c r="A39" s="6"/>
      <c r="E39" s="5"/>
      <c r="F39" s="5"/>
      <c r="G39" s="5"/>
      <c r="H39" s="5"/>
      <c r="I39" s="5"/>
      <c r="J39" s="5"/>
      <c r="K39" s="5"/>
      <c r="L39" s="5"/>
    </row>
    <row r="40" spans="1:13" ht="13.5" thickBot="1" x14ac:dyDescent="0.25">
      <c r="A40" s="6">
        <f>A38+1</f>
        <v>21</v>
      </c>
      <c r="C40" s="1" t="s">
        <v>60</v>
      </c>
      <c r="E40" s="7">
        <f t="shared" ref="E40:L40" si="7">SUM(E28:E38)</f>
        <v>-1548.4688675985044</v>
      </c>
      <c r="F40" s="7">
        <f t="shared" si="7"/>
        <v>-106.69165733524522</v>
      </c>
      <c r="G40" s="7">
        <f t="shared" si="7"/>
        <v>17.58490445893559</v>
      </c>
      <c r="H40" s="7">
        <f t="shared" si="7"/>
        <v>15.556581950000004</v>
      </c>
      <c r="I40" s="7">
        <f t="shared" si="7"/>
        <v>-1622.0190385248145</v>
      </c>
      <c r="J40" s="7">
        <f t="shared" si="7"/>
        <v>0</v>
      </c>
      <c r="K40" s="7">
        <f t="shared" si="7"/>
        <v>-1622.0190385248145</v>
      </c>
      <c r="L40" s="7">
        <f t="shared" si="7"/>
        <v>-1589.5499028712675</v>
      </c>
      <c r="M40" s="1" t="s">
        <v>22</v>
      </c>
    </row>
    <row r="41" spans="1:13" ht="13.5" thickTop="1" x14ac:dyDescent="0.2">
      <c r="A41" s="6"/>
      <c r="E41" s="5"/>
      <c r="F41" s="5"/>
      <c r="G41" s="5"/>
      <c r="H41" s="5"/>
      <c r="I41" s="5"/>
      <c r="J41" s="5"/>
      <c r="K41" s="5"/>
      <c r="L41" s="5"/>
    </row>
    <row r="42" spans="1:13" x14ac:dyDescent="0.2">
      <c r="A42" s="6"/>
      <c r="C42" s="4" t="s">
        <v>44</v>
      </c>
      <c r="E42" s="5"/>
      <c r="F42" s="5"/>
      <c r="G42" s="5"/>
      <c r="H42" s="5"/>
      <c r="I42" s="5"/>
      <c r="J42" s="5"/>
      <c r="K42" s="5"/>
      <c r="L42" s="5"/>
    </row>
    <row r="43" spans="1:13" x14ac:dyDescent="0.2">
      <c r="A43" s="6"/>
      <c r="E43" s="5"/>
      <c r="F43" s="5"/>
      <c r="G43" s="5"/>
      <c r="H43" s="5"/>
      <c r="I43" s="5"/>
      <c r="J43" s="5"/>
      <c r="K43" s="5"/>
      <c r="L43" s="5"/>
    </row>
    <row r="44" spans="1:13" x14ac:dyDescent="0.2">
      <c r="A44" s="6">
        <f>A40+1</f>
        <v>22</v>
      </c>
      <c r="C44" s="1" t="s">
        <v>25</v>
      </c>
      <c r="E44" s="5">
        <v>-4.51957729</v>
      </c>
      <c r="F44" s="5">
        <v>-0.18869573000000001</v>
      </c>
      <c r="G44" s="5">
        <v>0</v>
      </c>
      <c r="H44" s="5">
        <v>0</v>
      </c>
      <c r="I44" s="5">
        <f t="shared" ref="I44:I69" si="8">E44+F44+G44+H44</f>
        <v>-4.70827302</v>
      </c>
      <c r="J44" s="5">
        <v>0</v>
      </c>
      <c r="K44" s="5">
        <f t="shared" ref="K44:K69" si="9">I44+J44</f>
        <v>-4.70827302</v>
      </c>
      <c r="L44" s="5">
        <v>-4.6134091137500004</v>
      </c>
      <c r="M44" s="1" t="s">
        <v>22</v>
      </c>
    </row>
    <row r="45" spans="1:13" x14ac:dyDescent="0.2">
      <c r="A45" s="6">
        <f t="shared" ref="A45:A69" si="10">A44+1</f>
        <v>23</v>
      </c>
      <c r="C45" s="1" t="s">
        <v>26</v>
      </c>
      <c r="E45" s="5">
        <v>-28.332751330000001</v>
      </c>
      <c r="F45" s="5">
        <v>-1.7305667599999999</v>
      </c>
      <c r="G45" s="5">
        <v>0</v>
      </c>
      <c r="H45" s="5">
        <v>0</v>
      </c>
      <c r="I45" s="5">
        <f t="shared" si="8"/>
        <v>-30.063318089999999</v>
      </c>
      <c r="J45" s="5">
        <v>0</v>
      </c>
      <c r="K45" s="5">
        <f t="shared" si="9"/>
        <v>-30.063318089999999</v>
      </c>
      <c r="L45" s="5">
        <v>-29.194494406666671</v>
      </c>
      <c r="M45" s="1" t="s">
        <v>22</v>
      </c>
    </row>
    <row r="46" spans="1:13" x14ac:dyDescent="0.2">
      <c r="A46" s="6">
        <f t="shared" si="10"/>
        <v>24</v>
      </c>
      <c r="C46" s="1" t="s">
        <v>35</v>
      </c>
      <c r="E46" s="5">
        <v>-81.434491185301994</v>
      </c>
      <c r="F46" s="5">
        <v>-3.5964402880819222</v>
      </c>
      <c r="G46" s="5">
        <v>0.20864776917921779</v>
      </c>
      <c r="H46" s="5">
        <v>0.43488302000000006</v>
      </c>
      <c r="I46" s="5">
        <f t="shared" si="8"/>
        <v>-84.387400684204692</v>
      </c>
      <c r="J46" s="5">
        <v>0</v>
      </c>
      <c r="K46" s="5">
        <f t="shared" si="9"/>
        <v>-84.387400684204692</v>
      </c>
      <c r="L46" s="5">
        <v>-83.094686726922959</v>
      </c>
      <c r="M46" s="1" t="s">
        <v>22</v>
      </c>
    </row>
    <row r="47" spans="1:13" x14ac:dyDescent="0.2">
      <c r="A47" s="6">
        <f t="shared" si="10"/>
        <v>25</v>
      </c>
      <c r="C47" s="1" t="s">
        <v>36</v>
      </c>
      <c r="E47" s="5">
        <v>-230.74176727289233</v>
      </c>
      <c r="F47" s="5">
        <v>-13.271860651061987</v>
      </c>
      <c r="G47" s="5">
        <v>0.81839382630424518</v>
      </c>
      <c r="H47" s="5">
        <v>0.36606033000000004</v>
      </c>
      <c r="I47" s="5">
        <f t="shared" si="8"/>
        <v>-242.82917376765005</v>
      </c>
      <c r="J47" s="5">
        <v>0</v>
      </c>
      <c r="K47" s="5">
        <f t="shared" si="9"/>
        <v>-242.82917376765005</v>
      </c>
      <c r="L47" s="5">
        <v>-237.23032570434057</v>
      </c>
      <c r="M47" s="1" t="s">
        <v>22</v>
      </c>
    </row>
    <row r="48" spans="1:13" x14ac:dyDescent="0.2">
      <c r="A48" s="6">
        <f t="shared" si="10"/>
        <v>26</v>
      </c>
      <c r="C48" s="1" t="s">
        <v>37</v>
      </c>
      <c r="E48" s="5">
        <v>-15.343248190000002</v>
      </c>
      <c r="F48" s="5">
        <v>-1.9136155800000001</v>
      </c>
      <c r="G48" s="5">
        <v>1.9846421299999999</v>
      </c>
      <c r="H48" s="5">
        <v>1.5150999999999999E-4</v>
      </c>
      <c r="I48" s="5">
        <f t="shared" si="8"/>
        <v>-15.272070130000003</v>
      </c>
      <c r="J48" s="5">
        <v>0</v>
      </c>
      <c r="K48" s="5">
        <f t="shared" si="9"/>
        <v>-15.272070130000003</v>
      </c>
      <c r="L48" s="5">
        <v>-15.713141373333338</v>
      </c>
      <c r="M48" s="1" t="s">
        <v>22</v>
      </c>
    </row>
    <row r="49" spans="1:13" x14ac:dyDescent="0.2">
      <c r="A49" s="6">
        <f t="shared" si="10"/>
        <v>27</v>
      </c>
      <c r="C49" s="1" t="s">
        <v>38</v>
      </c>
      <c r="E49" s="5">
        <v>-17.698041799999999</v>
      </c>
      <c r="F49" s="5">
        <v>-1.2632934200000001</v>
      </c>
      <c r="G49" s="5">
        <v>0</v>
      </c>
      <c r="H49" s="5">
        <v>0.12625409999999998</v>
      </c>
      <c r="I49" s="5">
        <f t="shared" si="8"/>
        <v>-18.835081119999998</v>
      </c>
      <c r="J49" s="5">
        <v>0</v>
      </c>
      <c r="K49" s="5">
        <f t="shared" si="9"/>
        <v>-18.835081119999998</v>
      </c>
      <c r="L49" s="5">
        <v>-18.271386614166662</v>
      </c>
      <c r="M49" s="1" t="s">
        <v>22</v>
      </c>
    </row>
    <row r="50" spans="1:13" x14ac:dyDescent="0.2">
      <c r="A50" s="6">
        <f t="shared" si="10"/>
        <v>28</v>
      </c>
      <c r="C50" s="1" t="s">
        <v>39</v>
      </c>
      <c r="E50" s="5">
        <v>-366.86190196415515</v>
      </c>
      <c r="F50" s="5">
        <v>-22.165852065692295</v>
      </c>
      <c r="G50" s="5">
        <v>0.81820094474456384</v>
      </c>
      <c r="H50" s="5">
        <v>1.33535048</v>
      </c>
      <c r="I50" s="5">
        <f t="shared" si="8"/>
        <v>-386.87420260510294</v>
      </c>
      <c r="J50" s="5">
        <v>0</v>
      </c>
      <c r="K50" s="5">
        <f t="shared" si="9"/>
        <v>-386.87420260510294</v>
      </c>
      <c r="L50" s="5">
        <v>-377.64516461669479</v>
      </c>
      <c r="M50" s="1" t="s">
        <v>22</v>
      </c>
    </row>
    <row r="56" spans="1:13" ht="13.5" customHeight="1" x14ac:dyDescent="0.2"/>
    <row r="57" spans="1:13" ht="13.5" customHeight="1" x14ac:dyDescent="0.2"/>
    <row r="58" spans="1:13" ht="13.5" customHeight="1" x14ac:dyDescent="0.2"/>
    <row r="59" spans="1:13" x14ac:dyDescent="0.2">
      <c r="A59" s="15" t="s">
        <v>100</v>
      </c>
      <c r="B59" s="15"/>
      <c r="C59" s="15"/>
      <c r="D59" s="15"/>
      <c r="E59" s="14"/>
      <c r="F59" s="14"/>
      <c r="G59" s="14"/>
      <c r="H59" s="14"/>
      <c r="I59" s="14"/>
      <c r="J59" s="14"/>
      <c r="K59" s="14"/>
      <c r="L59" s="14"/>
    </row>
    <row r="60" spans="1:13" x14ac:dyDescent="0.2">
      <c r="A60" s="15" t="s">
        <v>1</v>
      </c>
      <c r="B60" s="15"/>
      <c r="C60" s="15"/>
      <c r="D60" s="15"/>
      <c r="E60" s="14"/>
      <c r="F60" s="14"/>
      <c r="G60" s="14"/>
      <c r="H60" s="14"/>
      <c r="I60" s="14"/>
      <c r="J60" s="14"/>
      <c r="K60" s="14"/>
      <c r="L60" s="14"/>
      <c r="M60" s="1" t="s">
        <v>22</v>
      </c>
    </row>
    <row r="62" spans="1:13" x14ac:dyDescent="0.2">
      <c r="A62" s="4"/>
      <c r="B62" s="4"/>
      <c r="C62" s="4"/>
      <c r="D62" s="4"/>
      <c r="E62" s="12" t="s">
        <v>2</v>
      </c>
      <c r="F62" s="12"/>
      <c r="G62" s="12"/>
      <c r="H62" s="12"/>
      <c r="I62" s="12" t="s">
        <v>3</v>
      </c>
      <c r="J62" s="12"/>
      <c r="K62" s="12" t="s">
        <v>3</v>
      </c>
      <c r="L62" s="12"/>
    </row>
    <row r="63" spans="1:13" ht="38.25" x14ac:dyDescent="0.2">
      <c r="A63" s="11" t="s">
        <v>4</v>
      </c>
      <c r="B63" s="8"/>
      <c r="C63" s="10" t="s">
        <v>5</v>
      </c>
      <c r="D63" s="8"/>
      <c r="E63" s="9" t="s">
        <v>6</v>
      </c>
      <c r="F63" s="9" t="s">
        <v>7</v>
      </c>
      <c r="G63" s="9" t="s">
        <v>8</v>
      </c>
      <c r="H63" s="9" t="s">
        <v>94</v>
      </c>
      <c r="I63" s="9" t="s">
        <v>9</v>
      </c>
      <c r="J63" s="9" t="s">
        <v>10</v>
      </c>
      <c r="K63" s="9" t="s">
        <v>11</v>
      </c>
      <c r="L63" s="9" t="s">
        <v>12</v>
      </c>
    </row>
    <row r="64" spans="1:13" x14ac:dyDescent="0.2">
      <c r="E64" s="5" t="s">
        <v>13</v>
      </c>
      <c r="F64" s="5" t="s">
        <v>14</v>
      </c>
      <c r="G64" s="5" t="s">
        <v>15</v>
      </c>
      <c r="H64" s="5" t="s">
        <v>95</v>
      </c>
      <c r="I64" s="5" t="s">
        <v>96</v>
      </c>
      <c r="J64" s="5" t="s">
        <v>97</v>
      </c>
      <c r="K64" s="5" t="s">
        <v>98</v>
      </c>
      <c r="L64" s="5" t="s">
        <v>99</v>
      </c>
    </row>
    <row r="65" spans="1:13" x14ac:dyDescent="0.2">
      <c r="E65" s="5"/>
      <c r="F65" s="5"/>
      <c r="G65" s="5"/>
      <c r="H65" s="5"/>
      <c r="I65" s="5"/>
      <c r="J65" s="5"/>
      <c r="K65" s="5"/>
      <c r="L65" s="5"/>
    </row>
    <row r="66" spans="1:13" x14ac:dyDescent="0.2">
      <c r="A66" s="6">
        <f>A50+1</f>
        <v>29</v>
      </c>
      <c r="C66" s="1" t="s">
        <v>40</v>
      </c>
      <c r="E66" s="5">
        <v>-119.63511310914596</v>
      </c>
      <c r="F66" s="5">
        <v>-5.8929765569904706</v>
      </c>
      <c r="G66" s="5">
        <v>0.22326945083638278</v>
      </c>
      <c r="H66" s="5">
        <v>1.70499E-3</v>
      </c>
      <c r="I66" s="5">
        <f t="shared" si="8"/>
        <v>-125.30311522530006</v>
      </c>
      <c r="J66" s="5">
        <v>0</v>
      </c>
      <c r="K66" s="5">
        <f t="shared" si="9"/>
        <v>-125.30311522530006</v>
      </c>
      <c r="L66" s="5">
        <v>-122.5671925931524</v>
      </c>
      <c r="M66" s="1" t="s">
        <v>22</v>
      </c>
    </row>
    <row r="67" spans="1:13" x14ac:dyDescent="0.2">
      <c r="A67" s="6">
        <f t="shared" si="10"/>
        <v>30</v>
      </c>
      <c r="C67" s="1" t="s">
        <v>41</v>
      </c>
      <c r="E67" s="5">
        <v>-82.737883530000005</v>
      </c>
      <c r="F67" s="5">
        <v>-5.9299175900000005</v>
      </c>
      <c r="G67" s="5">
        <v>0</v>
      </c>
      <c r="H67" s="5">
        <v>8.6422189999999996E-2</v>
      </c>
      <c r="I67" s="5">
        <f t="shared" si="8"/>
        <v>-88.581378930000014</v>
      </c>
      <c r="J67" s="5">
        <v>0</v>
      </c>
      <c r="K67" s="5">
        <f t="shared" si="9"/>
        <v>-88.581378930000014</v>
      </c>
      <c r="L67" s="5">
        <v>-85.675164065000004</v>
      </c>
      <c r="M67" s="1" t="s">
        <v>22</v>
      </c>
    </row>
    <row r="68" spans="1:13" x14ac:dyDescent="0.2">
      <c r="A68" s="6">
        <f t="shared" si="10"/>
        <v>31</v>
      </c>
      <c r="C68" s="1" t="s">
        <v>31</v>
      </c>
      <c r="E68" s="5">
        <v>-28.550607900000003</v>
      </c>
      <c r="F68" s="5">
        <v>-4.1849783</v>
      </c>
      <c r="G68" s="5">
        <v>1.2927747599999999</v>
      </c>
      <c r="H68" s="5">
        <v>-1.250337E-2</v>
      </c>
      <c r="I68" s="5">
        <f t="shared" si="8"/>
        <v>-31.455314810000001</v>
      </c>
      <c r="J68" s="5">
        <v>0</v>
      </c>
      <c r="K68" s="5">
        <f t="shared" si="9"/>
        <v>-31.455314810000001</v>
      </c>
      <c r="L68" s="5">
        <v>-30.159125030416671</v>
      </c>
      <c r="M68" s="1" t="s">
        <v>22</v>
      </c>
    </row>
    <row r="69" spans="1:13" x14ac:dyDescent="0.2">
      <c r="A69" s="6">
        <f t="shared" si="10"/>
        <v>32</v>
      </c>
      <c r="C69" s="1" t="s">
        <v>101</v>
      </c>
      <c r="E69" s="5">
        <v>-30.025517270000002</v>
      </c>
      <c r="F69" s="5">
        <v>-6.2088650799999945</v>
      </c>
      <c r="G69" s="5">
        <v>0</v>
      </c>
      <c r="H69" s="5">
        <v>0</v>
      </c>
      <c r="I69" s="5">
        <f t="shared" si="8"/>
        <v>-36.234382349999997</v>
      </c>
      <c r="J69" s="5">
        <v>0</v>
      </c>
      <c r="K69" s="5">
        <f t="shared" si="9"/>
        <v>-36.234382349999997</v>
      </c>
      <c r="L69" s="5">
        <v>-33.042540325000004</v>
      </c>
      <c r="M69" s="1" t="s">
        <v>22</v>
      </c>
    </row>
    <row r="70" spans="1:13" x14ac:dyDescent="0.2">
      <c r="A70" s="6"/>
      <c r="E70" s="5"/>
      <c r="F70" s="5"/>
      <c r="G70" s="5"/>
      <c r="H70" s="5"/>
      <c r="I70" s="5"/>
      <c r="J70" s="5"/>
      <c r="K70" s="5"/>
      <c r="L70" s="5"/>
    </row>
    <row r="71" spans="1:13" ht="13.5" thickBot="1" x14ac:dyDescent="0.25">
      <c r="A71" s="6">
        <f>A69+1</f>
        <v>33</v>
      </c>
      <c r="C71" s="1" t="s">
        <v>60</v>
      </c>
      <c r="E71" s="7">
        <f t="shared" ref="E71:L71" si="11">SUM(E44:E69)</f>
        <v>-1005.8809008414955</v>
      </c>
      <c r="F71" s="7">
        <f t="shared" si="11"/>
        <v>-66.347062021826659</v>
      </c>
      <c r="G71" s="7">
        <f t="shared" si="11"/>
        <v>5.3459288810644097</v>
      </c>
      <c r="H71" s="7">
        <f t="shared" si="11"/>
        <v>2.3383232499999997</v>
      </c>
      <c r="I71" s="7">
        <f t="shared" si="11"/>
        <v>-1064.5437107322578</v>
      </c>
      <c r="J71" s="7">
        <f t="shared" si="11"/>
        <v>0</v>
      </c>
      <c r="K71" s="7">
        <f t="shared" si="11"/>
        <v>-1064.5437107322578</v>
      </c>
      <c r="L71" s="7">
        <f t="shared" si="11"/>
        <v>-1037.2066305694441</v>
      </c>
      <c r="M71" s="1" t="s">
        <v>22</v>
      </c>
    </row>
    <row r="72" spans="1:13" ht="13.5" thickTop="1" x14ac:dyDescent="0.2">
      <c r="A72" s="6"/>
      <c r="E72" s="5"/>
      <c r="F72" s="5"/>
      <c r="G72" s="5"/>
      <c r="H72" s="5"/>
      <c r="I72" s="5"/>
      <c r="J72" s="5"/>
      <c r="K72" s="5"/>
      <c r="L72" s="5"/>
    </row>
    <row r="73" spans="1:13" ht="13.5" thickBot="1" x14ac:dyDescent="0.25">
      <c r="A73" s="6">
        <f>A71+1</f>
        <v>34</v>
      </c>
      <c r="C73" s="1" t="s">
        <v>45</v>
      </c>
      <c r="E73" s="7">
        <f t="shared" ref="E73:L73" si="12">SUM(E24,E40,E71)</f>
        <v>-5798.7762009018643</v>
      </c>
      <c r="F73" s="7">
        <f t="shared" si="12"/>
        <v>-442.18024021707191</v>
      </c>
      <c r="G73" s="7">
        <f t="shared" si="12"/>
        <v>58.402049120000001</v>
      </c>
      <c r="H73" s="7">
        <f t="shared" si="12"/>
        <v>64.246225240000001</v>
      </c>
      <c r="I73" s="7">
        <f t="shared" si="12"/>
        <v>-6118.3081667589367</v>
      </c>
      <c r="J73" s="7">
        <f t="shared" si="12"/>
        <v>3.0535999999999994</v>
      </c>
      <c r="K73" s="7">
        <f t="shared" si="12"/>
        <v>-6115.2545667589366</v>
      </c>
      <c r="L73" s="7">
        <f t="shared" si="12"/>
        <v>-5949.833072680909</v>
      </c>
      <c r="M73" s="1" t="s">
        <v>22</v>
      </c>
    </row>
    <row r="74" spans="1:13" ht="13.5" thickTop="1" x14ac:dyDescent="0.2"/>
    <row r="75" spans="1:13" x14ac:dyDescent="0.2">
      <c r="A75" s="4"/>
    </row>
  </sheetData>
  <pageMargins left="0.7" right="0.7" top="0.75" bottom="0.75" header="0.3" footer="0.3"/>
  <pageSetup scale="69" firstPageNumber="9" orientation="landscape" useFirstPageNumber="1" r:id="rId1"/>
  <headerFooter>
    <oddHeader>&amp;R&amp;"Arial,Regular"&amp;10Updated: 2023-07-06
EB-2022-0200
Exhibit 2
Tab 2
Schedule 1
Attachment 6
Page &amp;P of 14</oddHeader>
  </headerFooter>
  <rowBreaks count="1" manualBreakCount="1">
    <brk id="52" max="12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C2C2-8DE3-4CA6-8A35-EF009595799E}">
  <dimension ref="A6:M24"/>
  <sheetViews>
    <sheetView view="pageLayout" zoomScale="90" zoomScaleNormal="100" zoomScalePageLayoutView="90" workbookViewId="0">
      <selection activeCell="M15" sqref="M15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3" width="12.28515625" style="2" customWidth="1"/>
    <col min="14" max="16384" width="101.28515625" style="1"/>
  </cols>
  <sheetData>
    <row r="6" spans="1:13" s="13" customFormat="1" x14ac:dyDescent="0.2">
      <c r="A6" s="15" t="s">
        <v>102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  <c r="M6" s="14"/>
    </row>
    <row r="7" spans="1:13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  <c r="M7" s="1" t="s">
        <v>22</v>
      </c>
    </row>
    <row r="9" spans="1:13" s="4" customFormat="1" x14ac:dyDescent="0.2">
      <c r="E9" s="12" t="s">
        <v>2</v>
      </c>
      <c r="F9" s="12"/>
      <c r="G9" s="12"/>
      <c r="H9" s="12"/>
      <c r="I9" s="12" t="s">
        <v>3</v>
      </c>
      <c r="J9" s="12"/>
      <c r="K9" s="12" t="s">
        <v>3</v>
      </c>
      <c r="L9" s="12"/>
      <c r="M9" s="12"/>
    </row>
    <row r="10" spans="1:13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94</v>
      </c>
      <c r="I10" s="9" t="s">
        <v>9</v>
      </c>
      <c r="J10" s="9" t="s">
        <v>10</v>
      </c>
      <c r="K10" s="9" t="s">
        <v>11</v>
      </c>
      <c r="L10" s="9" t="s">
        <v>12</v>
      </c>
      <c r="M10" s="16"/>
    </row>
    <row r="11" spans="1:13" x14ac:dyDescent="0.2">
      <c r="E11" s="5" t="s">
        <v>13</v>
      </c>
      <c r="F11" s="5" t="s">
        <v>14</v>
      </c>
      <c r="G11" s="5" t="s">
        <v>15</v>
      </c>
      <c r="H11" s="5" t="s">
        <v>95</v>
      </c>
      <c r="I11" s="5" t="s">
        <v>96</v>
      </c>
      <c r="J11" s="5" t="s">
        <v>97</v>
      </c>
      <c r="K11" s="5" t="s">
        <v>98</v>
      </c>
      <c r="L11" s="5" t="s">
        <v>99</v>
      </c>
      <c r="M11" s="5"/>
    </row>
    <row r="12" spans="1:13" x14ac:dyDescent="0.2"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6"/>
      <c r="C13" s="4" t="s">
        <v>47</v>
      </c>
      <c r="E13" s="5"/>
      <c r="F13" s="5"/>
      <c r="G13" s="5"/>
      <c r="H13" s="5"/>
      <c r="I13" s="5"/>
      <c r="J13" s="5"/>
      <c r="K13" s="5"/>
      <c r="L13" s="1"/>
      <c r="M13" s="1"/>
    </row>
    <row r="14" spans="1:13" x14ac:dyDescent="0.2"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6">
        <v>1</v>
      </c>
      <c r="C15" s="1" t="s">
        <v>34</v>
      </c>
      <c r="E15" s="5">
        <v>-19.264267400000001</v>
      </c>
      <c r="F15" s="5">
        <v>-1.2031930300000002</v>
      </c>
      <c r="G15" s="5">
        <v>0</v>
      </c>
      <c r="H15" s="5">
        <v>0</v>
      </c>
      <c r="I15" s="5">
        <f t="shared" ref="I15:I20" si="0">E15+F15+G15+H15</f>
        <v>-20.467460430000003</v>
      </c>
      <c r="J15" s="5">
        <v>0</v>
      </c>
      <c r="K15" s="5">
        <f t="shared" ref="K15:K20" si="1">I15+J15</f>
        <v>-20.467460430000003</v>
      </c>
      <c r="L15" s="5">
        <v>-19.865540406249998</v>
      </c>
      <c r="M15" s="5"/>
    </row>
    <row r="16" spans="1:13" x14ac:dyDescent="0.2">
      <c r="A16" s="6">
        <v>2</v>
      </c>
      <c r="C16" s="1" t="s">
        <v>48</v>
      </c>
      <c r="E16" s="5">
        <v>-46.778715340000005</v>
      </c>
      <c r="F16" s="5">
        <v>-3.39230674</v>
      </c>
      <c r="G16" s="5">
        <v>0</v>
      </c>
      <c r="H16" s="5">
        <v>0</v>
      </c>
      <c r="I16" s="5">
        <f t="shared" si="0"/>
        <v>-50.171022080000007</v>
      </c>
      <c r="J16" s="5">
        <v>0</v>
      </c>
      <c r="K16" s="5">
        <f t="shared" si="1"/>
        <v>-50.171022080000007</v>
      </c>
      <c r="L16" s="5">
        <v>-48.474376245000002</v>
      </c>
      <c r="M16" s="1" t="s">
        <v>22</v>
      </c>
    </row>
    <row r="17" spans="1:13" x14ac:dyDescent="0.2">
      <c r="A17" s="6">
        <v>3</v>
      </c>
      <c r="C17" s="1" t="s">
        <v>28</v>
      </c>
      <c r="E17" s="5">
        <v>-697.26716598333337</v>
      </c>
      <c r="F17" s="5">
        <v>-39.958545398005334</v>
      </c>
      <c r="G17" s="5">
        <v>4.0692401566666669</v>
      </c>
      <c r="H17" s="5">
        <v>0.20255879000000002</v>
      </c>
      <c r="I17" s="5">
        <f t="shared" si="0"/>
        <v>-732.95391243467202</v>
      </c>
      <c r="J17" s="5">
        <v>0</v>
      </c>
      <c r="K17" s="5">
        <f t="shared" si="1"/>
        <v>-732.95391243467202</v>
      </c>
      <c r="L17" s="5">
        <v>-717.10767003463911</v>
      </c>
      <c r="M17" s="1" t="s">
        <v>22</v>
      </c>
    </row>
    <row r="18" spans="1:13" x14ac:dyDescent="0.2">
      <c r="A18" s="6">
        <v>4</v>
      </c>
      <c r="C18" s="1" t="s">
        <v>49</v>
      </c>
      <c r="E18" s="5">
        <v>-324.34811970000004</v>
      </c>
      <c r="F18" s="5">
        <v>-30.561131399999997</v>
      </c>
      <c r="G18" s="5">
        <v>0</v>
      </c>
      <c r="H18" s="5">
        <v>2.8378420000000001E-2</v>
      </c>
      <c r="I18" s="5">
        <f t="shared" si="0"/>
        <v>-354.88087268000004</v>
      </c>
      <c r="J18" s="5">
        <v>0</v>
      </c>
      <c r="K18" s="5">
        <f t="shared" si="1"/>
        <v>-354.88087268000004</v>
      </c>
      <c r="L18" s="5">
        <v>-339.61563571000005</v>
      </c>
      <c r="M18" s="1" t="s">
        <v>22</v>
      </c>
    </row>
    <row r="19" spans="1:13" x14ac:dyDescent="0.2">
      <c r="A19" s="6">
        <v>5</v>
      </c>
      <c r="C19" s="1" t="s">
        <v>41</v>
      </c>
      <c r="E19" s="5">
        <v>-116.22588264000001</v>
      </c>
      <c r="F19" s="5">
        <v>-9.7755878199999984</v>
      </c>
      <c r="G19" s="5">
        <v>0.28910712</v>
      </c>
      <c r="H19" s="5">
        <v>0.19949160000000002</v>
      </c>
      <c r="I19" s="5">
        <f t="shared" si="0"/>
        <v>-125.51287174000001</v>
      </c>
      <c r="J19" s="5">
        <v>0</v>
      </c>
      <c r="K19" s="5">
        <f t="shared" si="1"/>
        <v>-125.51287174000001</v>
      </c>
      <c r="L19" s="5">
        <v>-120.97638609666667</v>
      </c>
      <c r="M19" s="1" t="s">
        <v>22</v>
      </c>
    </row>
    <row r="20" spans="1:13" x14ac:dyDescent="0.2">
      <c r="A20" s="6">
        <v>6</v>
      </c>
      <c r="C20" s="1" t="s">
        <v>43</v>
      </c>
      <c r="E20" s="5">
        <v>-27.993725839999996</v>
      </c>
      <c r="F20" s="5">
        <v>-6.0373856899999998</v>
      </c>
      <c r="G20" s="5">
        <v>0</v>
      </c>
      <c r="H20" s="5">
        <v>0</v>
      </c>
      <c r="I20" s="5">
        <f t="shared" si="0"/>
        <v>-34.031111529999997</v>
      </c>
      <c r="J20" s="5">
        <v>0</v>
      </c>
      <c r="K20" s="5">
        <f t="shared" si="1"/>
        <v>-34.031111529999997</v>
      </c>
      <c r="L20" s="5">
        <v>-30.953969044583321</v>
      </c>
      <c r="M20" s="1" t="s">
        <v>22</v>
      </c>
    </row>
    <row r="21" spans="1:13" x14ac:dyDescent="0.2">
      <c r="A21" s="6"/>
      <c r="E21" s="5"/>
      <c r="F21" s="5"/>
      <c r="G21" s="5"/>
      <c r="H21" s="5"/>
      <c r="I21" s="5"/>
      <c r="J21" s="5"/>
      <c r="K21" s="5"/>
      <c r="L21" s="5"/>
      <c r="M21" s="5"/>
    </row>
    <row r="22" spans="1:13" ht="13.5" thickBot="1" x14ac:dyDescent="0.25">
      <c r="A22" s="6">
        <v>8</v>
      </c>
      <c r="C22" s="1" t="s">
        <v>51</v>
      </c>
      <c r="E22" s="7">
        <f t="shared" ref="E22:L22" si="2">SUM(E15:E20)</f>
        <v>-1231.8778769033336</v>
      </c>
      <c r="F22" s="7">
        <f t="shared" si="2"/>
        <v>-90.928150078005316</v>
      </c>
      <c r="G22" s="7">
        <f t="shared" si="2"/>
        <v>4.3583472766666667</v>
      </c>
      <c r="H22" s="7">
        <f t="shared" si="2"/>
        <v>0.43042881</v>
      </c>
      <c r="I22" s="7">
        <f t="shared" si="2"/>
        <v>-1318.0172508946723</v>
      </c>
      <c r="J22" s="7">
        <f t="shared" si="2"/>
        <v>0</v>
      </c>
      <c r="K22" s="7">
        <f t="shared" si="2"/>
        <v>-1318.0172508946723</v>
      </c>
      <c r="L22" s="7">
        <f t="shared" si="2"/>
        <v>-1276.9935775371391</v>
      </c>
      <c r="M22" s="1" t="s">
        <v>22</v>
      </c>
    </row>
    <row r="23" spans="1:13" ht="13.5" thickTop="1" x14ac:dyDescent="0.2"/>
    <row r="24" spans="1:13" x14ac:dyDescent="0.2">
      <c r="A24" s="4"/>
    </row>
  </sheetData>
  <pageMargins left="0.7" right="0.7" top="0.75" bottom="0.75" header="0.3" footer="0.3"/>
  <pageSetup scale="72" firstPageNumber="11" orientation="landscape" useFirstPageNumber="1" r:id="rId1"/>
  <headerFooter>
    <oddHeader>&amp;R&amp;"Arial,Regular"&amp;10Updated: 2023-07-06
EB-2022-0200
Exhibit 2
Tab 2
Schedule 1
Attachment 6
Page &amp;P of 14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3975-0521-4679-9694-E0D2E4392752}">
  <dimension ref="A6:M48"/>
  <sheetViews>
    <sheetView view="pageLayout" zoomScale="90" zoomScaleNormal="100" zoomScalePageLayoutView="90" workbookViewId="0">
      <selection activeCell="M9" sqref="M9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6.7109375" style="2" customWidth="1"/>
    <col min="10" max="10" width="12.28515625" style="2" customWidth="1"/>
    <col min="11" max="11" width="11.140625" style="2" customWidth="1"/>
    <col min="12" max="13" width="12.28515625" style="2" customWidth="1"/>
    <col min="14" max="16384" width="101.28515625" style="1"/>
  </cols>
  <sheetData>
    <row r="6" spans="1:13" s="13" customFormat="1" x14ac:dyDescent="0.2">
      <c r="A6" s="15" t="s">
        <v>103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  <c r="M6" s="14"/>
    </row>
    <row r="7" spans="1:13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  <c r="M7" s="1" t="s">
        <v>22</v>
      </c>
    </row>
    <row r="9" spans="1:13" s="4" customFormat="1" x14ac:dyDescent="0.2">
      <c r="E9" s="12" t="s">
        <v>2</v>
      </c>
      <c r="F9" s="12"/>
      <c r="G9" s="12"/>
      <c r="H9" s="12"/>
      <c r="I9" s="12" t="s">
        <v>3</v>
      </c>
      <c r="J9" s="12"/>
      <c r="K9" s="12" t="s">
        <v>3</v>
      </c>
      <c r="L9" s="12"/>
      <c r="M9" s="12"/>
    </row>
    <row r="10" spans="1:13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94</v>
      </c>
      <c r="I10" s="9" t="s">
        <v>9</v>
      </c>
      <c r="J10" s="9" t="s">
        <v>10</v>
      </c>
      <c r="K10" s="9" t="s">
        <v>11</v>
      </c>
      <c r="L10" s="9" t="s">
        <v>12</v>
      </c>
      <c r="M10" s="16"/>
    </row>
    <row r="11" spans="1:13" x14ac:dyDescent="0.2">
      <c r="E11" s="5" t="s">
        <v>13</v>
      </c>
      <c r="F11" s="5" t="s">
        <v>14</v>
      </c>
      <c r="G11" s="5" t="s">
        <v>15</v>
      </c>
      <c r="H11" s="5" t="s">
        <v>95</v>
      </c>
      <c r="I11" s="5" t="s">
        <v>96</v>
      </c>
      <c r="J11" s="5" t="s">
        <v>97</v>
      </c>
      <c r="K11" s="5" t="s">
        <v>98</v>
      </c>
      <c r="L11" s="5" t="s">
        <v>99</v>
      </c>
      <c r="M11" s="5"/>
    </row>
    <row r="12" spans="1:13" x14ac:dyDescent="0.2"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C13" s="4" t="s">
        <v>53</v>
      </c>
      <c r="E13" s="5"/>
      <c r="F13" s="5"/>
      <c r="G13" s="5"/>
      <c r="H13" s="5"/>
      <c r="I13" s="5"/>
      <c r="J13" s="5"/>
      <c r="K13" s="5"/>
      <c r="L13" s="5"/>
      <c r="M13" s="5"/>
    </row>
    <row r="15" spans="1:13" x14ac:dyDescent="0.2">
      <c r="A15" s="6">
        <f t="shared" ref="A15:A21" si="0">A14+1</f>
        <v>1</v>
      </c>
      <c r="C15" s="1" t="s">
        <v>54</v>
      </c>
      <c r="E15" s="5">
        <v>-27.064996269999998</v>
      </c>
      <c r="F15" s="5">
        <v>-0.49621656000000003</v>
      </c>
      <c r="G15" s="5">
        <v>0</v>
      </c>
      <c r="H15" s="5">
        <v>0</v>
      </c>
      <c r="I15" s="5">
        <f t="shared" ref="I15:I21" si="1">E15+F15+G15+H15</f>
        <v>-27.561212829999999</v>
      </c>
      <c r="J15" s="5">
        <v>0</v>
      </c>
      <c r="K15" s="5">
        <f t="shared" ref="K15:K21" si="2">I15+J15</f>
        <v>-27.561212829999999</v>
      </c>
      <c r="L15" s="5">
        <v>-27.313104550000002</v>
      </c>
      <c r="M15" s="1" t="s">
        <v>22</v>
      </c>
    </row>
    <row r="16" spans="1:13" x14ac:dyDescent="0.2">
      <c r="A16" s="6">
        <f t="shared" si="0"/>
        <v>2</v>
      </c>
      <c r="C16" s="1" t="s">
        <v>26</v>
      </c>
      <c r="E16" s="5">
        <v>-2.87962856</v>
      </c>
      <c r="F16" s="5">
        <v>-0.55366841999999994</v>
      </c>
      <c r="G16" s="5">
        <v>0</v>
      </c>
      <c r="H16" s="5">
        <v>0</v>
      </c>
      <c r="I16" s="5">
        <f t="shared" si="1"/>
        <v>-3.4332969799999997</v>
      </c>
      <c r="J16" s="5">
        <v>6.7099999999999993E-2</v>
      </c>
      <c r="K16" s="5">
        <f t="shared" si="2"/>
        <v>-3.3661969799999998</v>
      </c>
      <c r="L16" s="5">
        <v>-3.0946000891666681</v>
      </c>
      <c r="M16" s="1" t="s">
        <v>22</v>
      </c>
    </row>
    <row r="17" spans="1:13" x14ac:dyDescent="0.2">
      <c r="A17" s="6">
        <f t="shared" si="0"/>
        <v>3</v>
      </c>
      <c r="C17" s="1" t="s">
        <v>55</v>
      </c>
      <c r="E17" s="5">
        <v>-15.543790309999999</v>
      </c>
      <c r="F17" s="5">
        <v>-1.3731076907493149</v>
      </c>
      <c r="G17" s="5">
        <v>0</v>
      </c>
      <c r="H17" s="5">
        <v>0</v>
      </c>
      <c r="I17" s="5">
        <f t="shared" si="1"/>
        <v>-16.916898000749313</v>
      </c>
      <c r="J17" s="5">
        <v>0</v>
      </c>
      <c r="K17" s="5">
        <f t="shared" si="2"/>
        <v>-16.916898000749313</v>
      </c>
      <c r="L17" s="5">
        <v>-16.202882003720042</v>
      </c>
      <c r="M17" s="1" t="s">
        <v>22</v>
      </c>
    </row>
    <row r="18" spans="1:13" x14ac:dyDescent="0.2">
      <c r="A18" s="6">
        <f t="shared" si="0"/>
        <v>4</v>
      </c>
      <c r="C18" s="1" t="s">
        <v>56</v>
      </c>
      <c r="E18" s="5">
        <v>-8.5759355599999996</v>
      </c>
      <c r="F18" s="5">
        <v>-0.76886285233124541</v>
      </c>
      <c r="G18" s="5">
        <v>0</v>
      </c>
      <c r="H18" s="5">
        <v>0</v>
      </c>
      <c r="I18" s="5">
        <f t="shared" si="1"/>
        <v>-9.3447984123312455</v>
      </c>
      <c r="J18" s="5">
        <v>0</v>
      </c>
      <c r="K18" s="5">
        <f t="shared" si="2"/>
        <v>-9.3447984123312455</v>
      </c>
      <c r="L18" s="5">
        <v>-8.9563617737325973</v>
      </c>
      <c r="M18" s="1" t="s">
        <v>22</v>
      </c>
    </row>
    <row r="19" spans="1:13" x14ac:dyDescent="0.2">
      <c r="A19" s="6">
        <f t="shared" si="0"/>
        <v>5</v>
      </c>
      <c r="C19" s="1" t="s">
        <v>57</v>
      </c>
      <c r="E19" s="5">
        <v>-33.990809380000009</v>
      </c>
      <c r="F19" s="5">
        <v>-1.9421463436992408</v>
      </c>
      <c r="G19" s="5">
        <v>0</v>
      </c>
      <c r="H19" s="5">
        <v>0</v>
      </c>
      <c r="I19" s="5">
        <f t="shared" si="1"/>
        <v>-35.932955723699251</v>
      </c>
      <c r="J19" s="5">
        <v>0</v>
      </c>
      <c r="K19" s="5">
        <f t="shared" si="2"/>
        <v>-35.932955723699251</v>
      </c>
      <c r="L19" s="5">
        <v>-34.958981387549947</v>
      </c>
      <c r="M19" s="1" t="s">
        <v>22</v>
      </c>
    </row>
    <row r="20" spans="1:13" x14ac:dyDescent="0.2">
      <c r="A20" s="6">
        <f t="shared" si="0"/>
        <v>6</v>
      </c>
      <c r="C20" s="1" t="s">
        <v>49</v>
      </c>
      <c r="E20" s="5">
        <v>-57.6591795</v>
      </c>
      <c r="F20" s="5">
        <v>-5.3372074758114332</v>
      </c>
      <c r="G20" s="5">
        <v>0</v>
      </c>
      <c r="H20" s="5">
        <v>0</v>
      </c>
      <c r="I20" s="5">
        <f t="shared" si="1"/>
        <v>-62.996386975811433</v>
      </c>
      <c r="J20" s="5">
        <v>0.28089999999999987</v>
      </c>
      <c r="K20" s="5">
        <f t="shared" si="2"/>
        <v>-62.71548697581143</v>
      </c>
      <c r="L20" s="5">
        <v>-60.01098839786227</v>
      </c>
      <c r="M20" s="1" t="s">
        <v>22</v>
      </c>
    </row>
    <row r="21" spans="1:13" x14ac:dyDescent="0.2">
      <c r="A21" s="6">
        <f t="shared" si="0"/>
        <v>7</v>
      </c>
      <c r="C21" s="1" t="s">
        <v>58</v>
      </c>
      <c r="E21" s="5">
        <v>-8.251341459999999</v>
      </c>
      <c r="F21" s="5">
        <v>-0.33337644</v>
      </c>
      <c r="G21" s="5">
        <v>0</v>
      </c>
      <c r="H21" s="5">
        <v>0</v>
      </c>
      <c r="I21" s="5">
        <f t="shared" si="1"/>
        <v>-8.5847178999999993</v>
      </c>
      <c r="J21" s="5">
        <v>0</v>
      </c>
      <c r="K21" s="5">
        <f t="shared" si="2"/>
        <v>-8.5847178999999993</v>
      </c>
      <c r="L21" s="5">
        <v>-8.4180296800000036</v>
      </c>
      <c r="M21" s="1" t="s">
        <v>22</v>
      </c>
    </row>
    <row r="22" spans="1:13" x14ac:dyDescent="0.2">
      <c r="A22" s="6"/>
      <c r="E22" s="5"/>
      <c r="F22" s="5"/>
      <c r="G22" s="5"/>
      <c r="H22" s="5"/>
      <c r="I22" s="5"/>
      <c r="J22" s="5"/>
      <c r="K22" s="5"/>
      <c r="L22" s="5"/>
      <c r="M22" s="17"/>
    </row>
    <row r="23" spans="1:13" ht="13.5" thickBot="1" x14ac:dyDescent="0.25">
      <c r="A23" s="6">
        <f>A21+1</f>
        <v>8</v>
      </c>
      <c r="C23" s="1" t="s">
        <v>60</v>
      </c>
      <c r="E23" s="7">
        <f t="shared" ref="E23:L23" si="3">SUM(E15:E21)</f>
        <v>-153.96568103999999</v>
      </c>
      <c r="F23" s="7">
        <f t="shared" si="3"/>
        <v>-10.804585782591234</v>
      </c>
      <c r="G23" s="7">
        <f t="shared" si="3"/>
        <v>0</v>
      </c>
      <c r="H23" s="7">
        <f t="shared" si="3"/>
        <v>0</v>
      </c>
      <c r="I23" s="7">
        <f t="shared" si="3"/>
        <v>-164.77026682259122</v>
      </c>
      <c r="J23" s="7">
        <f t="shared" si="3"/>
        <v>0.34799999999999986</v>
      </c>
      <c r="K23" s="7">
        <f t="shared" si="3"/>
        <v>-164.42226682259121</v>
      </c>
      <c r="L23" s="7">
        <f t="shared" si="3"/>
        <v>-158.95494788203155</v>
      </c>
      <c r="M23" s="1" t="s">
        <v>22</v>
      </c>
    </row>
    <row r="24" spans="1:13" ht="13.5" thickTop="1" x14ac:dyDescent="0.2">
      <c r="A24" s="6"/>
      <c r="E24" s="5"/>
      <c r="F24" s="5"/>
      <c r="G24" s="5"/>
      <c r="H24" s="5"/>
      <c r="I24" s="5"/>
      <c r="J24" s="5"/>
      <c r="K24" s="5"/>
      <c r="L24" s="5"/>
      <c r="M24" s="17"/>
    </row>
    <row r="25" spans="1:13" x14ac:dyDescent="0.2">
      <c r="A25" s="6"/>
      <c r="C25" s="4" t="s">
        <v>61</v>
      </c>
      <c r="E25" s="5"/>
      <c r="F25" s="5"/>
      <c r="G25" s="5"/>
      <c r="H25" s="5"/>
      <c r="I25" s="5"/>
      <c r="J25" s="5"/>
      <c r="K25" s="5"/>
      <c r="L25" s="5"/>
      <c r="M25" s="17"/>
    </row>
    <row r="26" spans="1:13" x14ac:dyDescent="0.2">
      <c r="A26" s="6"/>
      <c r="E26" s="5"/>
      <c r="F26" s="5"/>
      <c r="G26" s="5"/>
      <c r="H26" s="5"/>
      <c r="I26" s="5"/>
      <c r="J26" s="5"/>
      <c r="K26" s="5"/>
      <c r="L26" s="5"/>
      <c r="M26" s="17"/>
    </row>
    <row r="27" spans="1:13" x14ac:dyDescent="0.2">
      <c r="A27" s="6">
        <f>A23+1</f>
        <v>9</v>
      </c>
      <c r="C27" s="1" t="s">
        <v>26</v>
      </c>
      <c r="E27" s="5">
        <v>-2.6913825699999996</v>
      </c>
      <c r="F27" s="5">
        <v>-0.16716226999999997</v>
      </c>
      <c r="G27" s="5">
        <v>0.11675375</v>
      </c>
      <c r="H27" s="5">
        <v>0</v>
      </c>
      <c r="I27" s="5">
        <f>E27+F27+G27+H27</f>
        <v>-2.7417910899999995</v>
      </c>
      <c r="J27" s="5">
        <v>0</v>
      </c>
      <c r="K27" s="5">
        <f>I27+J27</f>
        <v>-2.7417910899999995</v>
      </c>
      <c r="L27" s="5">
        <v>-2.7481695458333331</v>
      </c>
      <c r="M27" s="1" t="s">
        <v>22</v>
      </c>
    </row>
    <row r="28" spans="1:13" x14ac:dyDescent="0.2">
      <c r="A28" s="6">
        <f>A27+1</f>
        <v>10</v>
      </c>
      <c r="C28" s="1" t="s">
        <v>62</v>
      </c>
      <c r="E28" s="5">
        <v>-3.9210667899999998</v>
      </c>
      <c r="F28" s="5">
        <v>-0.13839056999999999</v>
      </c>
      <c r="G28" s="5">
        <v>0</v>
      </c>
      <c r="H28" s="5">
        <v>0</v>
      </c>
      <c r="I28" s="5">
        <f>E28+F28+G28+H28</f>
        <v>-4.0594573599999997</v>
      </c>
      <c r="J28" s="5">
        <v>0</v>
      </c>
      <c r="K28" s="5">
        <f>I28+J28</f>
        <v>-4.0594573599999997</v>
      </c>
      <c r="L28" s="5">
        <v>-3.9901917737500003</v>
      </c>
      <c r="M28" s="1" t="s">
        <v>22</v>
      </c>
    </row>
    <row r="29" spans="1:13" x14ac:dyDescent="0.2">
      <c r="A29" s="6">
        <f>A28+1</f>
        <v>11</v>
      </c>
      <c r="C29" s="1" t="s">
        <v>63</v>
      </c>
      <c r="E29" s="5">
        <v>-11.00379745</v>
      </c>
      <c r="F29" s="5">
        <v>-0.71611636999999995</v>
      </c>
      <c r="G29" s="5">
        <v>2.3863209999999999E-2</v>
      </c>
      <c r="H29" s="5">
        <v>0</v>
      </c>
      <c r="I29" s="5">
        <f>E29+F29+G29+H29</f>
        <v>-11.69605061</v>
      </c>
      <c r="J29" s="5">
        <v>0</v>
      </c>
      <c r="K29" s="5">
        <f>I29+J29</f>
        <v>-11.69605061</v>
      </c>
      <c r="L29" s="5">
        <v>-11.343017837500001</v>
      </c>
      <c r="M29" s="1" t="s">
        <v>22</v>
      </c>
    </row>
    <row r="30" spans="1:13" x14ac:dyDescent="0.2">
      <c r="A30" s="6">
        <f>A29+1</f>
        <v>12</v>
      </c>
      <c r="C30" s="1" t="s">
        <v>43</v>
      </c>
      <c r="E30" s="5">
        <v>-0.57575334</v>
      </c>
      <c r="F30" s="5">
        <v>-7.2201020000000005E-2</v>
      </c>
      <c r="G30" s="5">
        <v>0</v>
      </c>
      <c r="H30" s="5">
        <v>0</v>
      </c>
      <c r="I30" s="5">
        <f>E30+F30+G30+H30</f>
        <v>-0.64795435999999995</v>
      </c>
      <c r="J30" s="5">
        <v>0</v>
      </c>
      <c r="K30" s="5">
        <f>I30+J30</f>
        <v>-0.64795435999999995</v>
      </c>
      <c r="L30" s="5">
        <v>-0.61132619500000007</v>
      </c>
      <c r="M30" s="1" t="s">
        <v>22</v>
      </c>
    </row>
    <row r="31" spans="1:13" x14ac:dyDescent="0.2">
      <c r="A31" s="6"/>
      <c r="E31" s="5"/>
      <c r="F31" s="5"/>
      <c r="G31" s="5"/>
      <c r="H31" s="5"/>
      <c r="I31" s="5"/>
      <c r="J31" s="5"/>
      <c r="K31" s="5"/>
      <c r="L31" s="5"/>
      <c r="M31" s="17"/>
    </row>
    <row r="32" spans="1:13" ht="13.5" thickBot="1" x14ac:dyDescent="0.25">
      <c r="A32" s="6">
        <f>A30+1</f>
        <v>13</v>
      </c>
      <c r="C32" s="1" t="s">
        <v>60</v>
      </c>
      <c r="E32" s="7">
        <f t="shared" ref="E32:L32" si="4">SUM(E27:E30)</f>
        <v>-18.192000149999998</v>
      </c>
      <c r="F32" s="7">
        <f t="shared" si="4"/>
        <v>-1.0938702299999998</v>
      </c>
      <c r="G32" s="7">
        <f t="shared" si="4"/>
        <v>0.14061696000000001</v>
      </c>
      <c r="H32" s="7">
        <f t="shared" si="4"/>
        <v>0</v>
      </c>
      <c r="I32" s="7">
        <f t="shared" si="4"/>
        <v>-19.14525342</v>
      </c>
      <c r="J32" s="7">
        <f t="shared" si="4"/>
        <v>0</v>
      </c>
      <c r="K32" s="7">
        <f t="shared" si="4"/>
        <v>-19.14525342</v>
      </c>
      <c r="L32" s="7">
        <f t="shared" si="4"/>
        <v>-18.692705352083333</v>
      </c>
      <c r="M32" s="1" t="s">
        <v>22</v>
      </c>
    </row>
    <row r="33" spans="1:13" ht="13.5" thickTop="1" x14ac:dyDescent="0.2">
      <c r="A33" s="6"/>
      <c r="E33" s="5"/>
      <c r="F33" s="5"/>
      <c r="G33" s="5"/>
      <c r="H33" s="5"/>
      <c r="I33" s="5"/>
      <c r="J33" s="5"/>
      <c r="K33" s="5"/>
      <c r="L33" s="5"/>
      <c r="M33" s="17"/>
    </row>
    <row r="34" spans="1:13" x14ac:dyDescent="0.2">
      <c r="A34" s="6"/>
      <c r="C34" s="4" t="s">
        <v>65</v>
      </c>
      <c r="E34" s="5"/>
      <c r="F34" s="5"/>
      <c r="G34" s="5"/>
      <c r="H34" s="5"/>
      <c r="I34" s="5"/>
      <c r="J34" s="5"/>
      <c r="K34" s="5"/>
      <c r="L34" s="5"/>
      <c r="M34" s="17"/>
    </row>
    <row r="35" spans="1:13" x14ac:dyDescent="0.2">
      <c r="A35" s="6"/>
      <c r="E35" s="5"/>
      <c r="F35" s="5"/>
      <c r="G35" s="5"/>
      <c r="H35" s="5"/>
      <c r="I35" s="5"/>
      <c r="J35" s="5"/>
      <c r="K35" s="5"/>
      <c r="L35" s="5"/>
      <c r="M35" s="17"/>
    </row>
    <row r="36" spans="1:13" x14ac:dyDescent="0.2">
      <c r="A36" s="6">
        <f>A32+1</f>
        <v>14</v>
      </c>
      <c r="C36" s="1" t="s">
        <v>34</v>
      </c>
      <c r="E36" s="5">
        <v>-18.776828240000004</v>
      </c>
      <c r="F36" s="5">
        <v>-0.67168632000000006</v>
      </c>
      <c r="G36" s="5">
        <v>0</v>
      </c>
      <c r="H36" s="5">
        <v>0</v>
      </c>
      <c r="I36" s="5">
        <f t="shared" ref="I36:I42" si="5">E36+F36+G36+H36</f>
        <v>-19.448514560000003</v>
      </c>
      <c r="J36" s="5">
        <v>0</v>
      </c>
      <c r="K36" s="5">
        <f t="shared" ref="K36:K42" si="6">I36+J36</f>
        <v>-19.448514560000003</v>
      </c>
      <c r="L36" s="5">
        <v>-19.112671399999993</v>
      </c>
      <c r="M36" s="1" t="s">
        <v>22</v>
      </c>
    </row>
    <row r="37" spans="1:13" x14ac:dyDescent="0.2">
      <c r="A37" s="6">
        <f t="shared" ref="A37:A42" si="7">A36+1</f>
        <v>15</v>
      </c>
      <c r="C37" s="1" t="s">
        <v>26</v>
      </c>
      <c r="E37" s="5">
        <v>-43.863913619999998</v>
      </c>
      <c r="F37" s="5">
        <v>-1.7545751200000002</v>
      </c>
      <c r="G37" s="5">
        <v>8.2761200000000014E-3</v>
      </c>
      <c r="H37" s="5">
        <v>0</v>
      </c>
      <c r="I37" s="5">
        <f t="shared" si="5"/>
        <v>-45.610212619999999</v>
      </c>
      <c r="J37" s="5">
        <v>0</v>
      </c>
      <c r="K37" s="5">
        <f t="shared" si="6"/>
        <v>-45.610212619999999</v>
      </c>
      <c r="L37" s="5">
        <v>-44.740170885000012</v>
      </c>
      <c r="M37" s="1" t="s">
        <v>22</v>
      </c>
    </row>
    <row r="38" spans="1:13" x14ac:dyDescent="0.2">
      <c r="A38" s="6">
        <f t="shared" si="7"/>
        <v>16</v>
      </c>
      <c r="C38" s="1" t="s">
        <v>55</v>
      </c>
      <c r="E38" s="5">
        <v>-34.194209109999996</v>
      </c>
      <c r="F38" s="5">
        <v>-1.2186509299999999</v>
      </c>
      <c r="G38" s="5">
        <v>0</v>
      </c>
      <c r="H38" s="5">
        <v>0</v>
      </c>
      <c r="I38" s="5">
        <f t="shared" si="5"/>
        <v>-35.412860039999998</v>
      </c>
      <c r="J38" s="5">
        <v>0</v>
      </c>
      <c r="K38" s="5">
        <f t="shared" si="6"/>
        <v>-35.412860039999998</v>
      </c>
      <c r="L38" s="5">
        <v>-34.803501280416668</v>
      </c>
      <c r="M38" s="1" t="s">
        <v>22</v>
      </c>
    </row>
    <row r="39" spans="1:13" x14ac:dyDescent="0.2">
      <c r="A39" s="6">
        <f t="shared" si="7"/>
        <v>17</v>
      </c>
      <c r="C39" s="1" t="s">
        <v>57</v>
      </c>
      <c r="E39" s="5">
        <v>-29.62916894</v>
      </c>
      <c r="F39" s="5">
        <v>-1.27192525</v>
      </c>
      <c r="G39" s="5">
        <v>0</v>
      </c>
      <c r="H39" s="5">
        <v>0</v>
      </c>
      <c r="I39" s="5">
        <f t="shared" si="5"/>
        <v>-30.901094189999998</v>
      </c>
      <c r="J39" s="5">
        <v>0</v>
      </c>
      <c r="K39" s="5">
        <f t="shared" si="6"/>
        <v>-30.901094189999998</v>
      </c>
      <c r="L39" s="5">
        <v>-30.263265442916662</v>
      </c>
      <c r="M39" s="1" t="s">
        <v>22</v>
      </c>
    </row>
    <row r="40" spans="1:13" x14ac:dyDescent="0.2">
      <c r="A40" s="6">
        <f>A39+1</f>
        <v>18</v>
      </c>
      <c r="C40" s="1" t="s">
        <v>49</v>
      </c>
      <c r="E40" s="5">
        <v>-168.17288153000001</v>
      </c>
      <c r="F40" s="5">
        <v>-12.69615333</v>
      </c>
      <c r="G40" s="5">
        <v>0</v>
      </c>
      <c r="H40" s="5">
        <v>0.17283093999999999</v>
      </c>
      <c r="I40" s="5">
        <f t="shared" si="5"/>
        <v>-180.69620391999999</v>
      </c>
      <c r="J40" s="5">
        <v>0</v>
      </c>
      <c r="K40" s="5">
        <f t="shared" si="6"/>
        <v>-180.69620391999999</v>
      </c>
      <c r="L40" s="5">
        <v>-174.50518669958333</v>
      </c>
      <c r="M40" s="1" t="s">
        <v>22</v>
      </c>
    </row>
    <row r="41" spans="1:13" x14ac:dyDescent="0.2">
      <c r="A41" s="6">
        <f t="shared" si="7"/>
        <v>19</v>
      </c>
      <c r="C41" s="1" t="s">
        <v>41</v>
      </c>
      <c r="E41" s="5">
        <v>-42.982765879999995</v>
      </c>
      <c r="F41" s="5">
        <v>-1.9498823300000003</v>
      </c>
      <c r="G41" s="5">
        <v>6.1184899999999999E-3</v>
      </c>
      <c r="H41" s="5">
        <v>0</v>
      </c>
      <c r="I41" s="5">
        <f t="shared" si="5"/>
        <v>-44.926529719999998</v>
      </c>
      <c r="J41" s="5">
        <v>0</v>
      </c>
      <c r="K41" s="5">
        <f t="shared" si="6"/>
        <v>-44.926529719999998</v>
      </c>
      <c r="L41" s="5">
        <v>-43.956512225000004</v>
      </c>
      <c r="M41" s="1" t="s">
        <v>22</v>
      </c>
    </row>
    <row r="42" spans="1:13" x14ac:dyDescent="0.2">
      <c r="A42" s="6">
        <f t="shared" si="7"/>
        <v>20</v>
      </c>
      <c r="C42" s="1" t="s">
        <v>43</v>
      </c>
      <c r="E42" s="5">
        <v>-4.0962016100000005</v>
      </c>
      <c r="F42" s="5">
        <v>-0.68051001</v>
      </c>
      <c r="G42" s="5">
        <v>0</v>
      </c>
      <c r="H42" s="5">
        <v>0</v>
      </c>
      <c r="I42" s="5">
        <f t="shared" si="5"/>
        <v>-4.7767116200000004</v>
      </c>
      <c r="J42" s="5">
        <v>0</v>
      </c>
      <c r="K42" s="5">
        <f t="shared" si="6"/>
        <v>-4.7767116200000004</v>
      </c>
      <c r="L42" s="5">
        <v>-4.4225715129166687</v>
      </c>
      <c r="M42" s="1" t="s">
        <v>22</v>
      </c>
    </row>
    <row r="43" spans="1:13" x14ac:dyDescent="0.2">
      <c r="A43" s="6"/>
      <c r="E43" s="5"/>
      <c r="F43" s="5"/>
      <c r="G43" s="5"/>
      <c r="H43" s="5"/>
      <c r="I43" s="5"/>
      <c r="J43" s="5"/>
      <c r="K43" s="5"/>
      <c r="L43" s="5"/>
      <c r="M43" s="17"/>
    </row>
    <row r="44" spans="1:13" ht="13.5" thickBot="1" x14ac:dyDescent="0.25">
      <c r="A44" s="6">
        <f>A42+1</f>
        <v>21</v>
      </c>
      <c r="C44" s="1" t="s">
        <v>60</v>
      </c>
      <c r="E44" s="7">
        <f t="shared" ref="E44:L44" si="8">SUM(E36:E42)</f>
        <v>-341.71596892999997</v>
      </c>
      <c r="F44" s="7">
        <f t="shared" si="8"/>
        <v>-20.243383290000001</v>
      </c>
      <c r="G44" s="7">
        <f t="shared" si="8"/>
        <v>1.4394610000000002E-2</v>
      </c>
      <c r="H44" s="7">
        <f t="shared" si="8"/>
        <v>0.17283093999999999</v>
      </c>
      <c r="I44" s="7">
        <f t="shared" si="8"/>
        <v>-361.77212667000003</v>
      </c>
      <c r="J44" s="7">
        <f t="shared" si="8"/>
        <v>0</v>
      </c>
      <c r="K44" s="7">
        <f t="shared" si="8"/>
        <v>-361.77212667000003</v>
      </c>
      <c r="L44" s="7">
        <f t="shared" si="8"/>
        <v>-351.80387944583333</v>
      </c>
      <c r="M44" s="1" t="s">
        <v>22</v>
      </c>
    </row>
    <row r="45" spans="1:13" ht="13.5" thickTop="1" x14ac:dyDescent="0.2">
      <c r="A45" s="6"/>
      <c r="E45" s="5"/>
      <c r="F45" s="5"/>
      <c r="G45" s="5"/>
      <c r="H45" s="5"/>
      <c r="I45" s="5"/>
      <c r="J45" s="5"/>
      <c r="K45" s="5"/>
      <c r="L45" s="5"/>
      <c r="M45" s="17"/>
    </row>
    <row r="46" spans="1:13" ht="13.5" thickBot="1" x14ac:dyDescent="0.25">
      <c r="A46" s="6">
        <f>A44+1</f>
        <v>22</v>
      </c>
      <c r="C46" s="1" t="s">
        <v>45</v>
      </c>
      <c r="E46" s="7">
        <f t="shared" ref="E46:L46" si="9">SUM(E23,E32,E44)</f>
        <v>-513.87365011999998</v>
      </c>
      <c r="F46" s="7">
        <f t="shared" si="9"/>
        <v>-32.141839302591237</v>
      </c>
      <c r="G46" s="7">
        <f t="shared" si="9"/>
        <v>0.15501157000000002</v>
      </c>
      <c r="H46" s="7">
        <f t="shared" si="9"/>
        <v>0.17283093999999999</v>
      </c>
      <c r="I46" s="7">
        <f t="shared" si="9"/>
        <v>-545.68764691259128</v>
      </c>
      <c r="J46" s="7">
        <f t="shared" si="9"/>
        <v>0.34799999999999986</v>
      </c>
      <c r="K46" s="7">
        <f t="shared" si="9"/>
        <v>-545.33964691259121</v>
      </c>
      <c r="L46" s="7">
        <f t="shared" si="9"/>
        <v>-529.45153267994817</v>
      </c>
      <c r="M46" s="1" t="s">
        <v>22</v>
      </c>
    </row>
    <row r="47" spans="1:13" ht="13.5" thickTop="1" x14ac:dyDescent="0.2">
      <c r="A47" s="6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A48" s="4"/>
    </row>
  </sheetData>
  <pageMargins left="0.7" right="0.7" top="0.75" bottom="0.75" header="0.3" footer="0.3"/>
  <pageSetup scale="73" firstPageNumber="12" orientation="landscape" useFirstPageNumber="1" r:id="rId1"/>
  <headerFooter>
    <oddHeader>&amp;R&amp;"Arial,Regular"&amp;10Updated: 2023-07-06
EB-2022-0200
Exhibit 2
Tab 2
Schedule 1
Attachment 6
Page &amp;P of 14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A0CE-A7B3-4C92-8596-D12F8759BAA6}">
  <dimension ref="A6:M49"/>
  <sheetViews>
    <sheetView view="pageLayout" zoomScale="90" zoomScaleNormal="100" zoomScalePageLayoutView="90" workbookViewId="0">
      <selection activeCell="C28" sqref="C28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6.42578125" style="2" customWidth="1"/>
    <col min="10" max="13" width="12.28515625" style="2" customWidth="1"/>
    <col min="14" max="16384" width="101.28515625" style="1"/>
  </cols>
  <sheetData>
    <row r="6" spans="1:13" s="13" customFormat="1" x14ac:dyDescent="0.2">
      <c r="A6" s="15" t="s">
        <v>104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  <c r="M6" s="14"/>
    </row>
    <row r="7" spans="1:13" s="13" customFormat="1" x14ac:dyDescent="0.2">
      <c r="A7" s="15" t="s">
        <v>1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  <c r="M7" s="1" t="s">
        <v>22</v>
      </c>
    </row>
    <row r="9" spans="1:13" s="4" customFormat="1" x14ac:dyDescent="0.2">
      <c r="E9" s="12" t="s">
        <v>2</v>
      </c>
      <c r="F9" s="12"/>
      <c r="G9" s="12"/>
      <c r="H9" s="12"/>
      <c r="I9" s="12" t="s">
        <v>3</v>
      </c>
      <c r="J9" s="12"/>
      <c r="K9" s="12" t="s">
        <v>3</v>
      </c>
      <c r="L9" s="12"/>
      <c r="M9" s="12"/>
    </row>
    <row r="10" spans="1:13" s="8" customFormat="1" ht="38.25" x14ac:dyDescent="0.2">
      <c r="A10" s="11" t="s">
        <v>4</v>
      </c>
      <c r="C10" s="10" t="s">
        <v>5</v>
      </c>
      <c r="E10" s="9" t="s">
        <v>6</v>
      </c>
      <c r="F10" s="9" t="s">
        <v>7</v>
      </c>
      <c r="G10" s="9" t="s">
        <v>8</v>
      </c>
      <c r="H10" s="9" t="s">
        <v>94</v>
      </c>
      <c r="I10" s="9" t="s">
        <v>9</v>
      </c>
      <c r="J10" s="9" t="s">
        <v>10</v>
      </c>
      <c r="K10" s="9" t="s">
        <v>11</v>
      </c>
      <c r="L10" s="9" t="s">
        <v>12</v>
      </c>
      <c r="M10" s="16"/>
    </row>
    <row r="11" spans="1:13" x14ac:dyDescent="0.2">
      <c r="E11" s="5" t="s">
        <v>13</v>
      </c>
      <c r="F11" s="5" t="s">
        <v>14</v>
      </c>
      <c r="G11" s="5" t="s">
        <v>15</v>
      </c>
      <c r="H11" s="5" t="s">
        <v>95</v>
      </c>
      <c r="I11" s="5" t="s">
        <v>96</v>
      </c>
      <c r="J11" s="5" t="s">
        <v>97</v>
      </c>
      <c r="K11" s="5" t="s">
        <v>98</v>
      </c>
      <c r="L11" s="5" t="s">
        <v>99</v>
      </c>
      <c r="M11" s="5"/>
    </row>
    <row r="12" spans="1:13" x14ac:dyDescent="0.2"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C13" s="4" t="s">
        <v>67</v>
      </c>
      <c r="E13" s="5"/>
      <c r="F13" s="5"/>
      <c r="G13" s="5"/>
      <c r="H13" s="5"/>
      <c r="I13" s="5"/>
      <c r="J13" s="5"/>
      <c r="K13" s="5"/>
      <c r="L13" s="5"/>
      <c r="M13" s="5"/>
    </row>
    <row r="15" spans="1:13" x14ac:dyDescent="0.2">
      <c r="A15" s="6">
        <v>1</v>
      </c>
      <c r="C15" s="1" t="s">
        <v>68</v>
      </c>
      <c r="E15" s="5">
        <v>0</v>
      </c>
      <c r="F15" s="5">
        <v>-0.41399320103886023</v>
      </c>
      <c r="G15" s="5">
        <v>0</v>
      </c>
      <c r="H15" s="5">
        <v>0</v>
      </c>
      <c r="I15" s="5">
        <f t="shared" ref="I15:I29" si="0">E15+F15+G15+H15</f>
        <v>-0.41399320103886023</v>
      </c>
      <c r="J15" s="5">
        <v>0</v>
      </c>
      <c r="K15" s="5">
        <f t="shared" ref="K15:K29" si="1">I15+J15</f>
        <v>-0.41399320103886023</v>
      </c>
      <c r="L15" s="5">
        <v>-0.19234319259100616</v>
      </c>
      <c r="M15" s="1" t="s">
        <v>22</v>
      </c>
    </row>
    <row r="16" spans="1:13" x14ac:dyDescent="0.2">
      <c r="A16" s="6">
        <f t="shared" ref="A16:A29" si="2">A15+1</f>
        <v>2</v>
      </c>
      <c r="C16" s="1" t="s">
        <v>69</v>
      </c>
      <c r="E16" s="5">
        <v>-9.7472979999999987E-2</v>
      </c>
      <c r="F16" s="5">
        <v>0</v>
      </c>
      <c r="G16" s="5">
        <v>0</v>
      </c>
      <c r="H16" s="5">
        <v>0</v>
      </c>
      <c r="I16" s="5">
        <f t="shared" si="0"/>
        <v>-9.7472979999999987E-2</v>
      </c>
      <c r="J16" s="5">
        <v>0.19789999999999999</v>
      </c>
      <c r="K16" s="5">
        <f t="shared" si="1"/>
        <v>0.10042702000000001</v>
      </c>
      <c r="L16" s="5">
        <v>0.10042702000000002</v>
      </c>
      <c r="M16" s="1"/>
    </row>
    <row r="17" spans="1:13" x14ac:dyDescent="0.2">
      <c r="A17" s="6">
        <f t="shared" si="2"/>
        <v>3</v>
      </c>
      <c r="C17" s="1" t="s">
        <v>70</v>
      </c>
      <c r="E17" s="5">
        <v>-14.780299920000001</v>
      </c>
      <c r="F17" s="5">
        <v>-4.3982430299999997</v>
      </c>
      <c r="G17" s="5">
        <v>0.88046089999999999</v>
      </c>
      <c r="H17" s="5">
        <v>0</v>
      </c>
      <c r="I17" s="5">
        <f t="shared" si="0"/>
        <v>-18.298082050000001</v>
      </c>
      <c r="J17" s="5">
        <v>0</v>
      </c>
      <c r="K17" s="5">
        <f t="shared" si="1"/>
        <v>-18.298082050000001</v>
      </c>
      <c r="L17" s="5">
        <v>-15.890047639583335</v>
      </c>
      <c r="M17" s="1" t="s">
        <v>22</v>
      </c>
    </row>
    <row r="18" spans="1:13" x14ac:dyDescent="0.2">
      <c r="A18" s="6">
        <f t="shared" si="2"/>
        <v>4</v>
      </c>
      <c r="C18" s="1" t="s">
        <v>71</v>
      </c>
      <c r="E18" s="5">
        <v>-37.18817602</v>
      </c>
      <c r="F18" s="5">
        <v>-6.9380039999999994</v>
      </c>
      <c r="G18" s="5">
        <v>0</v>
      </c>
      <c r="H18" s="5">
        <v>0</v>
      </c>
      <c r="I18" s="5">
        <f t="shared" si="0"/>
        <v>-44.12618002</v>
      </c>
      <c r="J18" s="5">
        <v>5.4300000000000001E-2</v>
      </c>
      <c r="K18" s="5">
        <f t="shared" si="1"/>
        <v>-44.071880020000002</v>
      </c>
      <c r="L18" s="5">
        <v>-40.512829845833338</v>
      </c>
      <c r="M18" s="1" t="s">
        <v>22</v>
      </c>
    </row>
    <row r="19" spans="1:13" x14ac:dyDescent="0.2">
      <c r="A19" s="6">
        <f t="shared" si="2"/>
        <v>5</v>
      </c>
      <c r="C19" s="1" t="s">
        <v>72</v>
      </c>
      <c r="E19" s="5">
        <v>0.16555824000000002</v>
      </c>
      <c r="F19" s="5">
        <v>-0.26199311999999997</v>
      </c>
      <c r="G19" s="5">
        <v>0</v>
      </c>
      <c r="H19" s="5">
        <v>0</v>
      </c>
      <c r="I19" s="5">
        <f t="shared" si="0"/>
        <v>-9.6434879999999945E-2</v>
      </c>
      <c r="J19" s="5">
        <v>0</v>
      </c>
      <c r="K19" s="5">
        <f t="shared" si="1"/>
        <v>-9.6434879999999945E-2</v>
      </c>
      <c r="L19" s="5">
        <v>3.4561680000000018E-2</v>
      </c>
      <c r="M19" s="1" t="s">
        <v>22</v>
      </c>
    </row>
    <row r="20" spans="1:13" x14ac:dyDescent="0.2">
      <c r="A20" s="6">
        <f t="shared" si="2"/>
        <v>6</v>
      </c>
      <c r="C20" s="1" t="s">
        <v>73</v>
      </c>
      <c r="E20" s="5">
        <v>-6.7827961099999996</v>
      </c>
      <c r="F20" s="5">
        <v>-0.76517812000000007</v>
      </c>
      <c r="G20" s="5">
        <v>0</v>
      </c>
      <c r="H20" s="5">
        <v>0</v>
      </c>
      <c r="I20" s="5">
        <f t="shared" si="0"/>
        <v>-7.5479742299999995</v>
      </c>
      <c r="J20" s="5">
        <v>0</v>
      </c>
      <c r="K20" s="5">
        <f t="shared" si="1"/>
        <v>-7.5479742299999995</v>
      </c>
      <c r="L20" s="5">
        <v>-7.1569082366666628</v>
      </c>
      <c r="M20" s="1" t="s">
        <v>22</v>
      </c>
    </row>
    <row r="21" spans="1:13" x14ac:dyDescent="0.2">
      <c r="A21" s="6">
        <f t="shared" si="2"/>
        <v>7</v>
      </c>
      <c r="C21" s="1" t="s">
        <v>74</v>
      </c>
      <c r="E21" s="5">
        <v>-24.71090229</v>
      </c>
      <c r="F21" s="5">
        <v>-2.0964333699999997</v>
      </c>
      <c r="G21" s="5">
        <v>17.140246239999996</v>
      </c>
      <c r="H21" s="5">
        <v>0</v>
      </c>
      <c r="I21" s="5">
        <f t="shared" si="0"/>
        <v>-9.6670894200000035</v>
      </c>
      <c r="J21" s="5">
        <v>0</v>
      </c>
      <c r="K21" s="5">
        <f t="shared" si="1"/>
        <v>-9.6670894200000035</v>
      </c>
      <c r="L21" s="5">
        <v>-12.885321747083335</v>
      </c>
      <c r="M21" s="1" t="s">
        <v>22</v>
      </c>
    </row>
    <row r="22" spans="1:13" x14ac:dyDescent="0.2">
      <c r="A22" s="6">
        <f t="shared" si="2"/>
        <v>8</v>
      </c>
      <c r="C22" s="1" t="s">
        <v>75</v>
      </c>
      <c r="E22" s="5">
        <v>-1.1218363100000002</v>
      </c>
      <c r="F22" s="5">
        <v>-7.8567000000000012E-3</v>
      </c>
      <c r="G22" s="5">
        <v>1.0098236</v>
      </c>
      <c r="H22" s="5">
        <v>0</v>
      </c>
      <c r="I22" s="5">
        <f t="shared" si="0"/>
        <v>-0.11986941000000018</v>
      </c>
      <c r="J22" s="5">
        <v>0</v>
      </c>
      <c r="K22" s="5">
        <f t="shared" si="1"/>
        <v>-0.11986941000000018</v>
      </c>
      <c r="L22" s="5">
        <v>-0.32698823666666688</v>
      </c>
      <c r="M22" s="1" t="s">
        <v>22</v>
      </c>
    </row>
    <row r="23" spans="1:13" x14ac:dyDescent="0.2">
      <c r="A23" s="6">
        <f t="shared" si="2"/>
        <v>9</v>
      </c>
      <c r="C23" s="1" t="s">
        <v>76</v>
      </c>
      <c r="E23" s="5">
        <v>-2.4695500900000007</v>
      </c>
      <c r="F23" s="5">
        <v>-0.65289510000000006</v>
      </c>
      <c r="G23" s="5">
        <v>3.11098E-2</v>
      </c>
      <c r="H23" s="5">
        <v>0</v>
      </c>
      <c r="I23" s="5">
        <f t="shared" si="0"/>
        <v>-3.0913353900000007</v>
      </c>
      <c r="J23" s="5">
        <v>0</v>
      </c>
      <c r="K23" s="5">
        <f t="shared" si="1"/>
        <v>-3.0913353900000007</v>
      </c>
      <c r="L23" s="5">
        <v>-2.7664626016666678</v>
      </c>
      <c r="M23" s="1" t="s">
        <v>22</v>
      </c>
    </row>
    <row r="24" spans="1:13" x14ac:dyDescent="0.2">
      <c r="A24" s="6">
        <f t="shared" si="2"/>
        <v>10</v>
      </c>
      <c r="C24" s="1" t="s">
        <v>77</v>
      </c>
      <c r="E24" s="5">
        <v>-0.54141739999999994</v>
      </c>
      <c r="F24" s="5">
        <v>-1.6695599999999998E-2</v>
      </c>
      <c r="G24" s="5">
        <v>0</v>
      </c>
      <c r="H24" s="5">
        <v>0</v>
      </c>
      <c r="I24" s="5">
        <f t="shared" si="0"/>
        <v>-0.55811299999999997</v>
      </c>
      <c r="J24" s="5">
        <v>0</v>
      </c>
      <c r="K24" s="5">
        <f t="shared" si="1"/>
        <v>-0.55811299999999997</v>
      </c>
      <c r="L24" s="5">
        <v>-0.54976519999999995</v>
      </c>
      <c r="M24" s="1" t="s">
        <v>22</v>
      </c>
    </row>
    <row r="25" spans="1:13" x14ac:dyDescent="0.2">
      <c r="A25" s="6">
        <f t="shared" si="2"/>
        <v>11</v>
      </c>
      <c r="C25" s="1" t="s">
        <v>78</v>
      </c>
      <c r="E25" s="5">
        <v>0.13851285999999999</v>
      </c>
      <c r="F25" s="5">
        <v>-0.18989351999999998</v>
      </c>
      <c r="G25" s="5">
        <v>0</v>
      </c>
      <c r="H25" s="5">
        <v>0</v>
      </c>
      <c r="I25" s="5">
        <f t="shared" si="0"/>
        <v>-5.1380659999999995E-2</v>
      </c>
      <c r="J25" s="5">
        <v>0</v>
      </c>
      <c r="K25" s="5">
        <f t="shared" si="1"/>
        <v>-5.1380659999999995E-2</v>
      </c>
      <c r="L25" s="5">
        <v>4.7867099999999996E-2</v>
      </c>
      <c r="M25" s="1" t="s">
        <v>22</v>
      </c>
    </row>
    <row r="26" spans="1:13" x14ac:dyDescent="0.2">
      <c r="A26" s="6">
        <f t="shared" si="2"/>
        <v>12</v>
      </c>
      <c r="C26" s="1" t="s">
        <v>79</v>
      </c>
      <c r="E26" s="5">
        <v>-26.997499170000001</v>
      </c>
      <c r="F26" s="5">
        <v>1.016670899999998</v>
      </c>
      <c r="G26" s="5">
        <v>26.367860330000003</v>
      </c>
      <c r="H26" s="5">
        <v>0</v>
      </c>
      <c r="I26" s="5">
        <f t="shared" si="0"/>
        <v>0.38703205999999923</v>
      </c>
      <c r="J26" s="5">
        <v>0</v>
      </c>
      <c r="K26" s="5">
        <f t="shared" si="1"/>
        <v>0.38703205999999923</v>
      </c>
      <c r="L26" s="5">
        <v>-21.557608787916671</v>
      </c>
      <c r="M26" s="1" t="s">
        <v>22</v>
      </c>
    </row>
    <row r="27" spans="1:13" x14ac:dyDescent="0.2">
      <c r="A27" s="6">
        <f t="shared" si="2"/>
        <v>13</v>
      </c>
      <c r="C27" s="1" t="s">
        <v>80</v>
      </c>
      <c r="E27" s="5">
        <v>-218.38782581000001</v>
      </c>
      <c r="F27" s="5">
        <v>-29.780209820000003</v>
      </c>
      <c r="G27" s="5">
        <v>48.44096176</v>
      </c>
      <c r="H27" s="5">
        <v>0</v>
      </c>
      <c r="I27" s="5">
        <f t="shared" si="0"/>
        <v>-199.72707387000003</v>
      </c>
      <c r="J27" s="5">
        <v>0</v>
      </c>
      <c r="K27" s="5">
        <f t="shared" si="1"/>
        <v>-199.72707387000003</v>
      </c>
      <c r="L27" s="5">
        <v>-200.33420719666668</v>
      </c>
      <c r="M27" s="1" t="s">
        <v>22</v>
      </c>
    </row>
    <row r="28" spans="1:13" x14ac:dyDescent="0.2">
      <c r="A28" s="6">
        <f t="shared" si="2"/>
        <v>14</v>
      </c>
      <c r="C28" s="1" t="s">
        <v>81</v>
      </c>
      <c r="E28" s="5">
        <v>-21.76358960000001</v>
      </c>
      <c r="F28" s="5">
        <v>12.438693949999999</v>
      </c>
      <c r="G28" s="5">
        <v>0</v>
      </c>
      <c r="H28" s="5">
        <v>0</v>
      </c>
      <c r="I28" s="5">
        <f t="shared" si="0"/>
        <v>-9.3248956500000109</v>
      </c>
      <c r="J28" s="5">
        <v>0</v>
      </c>
      <c r="K28" s="5">
        <f t="shared" si="1"/>
        <v>-9.3248956500000109</v>
      </c>
      <c r="L28" s="5">
        <v>-9.2860864395833449</v>
      </c>
      <c r="M28" s="1" t="s">
        <v>22</v>
      </c>
    </row>
    <row r="29" spans="1:13" x14ac:dyDescent="0.2">
      <c r="A29" s="6">
        <f t="shared" si="2"/>
        <v>15</v>
      </c>
      <c r="C29" s="1" t="s">
        <v>82</v>
      </c>
      <c r="E29" s="5">
        <v>-47.557881199999997</v>
      </c>
      <c r="F29" s="5">
        <v>-9.2047511999999987</v>
      </c>
      <c r="G29" s="5">
        <v>0</v>
      </c>
      <c r="H29" s="5">
        <v>0</v>
      </c>
      <c r="I29" s="5">
        <f t="shared" si="0"/>
        <v>-56.762632399999994</v>
      </c>
      <c r="J29" s="5">
        <v>0</v>
      </c>
      <c r="K29" s="5">
        <f t="shared" si="1"/>
        <v>-56.762632399999994</v>
      </c>
      <c r="L29" s="5">
        <v>-52.160256800000006</v>
      </c>
      <c r="M29" s="17"/>
    </row>
    <row r="30" spans="1:13" x14ac:dyDescent="0.2">
      <c r="A30" s="6"/>
      <c r="E30" s="5"/>
      <c r="F30" s="5"/>
      <c r="G30" s="5"/>
      <c r="H30" s="5"/>
      <c r="I30" s="5"/>
      <c r="J30" s="5"/>
      <c r="K30" s="5"/>
      <c r="L30" s="5"/>
      <c r="M30" s="17"/>
    </row>
    <row r="31" spans="1:13" ht="13.5" thickBot="1" x14ac:dyDescent="0.25">
      <c r="A31" s="6">
        <f>A29+1</f>
        <v>16</v>
      </c>
      <c r="C31" s="1" t="s">
        <v>60</v>
      </c>
      <c r="E31" s="7">
        <f t="shared" ref="E31:L31" si="3">SUM(E15:E29)</f>
        <v>-402.09517579999999</v>
      </c>
      <c r="F31" s="7">
        <f t="shared" si="3"/>
        <v>-41.270781931038862</v>
      </c>
      <c r="G31" s="7">
        <f t="shared" si="3"/>
        <v>93.870462629999992</v>
      </c>
      <c r="H31" s="7">
        <f t="shared" si="3"/>
        <v>0</v>
      </c>
      <c r="I31" s="7">
        <f t="shared" si="3"/>
        <v>-349.4954951010389</v>
      </c>
      <c r="J31" s="7">
        <f t="shared" si="3"/>
        <v>0.25219999999999998</v>
      </c>
      <c r="K31" s="7">
        <f t="shared" si="3"/>
        <v>-349.24329510103888</v>
      </c>
      <c r="L31" s="7">
        <f t="shared" si="3"/>
        <v>-363.43597012425772</v>
      </c>
      <c r="M31" s="1" t="s">
        <v>22</v>
      </c>
    </row>
    <row r="32" spans="1:13" ht="13.5" thickTop="1" x14ac:dyDescent="0.2">
      <c r="A32" s="6"/>
      <c r="E32" s="5"/>
      <c r="F32" s="5"/>
      <c r="G32" s="5"/>
      <c r="H32" s="5"/>
      <c r="I32" s="5"/>
      <c r="J32" s="5"/>
      <c r="K32" s="5"/>
      <c r="L32" s="5"/>
      <c r="M32" s="17"/>
    </row>
    <row r="33" spans="1:13" x14ac:dyDescent="0.2">
      <c r="A33" s="6"/>
      <c r="C33" s="4" t="s">
        <v>83</v>
      </c>
      <c r="E33" s="5"/>
      <c r="F33" s="5"/>
      <c r="G33" s="5"/>
      <c r="H33" s="5"/>
      <c r="I33" s="5"/>
      <c r="J33" s="5"/>
      <c r="K33" s="5"/>
      <c r="L33" s="5"/>
      <c r="M33" s="17"/>
    </row>
    <row r="34" spans="1:13" x14ac:dyDescent="0.2">
      <c r="A34" s="6"/>
      <c r="E34" s="5"/>
      <c r="F34" s="5"/>
      <c r="G34" s="5"/>
      <c r="H34" s="5"/>
      <c r="I34" s="5"/>
      <c r="J34" s="5"/>
      <c r="K34" s="5"/>
      <c r="L34" s="5"/>
      <c r="M34" s="17"/>
    </row>
    <row r="35" spans="1:13" x14ac:dyDescent="0.2">
      <c r="A35" s="6">
        <f>A31+1</f>
        <v>17</v>
      </c>
      <c r="C35" s="1" t="s">
        <v>48</v>
      </c>
      <c r="E35" s="5">
        <v>-17.289273970708003</v>
      </c>
      <c r="F35" s="5">
        <v>-1.8460234665400002</v>
      </c>
      <c r="G35" s="5">
        <v>0</v>
      </c>
      <c r="H35" s="5">
        <v>0</v>
      </c>
      <c r="I35" s="5">
        <f t="shared" ref="I35:I43" si="4">E35+F35+G35+H35</f>
        <v>-19.135297437248003</v>
      </c>
      <c r="J35" s="5">
        <v>0</v>
      </c>
      <c r="K35" s="5">
        <f t="shared" ref="K35:K43" si="5">I35+J35</f>
        <v>-19.135297437248003</v>
      </c>
      <c r="L35" s="5">
        <v>-18.212541306984249</v>
      </c>
      <c r="M35" s="1" t="s">
        <v>22</v>
      </c>
    </row>
    <row r="36" spans="1:13" x14ac:dyDescent="0.2">
      <c r="A36" s="6">
        <f t="shared" ref="A36:A43" si="6">A35+1</f>
        <v>18</v>
      </c>
      <c r="C36" s="1" t="s">
        <v>70</v>
      </c>
      <c r="E36" s="5">
        <v>-6.1554748153190006</v>
      </c>
      <c r="F36" s="5">
        <v>-0.52376700410499999</v>
      </c>
      <c r="G36" s="5">
        <v>2.0034693126900001</v>
      </c>
      <c r="H36" s="5">
        <v>0</v>
      </c>
      <c r="I36" s="5">
        <f t="shared" si="4"/>
        <v>-4.6757725067340008</v>
      </c>
      <c r="J36" s="5">
        <v>0</v>
      </c>
      <c r="K36" s="5">
        <f t="shared" si="5"/>
        <v>-4.6757725067340008</v>
      </c>
      <c r="L36" s="5">
        <v>-4.8426627037529588</v>
      </c>
      <c r="M36" s="1" t="s">
        <v>22</v>
      </c>
    </row>
    <row r="37" spans="1:13" x14ac:dyDescent="0.2">
      <c r="A37" s="6">
        <f t="shared" si="6"/>
        <v>19</v>
      </c>
      <c r="C37" s="1" t="s">
        <v>84</v>
      </c>
      <c r="E37" s="5">
        <v>-47.12828763281901</v>
      </c>
      <c r="F37" s="5">
        <v>-23.606954959145</v>
      </c>
      <c r="G37" s="5">
        <v>35.485865149334998</v>
      </c>
      <c r="H37" s="5">
        <v>0</v>
      </c>
      <c r="I37" s="5">
        <f t="shared" si="4"/>
        <v>-35.249377442629012</v>
      </c>
      <c r="J37" s="5">
        <v>0</v>
      </c>
      <c r="K37" s="5">
        <f t="shared" si="5"/>
        <v>-35.249377442629012</v>
      </c>
      <c r="L37" s="5">
        <v>-57.044235826066924</v>
      </c>
      <c r="M37" s="1" t="s">
        <v>22</v>
      </c>
    </row>
    <row r="38" spans="1:13" x14ac:dyDescent="0.2">
      <c r="A38" s="6">
        <f t="shared" si="6"/>
        <v>20</v>
      </c>
      <c r="C38" s="1" t="s">
        <v>71</v>
      </c>
      <c r="E38" s="5">
        <v>-52.767963714540002</v>
      </c>
      <c r="F38" s="5">
        <v>-9.005014279077999</v>
      </c>
      <c r="G38" s="5">
        <v>5.3434048800000005</v>
      </c>
      <c r="H38" s="5">
        <v>-0.73654452051999997</v>
      </c>
      <c r="I38" s="5">
        <f t="shared" si="4"/>
        <v>-57.166117634137997</v>
      </c>
      <c r="J38" s="5">
        <v>0</v>
      </c>
      <c r="K38" s="5">
        <f t="shared" si="5"/>
        <v>-57.166117634137997</v>
      </c>
      <c r="L38" s="5">
        <v>-57.512206524201176</v>
      </c>
      <c r="M38" s="1" t="s">
        <v>22</v>
      </c>
    </row>
    <row r="39" spans="1:13" x14ac:dyDescent="0.2">
      <c r="A39" s="6">
        <f t="shared" si="6"/>
        <v>21</v>
      </c>
      <c r="C39" s="1" t="s">
        <v>73</v>
      </c>
      <c r="E39" s="5">
        <v>-6.176746671090001</v>
      </c>
      <c r="F39" s="5">
        <v>-1.528280424356</v>
      </c>
      <c r="G39" s="5">
        <v>0.76887868999999986</v>
      </c>
      <c r="H39" s="5">
        <v>0</v>
      </c>
      <c r="I39" s="5">
        <f t="shared" si="4"/>
        <v>-6.9361484054460005</v>
      </c>
      <c r="J39" s="5">
        <v>0</v>
      </c>
      <c r="K39" s="5">
        <f t="shared" si="5"/>
        <v>-6.9361484054460005</v>
      </c>
      <c r="L39" s="5">
        <v>-6.8982761799012486</v>
      </c>
      <c r="M39" s="1" t="s">
        <v>22</v>
      </c>
    </row>
    <row r="40" spans="1:13" x14ac:dyDescent="0.2">
      <c r="A40" s="6">
        <f>A39+1</f>
        <v>22</v>
      </c>
      <c r="C40" s="1" t="s">
        <v>74</v>
      </c>
      <c r="E40" s="5">
        <v>-17.212302788254</v>
      </c>
      <c r="F40" s="5">
        <v>-2.1993157309099995</v>
      </c>
      <c r="G40" s="5">
        <v>4.548022236015</v>
      </c>
      <c r="H40" s="5">
        <v>0</v>
      </c>
      <c r="I40" s="5">
        <f t="shared" si="4"/>
        <v>-14.863596283149</v>
      </c>
      <c r="J40" s="5">
        <v>0</v>
      </c>
      <c r="K40" s="5">
        <f t="shared" si="5"/>
        <v>-14.863596283149</v>
      </c>
      <c r="L40" s="5">
        <v>-14.726257888390878</v>
      </c>
      <c r="M40" s="1" t="s">
        <v>22</v>
      </c>
    </row>
    <row r="41" spans="1:13" x14ac:dyDescent="0.2">
      <c r="A41" s="6">
        <f t="shared" si="6"/>
        <v>23</v>
      </c>
      <c r="C41" s="1" t="s">
        <v>85</v>
      </c>
      <c r="E41" s="5">
        <v>-1.5578902391850002</v>
      </c>
      <c r="F41" s="5">
        <v>-0.18179072470000007</v>
      </c>
      <c r="G41" s="5">
        <v>0</v>
      </c>
      <c r="H41" s="5">
        <v>0</v>
      </c>
      <c r="I41" s="5">
        <f t="shared" si="4"/>
        <v>-1.7396809638850004</v>
      </c>
      <c r="J41" s="5">
        <v>0</v>
      </c>
      <c r="K41" s="5">
        <f t="shared" si="5"/>
        <v>-1.7396809638850004</v>
      </c>
      <c r="L41" s="5">
        <v>-1.648642961437917</v>
      </c>
      <c r="M41" s="1" t="s">
        <v>22</v>
      </c>
    </row>
    <row r="42" spans="1:13" x14ac:dyDescent="0.2">
      <c r="A42" s="6">
        <f t="shared" si="6"/>
        <v>24</v>
      </c>
      <c r="C42" s="1" t="s">
        <v>86</v>
      </c>
      <c r="E42" s="5">
        <v>-5.1757354188329989</v>
      </c>
      <c r="F42" s="5">
        <v>-0.63538314062500001</v>
      </c>
      <c r="G42" s="5">
        <v>0.29683766559999997</v>
      </c>
      <c r="H42" s="5">
        <v>0</v>
      </c>
      <c r="I42" s="5">
        <f t="shared" si="4"/>
        <v>-5.5142808938579986</v>
      </c>
      <c r="J42" s="5">
        <v>0</v>
      </c>
      <c r="K42" s="5">
        <f t="shared" si="5"/>
        <v>-5.5142808938579986</v>
      </c>
      <c r="L42" s="5">
        <v>-5.4808586614027908</v>
      </c>
      <c r="M42" s="1" t="s">
        <v>22</v>
      </c>
    </row>
    <row r="43" spans="1:13" x14ac:dyDescent="0.2">
      <c r="A43" s="6">
        <f t="shared" si="6"/>
        <v>25</v>
      </c>
      <c r="C43" s="1" t="s">
        <v>43</v>
      </c>
      <c r="E43" s="5">
        <v>-27.526332750000005</v>
      </c>
      <c r="F43" s="5">
        <v>-7.4773024700000006</v>
      </c>
      <c r="G43" s="5">
        <v>3.8358719400000001</v>
      </c>
      <c r="H43" s="5">
        <v>0</v>
      </c>
      <c r="I43" s="5">
        <f t="shared" si="4"/>
        <v>-31.167763280000006</v>
      </c>
      <c r="J43" s="5">
        <v>0</v>
      </c>
      <c r="K43" s="5">
        <f t="shared" si="5"/>
        <v>-31.167763280000006</v>
      </c>
      <c r="L43" s="5">
        <v>-31.000381097916673</v>
      </c>
      <c r="M43" s="1" t="s">
        <v>22</v>
      </c>
    </row>
    <row r="44" spans="1:13" x14ac:dyDescent="0.2">
      <c r="A44" s="6"/>
      <c r="E44" s="5"/>
      <c r="F44" s="5"/>
      <c r="G44" s="5"/>
      <c r="H44" s="5"/>
      <c r="I44" s="5"/>
      <c r="J44" s="5"/>
      <c r="K44" s="5"/>
      <c r="L44" s="5"/>
      <c r="M44" s="17"/>
    </row>
    <row r="45" spans="1:13" ht="13.5" thickBot="1" x14ac:dyDescent="0.25">
      <c r="A45" s="6">
        <f>A43+1</f>
        <v>26</v>
      </c>
      <c r="C45" s="1" t="s">
        <v>60</v>
      </c>
      <c r="E45" s="7">
        <f t="shared" ref="E45:L45" si="7">SUM(E35:E43)</f>
        <v>-180.99000800074802</v>
      </c>
      <c r="F45" s="7">
        <f t="shared" si="7"/>
        <v>-47.003832199458998</v>
      </c>
      <c r="G45" s="7">
        <f t="shared" si="7"/>
        <v>52.282349873640001</v>
      </c>
      <c r="H45" s="7">
        <f t="shared" si="7"/>
        <v>-0.73654452051999997</v>
      </c>
      <c r="I45" s="7">
        <f t="shared" si="7"/>
        <v>-176.44803484708703</v>
      </c>
      <c r="J45" s="7">
        <f t="shared" si="7"/>
        <v>0</v>
      </c>
      <c r="K45" s="7">
        <f t="shared" si="7"/>
        <v>-176.44803484708703</v>
      </c>
      <c r="L45" s="7">
        <f t="shared" si="7"/>
        <v>-197.3660631500548</v>
      </c>
      <c r="M45" s="1" t="s">
        <v>22</v>
      </c>
    </row>
    <row r="46" spans="1:13" ht="13.5" thickTop="1" x14ac:dyDescent="0.2">
      <c r="A46" s="6"/>
      <c r="E46" s="5"/>
      <c r="F46" s="5"/>
      <c r="G46" s="5"/>
      <c r="H46" s="5"/>
      <c r="I46" s="5"/>
      <c r="J46" s="5"/>
      <c r="K46" s="5"/>
      <c r="L46" s="5"/>
      <c r="M46" s="17"/>
    </row>
    <row r="47" spans="1:13" ht="13.5" thickBot="1" x14ac:dyDescent="0.25">
      <c r="A47" s="6">
        <f>A45+1</f>
        <v>27</v>
      </c>
      <c r="C47" s="1" t="s">
        <v>45</v>
      </c>
      <c r="E47" s="7">
        <f t="shared" ref="E47:L47" si="8">SUM(E31,E45)</f>
        <v>-583.08518380074804</v>
      </c>
      <c r="F47" s="7">
        <f t="shared" si="8"/>
        <v>-88.274614130497866</v>
      </c>
      <c r="G47" s="7">
        <f t="shared" si="8"/>
        <v>146.15281250364001</v>
      </c>
      <c r="H47" s="7">
        <f t="shared" si="8"/>
        <v>-0.73654452051999997</v>
      </c>
      <c r="I47" s="7">
        <f t="shared" si="8"/>
        <v>-525.94352994812596</v>
      </c>
      <c r="J47" s="7">
        <f t="shared" si="8"/>
        <v>0.25219999999999998</v>
      </c>
      <c r="K47" s="7">
        <f t="shared" si="8"/>
        <v>-525.69132994812594</v>
      </c>
      <c r="L47" s="7">
        <f t="shared" si="8"/>
        <v>-560.80203327431252</v>
      </c>
      <c r="M47" s="1" t="s">
        <v>22</v>
      </c>
    </row>
    <row r="48" spans="1:13" ht="13.5" thickTop="1" x14ac:dyDescent="0.2"/>
    <row r="49" spans="1:1" x14ac:dyDescent="0.2">
      <c r="A49" s="4"/>
    </row>
  </sheetData>
  <pageMargins left="0.7" right="0.7" top="0.75" bottom="0.75" header="0.3" footer="0.3"/>
  <pageSetup scale="73" firstPageNumber="13" orientation="landscape" useFirstPageNumber="1" r:id="rId1"/>
  <headerFooter>
    <oddHeader>&amp;R&amp;"Arial,Regular"&amp;10Updated: 2023-07-06
EB-2022-0200
Exhibit 2
Tab 2
Schedule 1
Attachment 6
Page &amp;P of 14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85a738a-5de5-4f0e-a1be-c27ff7dc3dd8">Update Complete</Status>
    <_x0031_st_x0020_draft_x0020_priority xmlns="d85a738a-5de5-4f0e-a1be-c27ff7dc3dd8">H</_x0031_st_x0020_draft_x0020_priority>
    <Reg_x002e__x0020_Review_x0020_Due_x0020_Date xmlns="d85a738a-5de5-4f0e-a1be-c27ff7dc3dd8">2022-06-27T06:00:00+00:00</Reg_x002e__x0020_Review_x0020_Due_x0020_Date>
    <Finance_x0020_view xmlns="d85a738a-5de5-4f0e-a1be-c27ff7dc3dd8">Yes</Finance_x0020_view>
    <Accountable_x0020_Area xmlns="d85a738a-5de5-4f0e-a1be-c27ff7dc3dd8">Finance</Accountable_x0020_Area>
    <Customer_x0020_Care_x0020_View xmlns="d85a738a-5de5-4f0e-a1be-c27ff7dc3dd8">No</Customer_x0020_Care_x0020_View>
    <Energy_x0020_Services_x0020_View xmlns="d85a738a-5de5-4f0e-a1be-c27ff7dc3dd8">Yes</Energy_x0020_Services_x0020_View>
    <Regulatory_x0020_Leads xmlns="d85a738a-5de5-4f0e-a1be-c27ff7dc3dd8">
      <UserInfo>
        <DisplayName>Joel Denomy</DisplayName>
        <AccountId>18</AccountId>
        <AccountType/>
      </UserInfo>
      <UserInfo>
        <DisplayName>Laura Sheehan</DisplayName>
        <AccountId>12</AccountId>
        <AccountType/>
      </UserInfo>
    </Regulatory_x0020_Leads>
    <Exhibit_x002f_Tab_x002f_Schedule xmlns="d85a738a-5de5-4f0e-a1be-c27ff7dc3dd8">02.02.01</Exhibit_x002f_Tab_x002f_Schedule>
    <_x0031_st_x0020_Draft_x0020_SL_x0020_Review_x0020_Complete xmlns="d85a738a-5de5-4f0e-a1be-c27ff7dc3dd8">2022-07-11T06:00:00+00:00</_x0031_st_x0020_Draft_x0020_SL_x0020_Review_x0020_Complete>
    <Binder xmlns="d85a738a-5de5-4f0e-a1be-c27ff7dc3dd8">2</Binder>
    <Attachment xmlns="d85a738a-5de5-4f0e-a1be-c27ff7dc3dd8">6</Attachment>
    <Phase xmlns="d85a738a-5de5-4f0e-a1be-c27ff7dc3dd8">Phase 1</Phase>
    <Version_x0020_Comments xmlns="d85a738a-5de5-4f0e-a1be-c27ff7dc3dd8">COMPLETE</Version_x0020_Comments>
    <Executive_x0020_Review xmlns="d85a738a-5de5-4f0e-a1be-c27ff7dc3dd8">false</Executive_x0020_Review>
    <Legal_x0020_Team xmlns="d85a738a-5de5-4f0e-a1be-c27ff7dc3dd8">
      <UserInfo>
        <DisplayName>David Stevens</DisplayName>
        <AccountId>461</AccountId>
        <AccountType/>
      </UserInfo>
      <UserInfo>
        <DisplayName>Henry Ren</DisplayName>
        <AccountId>183</AccountId>
        <AccountType/>
      </UserInfo>
    </Legal_x0020_Team>
    <Witness xmlns="d85a738a-5de5-4f0e-a1be-c27ff7dc3dd8">
      <UserInfo>
        <DisplayName>Jason Vinagre</DisplayName>
        <AccountId>100</AccountId>
        <AccountType/>
      </UserInfo>
    </Witness>
    <Folder xmlns="d85a738a-5de5-4f0e-a1be-c27ff7dc3dd8">Updated Evidence</Folder>
    <_x0031_st_x0020_Draft_x0020_Evidence_x0020_Due xmlns="d85a738a-5de5-4f0e-a1be-c27ff7dc3dd8">2022-05-30T06:00:00+00:00</_x0031_st_x0020_Draft_x0020_Evidence_x0020_Due>
    <Cust_x0020_Eng xmlns="d85a738a-5de5-4f0e-a1be-c27ff7dc3dd8">No</Cust_x0020_Eng>
    <_x0031_st_x0020_draft_x0020_ready_x0020_for_x0020_Regulatory xmlns="d85a738a-5de5-4f0e-a1be-c27ff7dc3dd8">2022-06-01T06:00:00+00:00</_x0031_st_x0020_draft_x0020_ready_x0020_for_x0020_Regulatory>
    <Final_x0020_Draft_x0020_Due xmlns="d85a738a-5de5-4f0e-a1be-c27ff7dc3dd8">2022-07-27T06:00:00+00:00</Final_x0020_Draft_x0020_Due>
    <Final_x0020_Draft_x0020_Ready_x0020_for_x0020_SL_x0020_Review xmlns="d85a738a-5de5-4f0e-a1be-c27ff7dc3dd8">false</Final_x0020_Draft_x0020_Ready_x0020_for_x0020_SL_x0020_Review>
    <Formatting_x0020_Reqd xmlns="d85a738a-5de5-4f0e-a1be-c27ff7dc3dd8">false</Formatting_x0020_Reqd>
    <Final_x0020_Draft_x0020_Reg_x002f_1st_x0020_Level_x0020_Review_x0020_Due_x0020_Date xmlns="d85a738a-5de5-4f0e-a1be-c27ff7dc3dd8">2022-08-18T06:00:00+00:00</Final_x0020_Draft_x0020_Reg_x002f_1st_x0020_Level_x0020_Review_x0020_Due_x0020_Date>
    <Legal_x0020_Handoff_x0020_Date xmlns="d85a738a-5de5-4f0e-a1be-c27ff7dc3dd8">2022-09-01T06:00:00+00:00</Legal_x0020_Handoff_x0020_Date>
    <Legal_x0020_Session_x0020_Date xmlns="d85a738a-5de5-4f0e-a1be-c27ff7dc3dd8">2022-09-12T06:00:00+00:00</Legal_x0020_Session_x0020_Date>
    <xewa xmlns="d85a738a-5de5-4f0e-a1be-c27ff7dc3dd8">2022-09-19T06:00:00+00:00</xewa>
    <TM_x0020_Sign_x0020_Off xmlns="d85a738a-5de5-4f0e-a1be-c27ff7dc3dd8">2022-10-06T06:00:00+00:00</TM_x0020_Sign_x0020_Off>
    <Reg_x002f_Formatting_x0020_Sign_x0020_Off xmlns="d85a738a-5de5-4f0e-a1be-c27ff7dc3dd8">2022-10-13T06:00:00+00:00</Reg_x002f_Formatting_x0020_Sign_x0020_Off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C6U45NHNYSXQ-362488868-2205</_dlc_DocId>
    <_dlc_DocIdUrl xmlns="bc9be6ef-036f-4d38-ab45-2a4da0c93cb0">
      <Url>https://enbridge.sharepoint.com/teams/EB-2022-02002024Rebasing/_layouts/15/DocIdRedir.aspx?ID=C6U45NHNYSXQ-362488868-2205</Url>
      <Description>C6U45NHNYSXQ-362488868-2205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1" ma:contentTypeDescription="Create a new document." ma:contentTypeScope="" ma:versionID="5c7e71740fcd65673f079a1796b639a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aa26b391518e9c77c38c568581b0327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725113-7D65-457B-AD9E-1DD6B4392D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326B78-5D59-45F0-B7BB-8FC68E871681}">
  <ds:schemaRefs>
    <ds:schemaRef ds:uri="http://schemas.microsoft.com/office/2006/metadata/properties"/>
    <ds:schemaRef ds:uri="http://schemas.microsoft.com/office/infopath/2007/PartnerControls"/>
    <ds:schemaRef ds:uri="d85a738a-5de5-4f0e-a1be-c27ff7dc3dd8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0FB69A7-C9EC-40B1-9273-F75A5F65AED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45C00B-68D8-4285-8EC8-D15636BA3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5a738a-5de5-4f0e-a1be-c27ff7dc3dd8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Julie Rader</cp:lastModifiedBy>
  <cp:revision/>
  <cp:lastPrinted>2023-07-06T01:50:42Z</cp:lastPrinted>
  <dcterms:created xsi:type="dcterms:W3CDTF">2022-05-30T04:20:05Z</dcterms:created>
  <dcterms:modified xsi:type="dcterms:W3CDTF">2023-07-06T15:29:39Z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2022-05-30T04:35:28Z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879a9323-d44d-4307-abf3-a08f31ac3581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0x01010067AC791B853A8148A3193A19AB318E52</vt:lpwstr>
  </property>
  <property fmtid="{D5CDD505-2E9C-101B-9397-08002B2CF9AE}" pid="10" name="Ange Review">
    <vt:bool>false</vt:bool>
  </property>
  <property fmtid="{D5CDD505-2E9C-101B-9397-08002B2CF9AE}" pid="11" name="_dlc_DocIdItemGuid">
    <vt:lpwstr>3b37b2ea-915a-403f-a7b1-7249a61c9a05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</Properties>
</file>