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Filed Evidence/Excels/Updated July 6/"/>
    </mc:Choice>
  </mc:AlternateContent>
  <xr:revisionPtr revIDLastSave="43" documentId="13_ncr:1_{CB07C7A7-906E-4AEA-9A9E-93692683CC5E}" xr6:coauthVersionLast="47" xr6:coauthVersionMax="47" xr10:uidLastSave="{2DF6BF27-A426-4C02-8D3A-BB51975FD23F}"/>
  <bookViews>
    <workbookView xWindow="28680" yWindow="-120" windowWidth="25440" windowHeight="15390" xr2:uid="{276C7545-0BA0-482F-AABB-E1F71E970DCE}"/>
  </bookViews>
  <sheets>
    <sheet name="Sheet1" sheetId="11" r:id="rId1"/>
    <sheet name="Sheet2" sheetId="12" r:id="rId2"/>
    <sheet name="Sheet3" sheetId="13" r:id="rId3"/>
    <sheet name="Sheet4" sheetId="14" r:id="rId4"/>
    <sheet name="Sheet5" sheetId="15" r:id="rId5"/>
    <sheet name="Sheet6" sheetId="16" r:id="rId6"/>
    <sheet name="Sheet7" sheetId="17" r:id="rId7"/>
    <sheet name="Sheet8" sheetId="18" r:id="rId8"/>
    <sheet name="Sheet9" sheetId="19" r:id="rId9"/>
    <sheet name="Sheet10" sheetId="20" r:id="rId10"/>
  </sheets>
  <definedNames>
    <definedName name="_xlnm.Print_Area" localSheetId="0">Sheet1!$A$1:$L$77</definedName>
    <definedName name="_xlnm.Print_Area" localSheetId="3">Sheet4!$A$1:$L$67</definedName>
    <definedName name="_xlnm.Print_Area" localSheetId="5">Sheet6!$A$1:$M$73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0" l="1"/>
  <c r="H21" i="20"/>
  <c r="H23" i="20" s="1"/>
  <c r="F21" i="20"/>
  <c r="I19" i="20"/>
  <c r="K19" i="20" s="1"/>
  <c r="L21" i="20"/>
  <c r="E21" i="20"/>
  <c r="A18" i="20"/>
  <c r="A19" i="20" s="1"/>
  <c r="A21" i="20" s="1"/>
  <c r="A23" i="20" s="1"/>
  <c r="L23" i="20"/>
  <c r="I14" i="20"/>
  <c r="F23" i="20"/>
  <c r="E23" i="20"/>
  <c r="L44" i="19"/>
  <c r="J44" i="19"/>
  <c r="I40" i="19"/>
  <c r="K40" i="19" s="1"/>
  <c r="I39" i="19"/>
  <c r="K39" i="19" s="1"/>
  <c r="I38" i="19"/>
  <c r="K38" i="19" s="1"/>
  <c r="I37" i="19"/>
  <c r="K37" i="19" s="1"/>
  <c r="I36" i="19"/>
  <c r="K36" i="19" s="1"/>
  <c r="I35" i="19"/>
  <c r="K35" i="19" s="1"/>
  <c r="F44" i="19"/>
  <c r="I34" i="19"/>
  <c r="K34" i="19" s="1"/>
  <c r="I28" i="19"/>
  <c r="K28" i="19" s="1"/>
  <c r="H30" i="19"/>
  <c r="I27" i="19"/>
  <c r="K27" i="19" s="1"/>
  <c r="I26" i="19"/>
  <c r="K26" i="19" s="1"/>
  <c r="I25" i="19"/>
  <c r="K25" i="19" s="1"/>
  <c r="I24" i="19"/>
  <c r="K24" i="19" s="1"/>
  <c r="I21" i="19"/>
  <c r="K21" i="19" s="1"/>
  <c r="G30" i="19"/>
  <c r="I20" i="19"/>
  <c r="K20" i="19" s="1"/>
  <c r="I19" i="19"/>
  <c r="K19" i="19" s="1"/>
  <c r="K18" i="19"/>
  <c r="I18" i="19"/>
  <c r="K17" i="19"/>
  <c r="I17" i="19"/>
  <c r="I16" i="19"/>
  <c r="K16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30" i="19" s="1"/>
  <c r="A34" i="19" s="1"/>
  <c r="A35" i="19" s="1"/>
  <c r="A36" i="19" s="1"/>
  <c r="A37" i="19" s="1"/>
  <c r="A38" i="19" s="1"/>
  <c r="A39" i="19" s="1"/>
  <c r="A40" i="19" s="1"/>
  <c r="A41" i="19" s="1"/>
  <c r="A42" i="19" s="1"/>
  <c r="A44" i="19" s="1"/>
  <c r="A46" i="19" s="1"/>
  <c r="L30" i="19"/>
  <c r="L46" i="19" s="1"/>
  <c r="I15" i="19"/>
  <c r="A15" i="19"/>
  <c r="J30" i="19"/>
  <c r="J46" i="19" s="1"/>
  <c r="F30" i="19"/>
  <c r="F46" i="19" s="1"/>
  <c r="F43" i="18"/>
  <c r="I41" i="18"/>
  <c r="K41" i="18" s="1"/>
  <c r="I40" i="18"/>
  <c r="K40" i="18" s="1"/>
  <c r="I39" i="18"/>
  <c r="K39" i="18" s="1"/>
  <c r="H43" i="18"/>
  <c r="I37" i="18"/>
  <c r="K37" i="18" s="1"/>
  <c r="L43" i="18"/>
  <c r="G43" i="18"/>
  <c r="H31" i="18"/>
  <c r="F31" i="18"/>
  <c r="G31" i="18"/>
  <c r="I29" i="18"/>
  <c r="K29" i="18" s="1"/>
  <c r="I28" i="18"/>
  <c r="K28" i="18" s="1"/>
  <c r="K27" i="18"/>
  <c r="I27" i="18"/>
  <c r="L31" i="18"/>
  <c r="J31" i="18"/>
  <c r="I18" i="18"/>
  <c r="K18" i="18" s="1"/>
  <c r="A18" i="18"/>
  <c r="A19" i="18" s="1"/>
  <c r="A20" i="18" s="1"/>
  <c r="A22" i="18" s="1"/>
  <c r="A26" i="18" s="1"/>
  <c r="A27" i="18" s="1"/>
  <c r="A28" i="18" s="1"/>
  <c r="A29" i="18" s="1"/>
  <c r="A31" i="18" s="1"/>
  <c r="A35" i="18" s="1"/>
  <c r="A36" i="18" s="1"/>
  <c r="A37" i="18" s="1"/>
  <c r="A38" i="18" s="1"/>
  <c r="A39" i="18" s="1"/>
  <c r="A40" i="18" s="1"/>
  <c r="A41" i="18" s="1"/>
  <c r="A43" i="18" s="1"/>
  <c r="A45" i="18" s="1"/>
  <c r="I17" i="18"/>
  <c r="K17" i="18" s="1"/>
  <c r="I16" i="18"/>
  <c r="K15" i="18"/>
  <c r="I15" i="18"/>
  <c r="A15" i="18"/>
  <c r="A16" i="18" s="1"/>
  <c r="A17" i="18" s="1"/>
  <c r="L22" i="18"/>
  <c r="L45" i="18" s="1"/>
  <c r="K14" i="18"/>
  <c r="I14" i="18"/>
  <c r="I19" i="17"/>
  <c r="K19" i="17" s="1"/>
  <c r="I18" i="17"/>
  <c r="K18" i="17" s="1"/>
  <c r="K17" i="17"/>
  <c r="I17" i="17"/>
  <c r="K16" i="17"/>
  <c r="I16" i="17"/>
  <c r="L21" i="17"/>
  <c r="K15" i="17"/>
  <c r="I15" i="17"/>
  <c r="K14" i="17"/>
  <c r="I14" i="17"/>
  <c r="I21" i="17" s="1"/>
  <c r="G21" i="17"/>
  <c r="F21" i="17"/>
  <c r="E21" i="17"/>
  <c r="I69" i="16"/>
  <c r="I66" i="16"/>
  <c r="K66" i="16" s="1"/>
  <c r="I50" i="16"/>
  <c r="K50" i="16" s="1"/>
  <c r="I49" i="16"/>
  <c r="K49" i="16" s="1"/>
  <c r="I48" i="16"/>
  <c r="K48" i="16" s="1"/>
  <c r="I47" i="16"/>
  <c r="K47" i="16" s="1"/>
  <c r="I46" i="16"/>
  <c r="K46" i="16" s="1"/>
  <c r="I45" i="16"/>
  <c r="K45" i="16" s="1"/>
  <c r="L71" i="16"/>
  <c r="H40" i="16"/>
  <c r="I38" i="16"/>
  <c r="K38" i="16" s="1"/>
  <c r="I37" i="16"/>
  <c r="K37" i="16" s="1"/>
  <c r="I36" i="16"/>
  <c r="K36" i="16" s="1"/>
  <c r="I35" i="16"/>
  <c r="K35" i="16" s="1"/>
  <c r="I32" i="16"/>
  <c r="K32" i="16" s="1"/>
  <c r="I31" i="16"/>
  <c r="K31" i="16" s="1"/>
  <c r="I30" i="16"/>
  <c r="K30" i="16" s="1"/>
  <c r="G40" i="16"/>
  <c r="I28" i="16"/>
  <c r="K28" i="16" s="1"/>
  <c r="L40" i="16"/>
  <c r="J40" i="16"/>
  <c r="I27" i="16"/>
  <c r="K27" i="16" s="1"/>
  <c r="E40" i="16"/>
  <c r="L23" i="16"/>
  <c r="I21" i="16"/>
  <c r="K21" i="16" s="1"/>
  <c r="I19" i="16"/>
  <c r="K19" i="16" s="1"/>
  <c r="I18" i="16"/>
  <c r="K18" i="16" s="1"/>
  <c r="I17" i="16"/>
  <c r="K17" i="16" s="1"/>
  <c r="I16" i="16"/>
  <c r="K16" i="16" s="1"/>
  <c r="I15" i="16"/>
  <c r="K15" i="16" s="1"/>
  <c r="A15" i="16"/>
  <c r="A16" i="16" s="1"/>
  <c r="A17" i="16" s="1"/>
  <c r="A18" i="16" s="1"/>
  <c r="A19" i="16" s="1"/>
  <c r="A20" i="16" s="1"/>
  <c r="A21" i="16" s="1"/>
  <c r="A23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40" i="16" s="1"/>
  <c r="A44" i="16" s="1"/>
  <c r="A45" i="16" s="1"/>
  <c r="A46" i="16" s="1"/>
  <c r="A47" i="16" s="1"/>
  <c r="A48" i="16" s="1"/>
  <c r="A49" i="16" s="1"/>
  <c r="A50" i="16" s="1"/>
  <c r="A66" i="16" s="1"/>
  <c r="A67" i="16" s="1"/>
  <c r="A68" i="16" s="1"/>
  <c r="A69" i="16" s="1"/>
  <c r="A71" i="16" s="1"/>
  <c r="A73" i="16" s="1"/>
  <c r="J23" i="16"/>
  <c r="H23" i="16"/>
  <c r="F23" i="16"/>
  <c r="E24" i="15"/>
  <c r="A24" i="15"/>
  <c r="K22" i="15"/>
  <c r="E22" i="15"/>
  <c r="A22" i="15"/>
  <c r="J20" i="15"/>
  <c r="H20" i="15"/>
  <c r="A20" i="15"/>
  <c r="I22" i="15"/>
  <c r="G22" i="15"/>
  <c r="F22" i="15"/>
  <c r="H19" i="15"/>
  <c r="H22" i="15" s="1"/>
  <c r="A19" i="15"/>
  <c r="K24" i="15"/>
  <c r="F24" i="15"/>
  <c r="H15" i="15"/>
  <c r="H24" i="15" s="1"/>
  <c r="K65" i="14"/>
  <c r="I65" i="14"/>
  <c r="H63" i="14"/>
  <c r="J63" i="14" s="1"/>
  <c r="H62" i="14"/>
  <c r="J62" i="14" s="1"/>
  <c r="H61" i="14"/>
  <c r="J61" i="14" s="1"/>
  <c r="H40" i="14"/>
  <c r="J40" i="14" s="1"/>
  <c r="H39" i="14"/>
  <c r="J39" i="14" s="1"/>
  <c r="H38" i="14"/>
  <c r="J38" i="14" s="1"/>
  <c r="H37" i="14"/>
  <c r="J37" i="14" s="1"/>
  <c r="H36" i="14"/>
  <c r="J36" i="14" s="1"/>
  <c r="H35" i="14"/>
  <c r="J35" i="14" s="1"/>
  <c r="H34" i="14"/>
  <c r="J34" i="14" s="1"/>
  <c r="G65" i="14"/>
  <c r="F65" i="14"/>
  <c r="E65" i="14"/>
  <c r="H28" i="14"/>
  <c r="J28" i="14" s="1"/>
  <c r="H27" i="14"/>
  <c r="J27" i="14" s="1"/>
  <c r="H26" i="14"/>
  <c r="J26" i="14" s="1"/>
  <c r="J25" i="14"/>
  <c r="H25" i="14"/>
  <c r="J24" i="14"/>
  <c r="H24" i="14"/>
  <c r="H23" i="14"/>
  <c r="J23" i="14" s="1"/>
  <c r="H22" i="14"/>
  <c r="J22" i="14" s="1"/>
  <c r="J21" i="14"/>
  <c r="H21" i="14"/>
  <c r="J20" i="14"/>
  <c r="H20" i="14"/>
  <c r="H19" i="14"/>
  <c r="J19" i="14" s="1"/>
  <c r="H18" i="14"/>
  <c r="J18" i="14" s="1"/>
  <c r="J17" i="14"/>
  <c r="H17" i="14"/>
  <c r="J16" i="14"/>
  <c r="H16" i="14"/>
  <c r="H15" i="14"/>
  <c r="J15" i="14" s="1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30" i="14" s="1"/>
  <c r="A34" i="14" s="1"/>
  <c r="A35" i="14" s="1"/>
  <c r="A36" i="14" s="1"/>
  <c r="A37" i="14" s="1"/>
  <c r="A38" i="14" s="1"/>
  <c r="A39" i="14" s="1"/>
  <c r="A40" i="14" s="1"/>
  <c r="A61" i="14" s="1"/>
  <c r="A62" i="14" s="1"/>
  <c r="A63" i="14" s="1"/>
  <c r="A65" i="14" s="1"/>
  <c r="A67" i="14" s="1"/>
  <c r="K30" i="14"/>
  <c r="K67" i="14" s="1"/>
  <c r="J14" i="14"/>
  <c r="I30" i="14"/>
  <c r="I67" i="14" s="1"/>
  <c r="H14" i="14"/>
  <c r="H30" i="14" s="1"/>
  <c r="G30" i="14"/>
  <c r="F30" i="14"/>
  <c r="E30" i="14"/>
  <c r="H61" i="13"/>
  <c r="J61" i="13" s="1"/>
  <c r="H60" i="13"/>
  <c r="J60" i="13" s="1"/>
  <c r="H43" i="13"/>
  <c r="J43" i="13" s="1"/>
  <c r="H42" i="13"/>
  <c r="J42" i="13" s="1"/>
  <c r="H41" i="13"/>
  <c r="H40" i="13"/>
  <c r="J40" i="13" s="1"/>
  <c r="H39" i="13"/>
  <c r="J39" i="13" s="1"/>
  <c r="H38" i="13"/>
  <c r="J38" i="13" s="1"/>
  <c r="K63" i="13"/>
  <c r="H37" i="13"/>
  <c r="J37" i="13" s="1"/>
  <c r="F63" i="13"/>
  <c r="E63" i="13"/>
  <c r="H31" i="13"/>
  <c r="J31" i="13" s="1"/>
  <c r="H30" i="13"/>
  <c r="J30" i="13" s="1"/>
  <c r="H29" i="13"/>
  <c r="J29" i="13" s="1"/>
  <c r="K33" i="13"/>
  <c r="I33" i="13"/>
  <c r="H27" i="13"/>
  <c r="J27" i="13" s="1"/>
  <c r="F33" i="13"/>
  <c r="E33" i="13"/>
  <c r="H21" i="13"/>
  <c r="J21" i="13" s="1"/>
  <c r="H20" i="13"/>
  <c r="J20" i="13" s="1"/>
  <c r="H19" i="13"/>
  <c r="J19" i="13" s="1"/>
  <c r="H18" i="13"/>
  <c r="J18" i="13" s="1"/>
  <c r="H17" i="13"/>
  <c r="J17" i="13" s="1"/>
  <c r="H16" i="13"/>
  <c r="J16" i="13" s="1"/>
  <c r="H15" i="13"/>
  <c r="J15" i="13" s="1"/>
  <c r="A15" i="13"/>
  <c r="A16" i="13" s="1"/>
  <c r="A17" i="13" s="1"/>
  <c r="A18" i="13" s="1"/>
  <c r="A19" i="13" s="1"/>
  <c r="A20" i="13" s="1"/>
  <c r="A21" i="13" s="1"/>
  <c r="A23" i="13" s="1"/>
  <c r="A27" i="13" s="1"/>
  <c r="A28" i="13" s="1"/>
  <c r="A29" i="13" s="1"/>
  <c r="A30" i="13" s="1"/>
  <c r="A31" i="13" s="1"/>
  <c r="A33" i="13" s="1"/>
  <c r="A37" i="13" s="1"/>
  <c r="A38" i="13" s="1"/>
  <c r="A39" i="13" s="1"/>
  <c r="A40" i="13" s="1"/>
  <c r="A41" i="13" s="1"/>
  <c r="A42" i="13" s="1"/>
  <c r="A43" i="13" s="1"/>
  <c r="A60" i="13" s="1"/>
  <c r="A61" i="13" s="1"/>
  <c r="A63" i="13" s="1"/>
  <c r="A65" i="13" s="1"/>
  <c r="I23" i="13"/>
  <c r="H14" i="13"/>
  <c r="F23" i="13"/>
  <c r="E23" i="13"/>
  <c r="H23" i="12"/>
  <c r="J23" i="12" s="1"/>
  <c r="H22" i="12"/>
  <c r="J22" i="12" s="1"/>
  <c r="H21" i="12"/>
  <c r="J21" i="12" s="1"/>
  <c r="H20" i="12"/>
  <c r="J20" i="12" s="1"/>
  <c r="H19" i="12"/>
  <c r="J19" i="12" s="1"/>
  <c r="J18" i="12"/>
  <c r="H18" i="12"/>
  <c r="H17" i="12"/>
  <c r="A17" i="12"/>
  <c r="A18" i="12" s="1"/>
  <c r="A19" i="12" s="1"/>
  <c r="A20" i="12" s="1"/>
  <c r="A21" i="12" s="1"/>
  <c r="A22" i="12" s="1"/>
  <c r="A23" i="12" s="1"/>
  <c r="A25" i="12" s="1"/>
  <c r="K25" i="12"/>
  <c r="I25" i="12"/>
  <c r="H16" i="12"/>
  <c r="F25" i="12"/>
  <c r="E25" i="12"/>
  <c r="H73" i="11"/>
  <c r="J73" i="11" s="1"/>
  <c r="H72" i="11"/>
  <c r="J72" i="11" s="1"/>
  <c r="H71" i="11"/>
  <c r="J71" i="11" s="1"/>
  <c r="H70" i="11"/>
  <c r="H69" i="11"/>
  <c r="J69" i="11" s="1"/>
  <c r="H66" i="11"/>
  <c r="J66" i="11" s="1"/>
  <c r="H65" i="11"/>
  <c r="J65" i="11" s="1"/>
  <c r="H64" i="11"/>
  <c r="J64" i="11" s="1"/>
  <c r="H63" i="11"/>
  <c r="J63" i="11" s="1"/>
  <c r="K75" i="11"/>
  <c r="G75" i="11"/>
  <c r="H41" i="11"/>
  <c r="J41" i="11" s="1"/>
  <c r="H40" i="11"/>
  <c r="J40" i="11" s="1"/>
  <c r="H39" i="11"/>
  <c r="J39" i="11" s="1"/>
  <c r="H38" i="11"/>
  <c r="H37" i="11"/>
  <c r="H36" i="11"/>
  <c r="H35" i="11"/>
  <c r="J35" i="11" s="1"/>
  <c r="H34" i="11"/>
  <c r="J34" i="11" s="1"/>
  <c r="H33" i="11"/>
  <c r="J33" i="11" s="1"/>
  <c r="H32" i="11"/>
  <c r="J32" i="11" s="1"/>
  <c r="H31" i="11"/>
  <c r="J31" i="11" s="1"/>
  <c r="I43" i="11"/>
  <c r="H30" i="11"/>
  <c r="K43" i="11"/>
  <c r="H29" i="11"/>
  <c r="F43" i="11"/>
  <c r="E43" i="11"/>
  <c r="H23" i="11"/>
  <c r="J23" i="11" s="1"/>
  <c r="H22" i="11"/>
  <c r="H21" i="11"/>
  <c r="H20" i="11"/>
  <c r="H19" i="11"/>
  <c r="J19" i="11" s="1"/>
  <c r="H18" i="11"/>
  <c r="J18" i="11" s="1"/>
  <c r="H17" i="11"/>
  <c r="J17" i="11" s="1"/>
  <c r="H16" i="11"/>
  <c r="J16" i="11" s="1"/>
  <c r="H15" i="11"/>
  <c r="J15" i="11" s="1"/>
  <c r="A15" i="11"/>
  <c r="A16" i="11" s="1"/>
  <c r="A17" i="11" s="1"/>
  <c r="A18" i="11" s="1"/>
  <c r="A19" i="11" s="1"/>
  <c r="A20" i="11" s="1"/>
  <c r="A21" i="11" s="1"/>
  <c r="A22" i="11" s="1"/>
  <c r="A23" i="11" s="1"/>
  <c r="A25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3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5" i="11" s="1"/>
  <c r="A77" i="11" s="1"/>
  <c r="K25" i="11"/>
  <c r="I25" i="11"/>
  <c r="H14" i="11"/>
  <c r="F25" i="11"/>
  <c r="E25" i="11"/>
  <c r="L73" i="16" l="1"/>
  <c r="J30" i="14"/>
  <c r="K77" i="11"/>
  <c r="J14" i="11"/>
  <c r="H25" i="11"/>
  <c r="K16" i="18"/>
  <c r="H46" i="19"/>
  <c r="J22" i="11"/>
  <c r="J30" i="11"/>
  <c r="J38" i="11"/>
  <c r="J70" i="11"/>
  <c r="J16" i="12"/>
  <c r="J25" i="12" s="1"/>
  <c r="H25" i="12"/>
  <c r="J41" i="13"/>
  <c r="J63" i="13" s="1"/>
  <c r="J21" i="11"/>
  <c r="J29" i="11"/>
  <c r="H43" i="11"/>
  <c r="J37" i="11"/>
  <c r="H68" i="11"/>
  <c r="J68" i="11" s="1"/>
  <c r="I24" i="15"/>
  <c r="K21" i="17"/>
  <c r="G46" i="19"/>
  <c r="H63" i="13"/>
  <c r="E75" i="11"/>
  <c r="E77" i="11" s="1"/>
  <c r="H23" i="13"/>
  <c r="J14" i="13"/>
  <c r="J23" i="13" s="1"/>
  <c r="I63" i="13"/>
  <c r="F75" i="11"/>
  <c r="F77" i="11" s="1"/>
  <c r="I65" i="13"/>
  <c r="G33" i="13"/>
  <c r="J65" i="14"/>
  <c r="J67" i="14" s="1"/>
  <c r="J20" i="11"/>
  <c r="J36" i="11"/>
  <c r="I75" i="11"/>
  <c r="I77" i="11" s="1"/>
  <c r="H67" i="11"/>
  <c r="J67" i="11" s="1"/>
  <c r="J17" i="12"/>
  <c r="K23" i="13"/>
  <c r="K65" i="13" s="1"/>
  <c r="G25" i="11"/>
  <c r="H65" i="14"/>
  <c r="H67" i="14" s="1"/>
  <c r="I29" i="16"/>
  <c r="I67" i="16"/>
  <c r="K67" i="16" s="1"/>
  <c r="H21" i="17"/>
  <c r="J22" i="18"/>
  <c r="E22" i="18"/>
  <c r="G43" i="11"/>
  <c r="G25" i="12"/>
  <c r="H62" i="11"/>
  <c r="G63" i="13"/>
  <c r="G23" i="16"/>
  <c r="I33" i="16"/>
  <c r="K33" i="16" s="1"/>
  <c r="I34" i="16"/>
  <c r="K34" i="16" s="1"/>
  <c r="J21" i="17"/>
  <c r="I19" i="18"/>
  <c r="K19" i="18" s="1"/>
  <c r="K22" i="18" s="1"/>
  <c r="I20" i="18"/>
  <c r="K20" i="18" s="1"/>
  <c r="I22" i="19"/>
  <c r="K22" i="19" s="1"/>
  <c r="I23" i="19"/>
  <c r="K23" i="19" s="1"/>
  <c r="I41" i="19"/>
  <c r="K41" i="19" s="1"/>
  <c r="K44" i="19" s="1"/>
  <c r="E67" i="14"/>
  <c r="G21" i="20"/>
  <c r="G23" i="20" s="1"/>
  <c r="E65" i="13"/>
  <c r="H28" i="13"/>
  <c r="J28" i="13" s="1"/>
  <c r="J33" i="13" s="1"/>
  <c r="F67" i="14"/>
  <c r="J19" i="15"/>
  <c r="J22" i="15" s="1"/>
  <c r="I44" i="16"/>
  <c r="J43" i="18"/>
  <c r="F65" i="13"/>
  <c r="G23" i="13"/>
  <c r="G67" i="14"/>
  <c r="J15" i="15"/>
  <c r="F40" i="16"/>
  <c r="F71" i="16"/>
  <c r="E71" i="16"/>
  <c r="F22" i="18"/>
  <c r="F45" i="18" s="1"/>
  <c r="E31" i="18"/>
  <c r="I14" i="19"/>
  <c r="E30" i="19"/>
  <c r="E46" i="19" s="1"/>
  <c r="K15" i="19"/>
  <c r="G44" i="19"/>
  <c r="J23" i="20"/>
  <c r="H33" i="13"/>
  <c r="E23" i="16"/>
  <c r="G71" i="16"/>
  <c r="J71" i="16"/>
  <c r="J73" i="16" s="1"/>
  <c r="I68" i="16"/>
  <c r="K68" i="16" s="1"/>
  <c r="K69" i="16"/>
  <c r="G22" i="18"/>
  <c r="G45" i="18" s="1"/>
  <c r="H44" i="19"/>
  <c r="K14" i="20"/>
  <c r="G24" i="15"/>
  <c r="I14" i="16"/>
  <c r="I20" i="16"/>
  <c r="K20" i="16" s="1"/>
  <c r="H71" i="16"/>
  <c r="H73" i="16" s="1"/>
  <c r="H22" i="18"/>
  <c r="H45" i="18" s="1"/>
  <c r="I35" i="18"/>
  <c r="E43" i="18"/>
  <c r="I36" i="18"/>
  <c r="K36" i="18" s="1"/>
  <c r="I38" i="18"/>
  <c r="K38" i="18" s="1"/>
  <c r="I42" i="19"/>
  <c r="K42" i="19" s="1"/>
  <c r="E44" i="19"/>
  <c r="I26" i="18"/>
  <c r="I18" i="20"/>
  <c r="F73" i="16" l="1"/>
  <c r="E73" i="16"/>
  <c r="H65" i="13"/>
  <c r="I31" i="18"/>
  <c r="K26" i="18"/>
  <c r="K31" i="18" s="1"/>
  <c r="K45" i="18" s="1"/>
  <c r="I30" i="19"/>
  <c r="K14" i="19"/>
  <c r="K30" i="19" s="1"/>
  <c r="K46" i="19" s="1"/>
  <c r="G65" i="13"/>
  <c r="E45" i="18"/>
  <c r="I22" i="18"/>
  <c r="I23" i="16"/>
  <c r="K14" i="16"/>
  <c r="K23" i="16" s="1"/>
  <c r="I44" i="19"/>
  <c r="J45" i="18"/>
  <c r="K23" i="20"/>
  <c r="K44" i="16"/>
  <c r="K71" i="16" s="1"/>
  <c r="I71" i="16"/>
  <c r="G73" i="16"/>
  <c r="J43" i="11"/>
  <c r="I40" i="16"/>
  <c r="K29" i="16"/>
  <c r="K40" i="16" s="1"/>
  <c r="J25" i="11"/>
  <c r="I43" i="18"/>
  <c r="K35" i="18"/>
  <c r="K43" i="18" s="1"/>
  <c r="J62" i="11"/>
  <c r="J75" i="11" s="1"/>
  <c r="H75" i="11"/>
  <c r="H77" i="11" s="1"/>
  <c r="K18" i="20"/>
  <c r="K21" i="20" s="1"/>
  <c r="I21" i="20"/>
  <c r="I23" i="20" s="1"/>
  <c r="J24" i="15"/>
  <c r="G77" i="11"/>
  <c r="J65" i="13"/>
  <c r="I45" i="18" l="1"/>
  <c r="J77" i="11"/>
  <c r="I46" i="19"/>
  <c r="K73" i="16"/>
  <c r="I73" i="16"/>
</calcChain>
</file>

<file path=xl/sharedStrings.xml><?xml version="1.0" encoding="utf-8"?>
<sst xmlns="http://schemas.openxmlformats.org/spreadsheetml/2006/main" count="723" uniqueCount="106">
  <si>
    <t>Utility Gross Distribution Plant - EGI - Year End Balances and Average of Monthly Averages</t>
  </si>
  <si>
    <t>2023 Bridge Year</t>
  </si>
  <si>
    <t>Dec. 2022</t>
  </si>
  <si>
    <t>Dec. 2023</t>
  </si>
  <si>
    <t>Line No.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</si>
  <si>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</si>
  <si>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</si>
  <si>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</si>
  <si>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</si>
  <si>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</si>
  <si>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</si>
  <si>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</si>
  <si>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</si>
  <si>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</si>
  <si>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</si>
  <si>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</si>
  <si>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(d) = (a + b + c)</t>
  </si>
  <si>
    <t>(e)</t>
  </si>
  <si>
    <t>(f) = (d + e)</t>
  </si>
  <si>
    <t>(g)</t>
  </si>
  <si>
    <t>EGD Rate Zone Distribution Plant</t>
  </si>
  <si>
    <t>Renewable Natural Gas</t>
  </si>
  <si>
    <t>/u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</si>
  <si>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</si>
  <si>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</si>
  <si>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</si>
  <si>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</si>
  <si>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</si>
  <si>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</si>
  <si>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</si>
  <si>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</si>
  <si>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</si>
  <si>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Sub-total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</si>
  <si>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</si>
  <si>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</si>
  <si>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</si>
  <si>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</si>
  <si>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</si>
  <si>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</si>
  <si>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</si>
  <si>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</si>
  <si>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</si>
  <si>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Regulatory Overheads</t>
  </si>
  <si>
    <t>Utility Gross Distribution Plant - EGI - Year End Balances and Average of Monthly Averages (Continued)</t>
  </si>
  <si>
    <t>EGI Total</t>
  </si>
  <si>
    <t>Utility Transmission Plant - EGI - Year End Balances and Average of Monthly Averages</t>
  </si>
  <si>
    <t>Union Rate Zones Transmission Plant</t>
  </si>
  <si>
    <t>Structures &amp; improvements</t>
  </si>
  <si>
    <t>Compressor equipment</t>
  </si>
  <si>
    <t>Line Pack Gas</t>
  </si>
  <si>
    <t>Total</t>
  </si>
  <si>
    <t>Utility Storage Plant - EGI - Year End Balances and Average of Monthly Averages</t>
  </si>
  <si>
    <t>EGD Rate Zone Underground Storage Plant</t>
  </si>
  <si>
    <t>Land and gas storage rights</t>
  </si>
  <si>
    <t>Wells</t>
  </si>
  <si>
    <t>Well equipment</t>
  </si>
  <si>
    <t>Field Lines</t>
  </si>
  <si>
    <t>Measuring and regulating equipment</t>
  </si>
  <si>
    <t>Base pressure gas</t>
  </si>
  <si>
    <t>Sub-Total</t>
  </si>
  <si>
    <t>Union Rate Zones Local Storage Plant</t>
  </si>
  <si>
    <t>Gas holders - storage</t>
  </si>
  <si>
    <t>Gas holders - equipment</t>
  </si>
  <si>
    <t>Union Rate Zones Underground Storage Plant</t>
  </si>
  <si>
    <t>Utility Storage Plant - EGI - Year End Balances and Average of Monthly Averages (Continued)</t>
  </si>
  <si>
    <t>Utility General Plant - EGI - Year End Balances and Average of Monthly Averages</t>
  </si>
  <si>
    <t>EGD Rate Zone General Plant</t>
  </si>
  <si>
    <t>Investment in leased assets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</si>
  <si>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</si>
  <si>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</si>
  <si>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</si>
  <si>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</si>
  <si>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</si>
  <si>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</si>
  <si>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</si>
  <si>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</si>
  <si>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</si>
  <si>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</si>
  <si>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</si>
  <si>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</si>
  <si>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</si>
  <si>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</si>
  <si>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</si>
  <si>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</si>
  <si>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Utility General Plant - EGI - Year End Balances and Average of Monthly Averages (Continued)</t>
  </si>
  <si>
    <t>NGV fuel equipment</t>
  </si>
  <si>
    <t>Communication equipment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</si>
  <si>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</si>
  <si>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</si>
  <si>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</si>
  <si>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</si>
  <si>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</si>
  <si>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</si>
  <si>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</si>
  <si>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</si>
  <si>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(d)</t>
  </si>
  <si>
    <t>(e) = (a + b + c + d)</t>
  </si>
  <si>
    <t>(f)</t>
  </si>
  <si>
    <t>(g) = (e + f)</t>
  </si>
  <si>
    <t>(h)</t>
  </si>
  <si>
    <t>Union Rate Zones Distribution Plant - Northern &amp; Eastern Operations</t>
  </si>
  <si>
    <t>Utility Distribution Plant - EGI -  Continuity of Accumulated Depreciation Year End Balances and Average of Monthly Averages (Continued)</t>
  </si>
  <si>
    <t>Utility Transmission Plant - EGI -  Continuity of Accumulated Depreciation Year End Balances and Average of Monthly Averages</t>
  </si>
  <si>
    <t>Utility Storage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</si>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</sst>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_);\(#,##0.00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86DD-E905-4461-BAFB-46BD841C4A7B}">
  <dimension ref="A6:L79"/>
  <sheetViews>
    <sheetView tabSelected="1" view="pageLayout" zoomScale="90" zoomScaleNormal="100" zoomScalePageLayoutView="90" workbookViewId="0"/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7" width="12.28515625" style="2" customWidth="1"/>
    <col min="8" max="8" width="13.42578125" style="2" customWidth="1"/>
    <col min="9" max="11" width="12.28515625" style="2" customWidth="1"/>
    <col min="12" max="12" width="2.7109375" style="1" bestFit="1" customWidth="1"/>
    <col min="13" max="16384" width="101.28515625" style="1"/>
  </cols>
  <sheetData>
    <row r="6" spans="1:12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2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2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</row>
    <row r="11" spans="1:12" x14ac:dyDescent="0.2"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</row>
    <row r="12" spans="1:12" x14ac:dyDescent="0.2">
      <c r="C12" s="1" t="s">
        <v>20</v>
      </c>
    </row>
    <row r="14" spans="1:12" x14ac:dyDescent="0.2">
      <c r="A14" s="5">
        <v>1</v>
      </c>
      <c r="C14" s="1" t="s">
        <v>21</v>
      </c>
      <c r="E14" s="4">
        <v>5.1550008299999979</v>
      </c>
      <c r="F14" s="4">
        <v>1.4972750899999998</v>
      </c>
      <c r="G14" s="4">
        <v>0</v>
      </c>
      <c r="H14" s="4">
        <f t="shared" ref="H14:H23" si="0">E14+F14+G14</f>
        <v>6.6522759199999975</v>
      </c>
      <c r="I14" s="4">
        <v>0</v>
      </c>
      <c r="J14" s="4">
        <f t="shared" ref="J14:J23" si="1">H14+I14</f>
        <v>6.6522759199999975</v>
      </c>
      <c r="K14" s="4">
        <v>5.5172212837827077</v>
      </c>
      <c r="L14" s="1" t="s">
        <v>22</v>
      </c>
    </row>
    <row r="15" spans="1:12" x14ac:dyDescent="0.2">
      <c r="A15" s="5">
        <f t="shared" ref="A15:A23" si="2">A14+1</f>
        <v>2</v>
      </c>
      <c r="C15" s="1" t="s">
        <v>23</v>
      </c>
      <c r="E15" s="4">
        <v>96.242667649999987</v>
      </c>
      <c r="F15" s="4">
        <v>6.1545585795199997</v>
      </c>
      <c r="G15" s="4">
        <v>-3.7820456666666703E-2</v>
      </c>
      <c r="H15" s="4">
        <f t="shared" si="0"/>
        <v>102.35940577285332</v>
      </c>
      <c r="I15" s="4">
        <v>0</v>
      </c>
      <c r="J15" s="4">
        <f t="shared" si="1"/>
        <v>102.35940577285332</v>
      </c>
      <c r="K15" s="4">
        <v>101.01445182889707</v>
      </c>
      <c r="L15" s="1" t="s">
        <v>22</v>
      </c>
    </row>
    <row r="16" spans="1:12" x14ac:dyDescent="0.2">
      <c r="A16" s="5">
        <f t="shared" si="2"/>
        <v>3</v>
      </c>
      <c r="C16" s="1" t="s">
        <v>24</v>
      </c>
      <c r="E16" s="4">
        <v>0</v>
      </c>
      <c r="F16" s="4">
        <v>0</v>
      </c>
      <c r="G16" s="4">
        <v>0</v>
      </c>
      <c r="H16" s="4">
        <f t="shared" si="0"/>
        <v>0</v>
      </c>
      <c r="I16" s="4">
        <v>0</v>
      </c>
      <c r="J16" s="4">
        <f t="shared" si="1"/>
        <v>0</v>
      </c>
      <c r="K16" s="4">
        <v>0</v>
      </c>
    </row>
    <row r="17" spans="1:12" x14ac:dyDescent="0.2">
      <c r="A17" s="5">
        <f t="shared" si="2"/>
        <v>4</v>
      </c>
      <c r="C17" s="1" t="s">
        <v>25</v>
      </c>
      <c r="E17" s="4">
        <v>63.761497849999998</v>
      </c>
      <c r="F17" s="4">
        <v>6.4907623544861057E-2</v>
      </c>
      <c r="G17" s="4">
        <v>0</v>
      </c>
      <c r="H17" s="4">
        <f t="shared" si="0"/>
        <v>63.82640547354486</v>
      </c>
      <c r="I17" s="4">
        <v>0</v>
      </c>
      <c r="J17" s="4">
        <f t="shared" si="1"/>
        <v>63.82640547354486</v>
      </c>
      <c r="K17" s="4">
        <v>63.777200287722643</v>
      </c>
      <c r="L17" s="1" t="s">
        <v>22</v>
      </c>
    </row>
    <row r="18" spans="1:12" x14ac:dyDescent="0.2">
      <c r="A18" s="5">
        <f t="shared" si="2"/>
        <v>5</v>
      </c>
      <c r="C18" s="1" t="s">
        <v>26</v>
      </c>
      <c r="E18" s="4">
        <v>190.11859894999998</v>
      </c>
      <c r="F18" s="4">
        <v>25.071795338205437</v>
      </c>
      <c r="G18" s="4">
        <v>-0.31757847333333356</v>
      </c>
      <c r="H18" s="4">
        <f t="shared" si="0"/>
        <v>214.8728158148721</v>
      </c>
      <c r="I18" s="4">
        <v>-0.3216</v>
      </c>
      <c r="J18" s="4">
        <f t="shared" si="1"/>
        <v>214.55121581487211</v>
      </c>
      <c r="K18" s="4">
        <v>197.3691741011416</v>
      </c>
      <c r="L18" s="1" t="s">
        <v>22</v>
      </c>
    </row>
    <row r="19" spans="1:12" x14ac:dyDescent="0.2">
      <c r="A19" s="5">
        <f t="shared" si="2"/>
        <v>6</v>
      </c>
      <c r="C19" s="1" t="s">
        <v>27</v>
      </c>
      <c r="E19" s="4">
        <v>3679.5204415300009</v>
      </c>
      <c r="F19" s="4">
        <v>215.37602942913955</v>
      </c>
      <c r="G19" s="4">
        <v>-9.3276590999999982</v>
      </c>
      <c r="H19" s="4">
        <f t="shared" si="0"/>
        <v>3885.5688118591406</v>
      </c>
      <c r="I19" s="4">
        <v>2.0521717507248112</v>
      </c>
      <c r="J19" s="4">
        <f t="shared" si="1"/>
        <v>3887.6209836098656</v>
      </c>
      <c r="K19" s="4">
        <v>3745.5179623160871</v>
      </c>
      <c r="L19" s="1" t="s">
        <v>22</v>
      </c>
    </row>
    <row r="20" spans="1:12" x14ac:dyDescent="0.2">
      <c r="A20" s="5">
        <f t="shared" si="2"/>
        <v>7</v>
      </c>
      <c r="C20" s="1" t="s">
        <v>28</v>
      </c>
      <c r="E20" s="4">
        <v>5288.4137423200009</v>
      </c>
      <c r="F20" s="4">
        <v>194.92297809933302</v>
      </c>
      <c r="G20" s="4">
        <v>-29.663920216666668</v>
      </c>
      <c r="H20" s="4">
        <f t="shared" si="0"/>
        <v>5453.6728002026666</v>
      </c>
      <c r="I20" s="4">
        <v>-19.362802632840506</v>
      </c>
      <c r="J20" s="4">
        <f t="shared" si="1"/>
        <v>5434.309997569826</v>
      </c>
      <c r="K20" s="4">
        <v>5314.555759022086</v>
      </c>
      <c r="L20" s="1" t="s">
        <v>22</v>
      </c>
    </row>
    <row r="21" spans="1:12" x14ac:dyDescent="0.2">
      <c r="A21" s="5">
        <f t="shared" si="2"/>
        <v>8</v>
      </c>
      <c r="C21" s="1" t="s">
        <v>29</v>
      </c>
      <c r="E21" s="4">
        <v>5.2162798800000001</v>
      </c>
      <c r="F21" s="4">
        <v>2.3243107914765107</v>
      </c>
      <c r="G21" s="4">
        <v>0</v>
      </c>
      <c r="H21" s="4">
        <f t="shared" si="0"/>
        <v>7.5405906714765107</v>
      </c>
      <c r="I21" s="4">
        <v>0</v>
      </c>
      <c r="J21" s="4">
        <f t="shared" si="1"/>
        <v>7.5405906714765107</v>
      </c>
      <c r="K21" s="4">
        <v>5.7888449325977103</v>
      </c>
      <c r="L21" s="1" t="s">
        <v>22</v>
      </c>
    </row>
    <row r="22" spans="1:12" x14ac:dyDescent="0.2">
      <c r="A22" s="5">
        <f t="shared" si="2"/>
        <v>9</v>
      </c>
      <c r="C22" s="1" t="s">
        <v>30</v>
      </c>
      <c r="E22" s="4">
        <v>685.21414375000006</v>
      </c>
      <c r="F22" s="4">
        <v>34.837341621815668</v>
      </c>
      <c r="G22" s="4">
        <v>-4.3688118233333331</v>
      </c>
      <c r="H22" s="4">
        <f t="shared" si="0"/>
        <v>715.6826735484824</v>
      </c>
      <c r="I22" s="4">
        <v>-0.96366433000000007</v>
      </c>
      <c r="J22" s="4">
        <f t="shared" si="1"/>
        <v>714.71900921848237</v>
      </c>
      <c r="K22" s="4">
        <v>698.04842876309874</v>
      </c>
      <c r="L22" s="1" t="s">
        <v>22</v>
      </c>
    </row>
    <row r="23" spans="1:12" x14ac:dyDescent="0.2">
      <c r="A23" s="5">
        <f t="shared" si="2"/>
        <v>10</v>
      </c>
      <c r="C23" s="1" t="s">
        <v>31</v>
      </c>
      <c r="E23" s="4">
        <v>554.22244145000002</v>
      </c>
      <c r="F23" s="4">
        <v>50.921608278380482</v>
      </c>
      <c r="G23" s="4">
        <v>-24.735388423333333</v>
      </c>
      <c r="H23" s="4">
        <f t="shared" si="0"/>
        <v>580.40866130504719</v>
      </c>
      <c r="I23" s="4">
        <v>-8.3046560000000005E-2</v>
      </c>
      <c r="J23" s="4">
        <f t="shared" si="1"/>
        <v>580.32561474504723</v>
      </c>
      <c r="K23" s="4">
        <v>560.90767903952565</v>
      </c>
      <c r="L23" s="1" t="s">
        <v>22</v>
      </c>
    </row>
    <row r="24" spans="1:12" x14ac:dyDescent="0.2">
      <c r="A24" s="5"/>
      <c r="E24" s="4"/>
      <c r="F24" s="4"/>
      <c r="G24" s="4"/>
      <c r="H24" s="4"/>
      <c r="I24" s="4"/>
      <c r="J24" s="4"/>
      <c r="K24" s="4"/>
    </row>
    <row r="25" spans="1:12" ht="13.5" thickBot="1" x14ac:dyDescent="0.25">
      <c r="A25" s="5">
        <f>A23+1</f>
        <v>11</v>
      </c>
      <c r="C25" s="1" t="s">
        <v>32</v>
      </c>
      <c r="E25" s="6">
        <f t="shared" ref="E25:K25" si="3">SUM(E14:E23)</f>
        <v>10567.864814210001</v>
      </c>
      <c r="F25" s="6">
        <f t="shared" si="3"/>
        <v>531.17080485141548</v>
      </c>
      <c r="G25" s="6">
        <f t="shared" si="3"/>
        <v>-68.45117849333333</v>
      </c>
      <c r="H25" s="6">
        <f t="shared" si="3"/>
        <v>11030.584440568085</v>
      </c>
      <c r="I25" s="6">
        <f t="shared" si="3"/>
        <v>-18.678941772115696</v>
      </c>
      <c r="J25" s="6">
        <f t="shared" si="3"/>
        <v>11011.905498795968</v>
      </c>
      <c r="K25" s="6">
        <f t="shared" si="3"/>
        <v>10692.496721574938</v>
      </c>
      <c r="L25" s="1" t="s">
        <v>22</v>
      </c>
    </row>
    <row r="26" spans="1:12" ht="13.5" thickTop="1" x14ac:dyDescent="0.2">
      <c r="A26" s="5"/>
      <c r="E26" s="4"/>
      <c r="F26" s="4"/>
      <c r="G26" s="4"/>
      <c r="H26" s="4"/>
      <c r="I26" s="4"/>
      <c r="J26" s="4"/>
      <c r="K26" s="4"/>
    </row>
    <row r="27" spans="1:12" x14ac:dyDescent="0.2">
      <c r="A27" s="5"/>
      <c r="C27" s="3" t="s">
        <v>33</v>
      </c>
      <c r="E27" s="4"/>
      <c r="F27" s="4"/>
      <c r="G27" s="4"/>
      <c r="H27" s="4"/>
      <c r="I27" s="4"/>
      <c r="J27" s="4"/>
      <c r="K27" s="4"/>
    </row>
    <row r="28" spans="1:12" x14ac:dyDescent="0.2">
      <c r="A28" s="5"/>
      <c r="E28" s="4"/>
      <c r="F28" s="4"/>
      <c r="G28" s="4"/>
      <c r="H28" s="4"/>
      <c r="I28" s="4"/>
      <c r="J28" s="4"/>
      <c r="K28" s="4"/>
    </row>
    <row r="29" spans="1:12" x14ac:dyDescent="0.2">
      <c r="A29" s="5">
        <f>A25+1</f>
        <v>12</v>
      </c>
      <c r="C29" s="1" t="s">
        <v>21</v>
      </c>
      <c r="E29" s="4">
        <v>0</v>
      </c>
      <c r="F29" s="4">
        <v>4.2728293000000015</v>
      </c>
      <c r="G29" s="4">
        <v>0</v>
      </c>
      <c r="H29" s="4">
        <f t="shared" ref="H29:H41" si="4">E29+F29+G29</f>
        <v>4.2728293000000015</v>
      </c>
      <c r="I29" s="4">
        <v>0</v>
      </c>
      <c r="J29" s="4">
        <f t="shared" ref="J29:J41" si="5">H29+I29</f>
        <v>4.2728293000000015</v>
      </c>
      <c r="K29" s="4">
        <v>0.82418494110728702</v>
      </c>
      <c r="L29" s="1" t="s">
        <v>22</v>
      </c>
    </row>
    <row r="30" spans="1:12" x14ac:dyDescent="0.2">
      <c r="A30" s="5">
        <f t="shared" ref="A30:A41" si="6">A29+1</f>
        <v>13</v>
      </c>
      <c r="C30" s="1" t="s">
        <v>23</v>
      </c>
      <c r="E30" s="4">
        <v>18.525745829999984</v>
      </c>
      <c r="F30" s="4">
        <v>0.27900554601687438</v>
      </c>
      <c r="G30" s="4">
        <v>0</v>
      </c>
      <c r="H30" s="4">
        <f t="shared" si="4"/>
        <v>18.80475137601686</v>
      </c>
      <c r="I30" s="4">
        <v>-8.9403170000000018E-2</v>
      </c>
      <c r="J30" s="4">
        <f t="shared" si="5"/>
        <v>18.715348206016859</v>
      </c>
      <c r="K30" s="4">
        <v>18.497687542985108</v>
      </c>
      <c r="L30" s="1" t="s">
        <v>22</v>
      </c>
    </row>
    <row r="31" spans="1:12" x14ac:dyDescent="0.2">
      <c r="A31" s="5">
        <f t="shared" si="6"/>
        <v>14</v>
      </c>
      <c r="C31" s="1" t="s">
        <v>34</v>
      </c>
      <c r="E31" s="4">
        <v>10.890548860000004</v>
      </c>
      <c r="F31" s="4">
        <v>0.64279786787559279</v>
      </c>
      <c r="G31" s="4">
        <v>0</v>
      </c>
      <c r="H31" s="4">
        <f t="shared" si="4"/>
        <v>11.533346727875598</v>
      </c>
      <c r="I31" s="4">
        <v>-0.17892176000000001</v>
      </c>
      <c r="J31" s="4">
        <f t="shared" si="5"/>
        <v>11.354424967875598</v>
      </c>
      <c r="K31" s="4">
        <v>10.854206512495821</v>
      </c>
      <c r="L31" s="1" t="s">
        <v>22</v>
      </c>
    </row>
    <row r="32" spans="1:12" x14ac:dyDescent="0.2">
      <c r="A32" s="5">
        <f t="shared" si="6"/>
        <v>15</v>
      </c>
      <c r="C32" s="1" t="s">
        <v>26</v>
      </c>
      <c r="E32" s="4">
        <v>155.80888656000002</v>
      </c>
      <c r="F32" s="4">
        <v>0.58830395129857715</v>
      </c>
      <c r="G32" s="4">
        <v>0</v>
      </c>
      <c r="H32" s="4">
        <f t="shared" si="4"/>
        <v>156.39719051129859</v>
      </c>
      <c r="I32" s="4">
        <v>0</v>
      </c>
      <c r="J32" s="4">
        <f t="shared" si="5"/>
        <v>156.39719051129859</v>
      </c>
      <c r="K32" s="4">
        <v>156.15829856475841</v>
      </c>
      <c r="L32" s="1" t="s">
        <v>22</v>
      </c>
    </row>
    <row r="33" spans="1:12" x14ac:dyDescent="0.2">
      <c r="A33" s="5">
        <f t="shared" si="6"/>
        <v>16</v>
      </c>
      <c r="C33" s="1" t="s">
        <v>35</v>
      </c>
      <c r="E33" s="4">
        <v>139.30832767589612</v>
      </c>
      <c r="F33" s="4">
        <v>2.9060997285545702</v>
      </c>
      <c r="G33" s="4">
        <v>0</v>
      </c>
      <c r="H33" s="4">
        <f t="shared" si="4"/>
        <v>142.2144274044507</v>
      </c>
      <c r="I33" s="4">
        <v>0</v>
      </c>
      <c r="J33" s="4">
        <f t="shared" si="5"/>
        <v>142.2144274044507</v>
      </c>
      <c r="K33" s="4">
        <v>140.15368952407303</v>
      </c>
      <c r="L33" s="1" t="s">
        <v>22</v>
      </c>
    </row>
    <row r="34" spans="1:12" x14ac:dyDescent="0.2">
      <c r="A34" s="5">
        <f t="shared" si="6"/>
        <v>17</v>
      </c>
      <c r="C34" s="1" t="s">
        <v>36</v>
      </c>
      <c r="E34" s="4">
        <v>1038.5464038915211</v>
      </c>
      <c r="F34" s="4">
        <v>37.562402858536046</v>
      </c>
      <c r="G34" s="4">
        <v>-1.4314296029002589</v>
      </c>
      <c r="H34" s="4">
        <f t="shared" si="4"/>
        <v>1074.6773771471569</v>
      </c>
      <c r="I34" s="4">
        <v>0.78503392942400729</v>
      </c>
      <c r="J34" s="4">
        <f t="shared" si="5"/>
        <v>1075.462411076581</v>
      </c>
      <c r="K34" s="4">
        <v>1053.57264337838</v>
      </c>
      <c r="L34" s="1" t="s">
        <v>22</v>
      </c>
    </row>
    <row r="35" spans="1:12" x14ac:dyDescent="0.2">
      <c r="A35" s="5">
        <f t="shared" si="6"/>
        <v>18</v>
      </c>
      <c r="C35" s="1" t="s">
        <v>37</v>
      </c>
      <c r="E35" s="4">
        <v>112.24059196999998</v>
      </c>
      <c r="F35" s="4">
        <v>8.6635855991232269</v>
      </c>
      <c r="G35" s="4">
        <v>-1.944018124707328</v>
      </c>
      <c r="H35" s="4">
        <f t="shared" si="4"/>
        <v>118.96015944441588</v>
      </c>
      <c r="I35" s="4">
        <v>0</v>
      </c>
      <c r="J35" s="4">
        <f t="shared" si="5"/>
        <v>118.96015944441588</v>
      </c>
      <c r="K35" s="4">
        <v>110.72335992750099</v>
      </c>
      <c r="L35" s="1" t="s">
        <v>22</v>
      </c>
    </row>
    <row r="36" spans="1:12" x14ac:dyDescent="0.2">
      <c r="A36" s="5">
        <f t="shared" si="6"/>
        <v>19</v>
      </c>
      <c r="C36" s="1" t="s">
        <v>38</v>
      </c>
      <c r="E36" s="4">
        <v>89.892300859999864</v>
      </c>
      <c r="F36" s="4">
        <v>4.2420722706963332</v>
      </c>
      <c r="G36" s="4">
        <v>-3.6761876492475538E-2</v>
      </c>
      <c r="H36" s="4">
        <f t="shared" si="4"/>
        <v>94.097611254203713</v>
      </c>
      <c r="I36" s="4">
        <v>0</v>
      </c>
      <c r="J36" s="4">
        <f t="shared" si="5"/>
        <v>94.097611254203713</v>
      </c>
      <c r="K36" s="4">
        <v>91.338310342244753</v>
      </c>
      <c r="L36" s="1" t="s">
        <v>22</v>
      </c>
    </row>
    <row r="37" spans="1:12" x14ac:dyDescent="0.2">
      <c r="A37" s="5">
        <f t="shared" si="6"/>
        <v>20</v>
      </c>
      <c r="C37" s="1" t="s">
        <v>39</v>
      </c>
      <c r="E37" s="4">
        <v>724.58145769038958</v>
      </c>
      <c r="F37" s="4">
        <v>28.239883874964875</v>
      </c>
      <c r="G37" s="4">
        <v>-0.67431875900196081</v>
      </c>
      <c r="H37" s="4">
        <f t="shared" si="4"/>
        <v>752.14702280635254</v>
      </c>
      <c r="I37" s="4">
        <v>0.88922351378256481</v>
      </c>
      <c r="J37" s="4">
        <f t="shared" si="5"/>
        <v>753.03624632013509</v>
      </c>
      <c r="K37" s="4">
        <v>730.57065509624181</v>
      </c>
      <c r="L37" s="1" t="s">
        <v>22</v>
      </c>
    </row>
    <row r="38" spans="1:12" x14ac:dyDescent="0.2">
      <c r="A38" s="5">
        <f t="shared" si="6"/>
        <v>21</v>
      </c>
      <c r="C38" s="1" t="s">
        <v>40</v>
      </c>
      <c r="E38" s="4">
        <v>803.68671498751564</v>
      </c>
      <c r="F38" s="4">
        <v>30.495281176884351</v>
      </c>
      <c r="G38" s="4">
        <v>-0.5252385338443184</v>
      </c>
      <c r="H38" s="4">
        <f t="shared" si="4"/>
        <v>833.6567576305556</v>
      </c>
      <c r="I38" s="4">
        <v>-9.7095565397875259</v>
      </c>
      <c r="J38" s="4">
        <f t="shared" si="5"/>
        <v>823.94720109076809</v>
      </c>
      <c r="K38" s="4">
        <v>802.49897502853321</v>
      </c>
      <c r="L38" s="1" t="s">
        <v>22</v>
      </c>
    </row>
    <row r="39" spans="1:12" x14ac:dyDescent="0.2">
      <c r="A39" s="5">
        <f t="shared" si="6"/>
        <v>22</v>
      </c>
      <c r="C39" s="1" t="s">
        <v>41</v>
      </c>
      <c r="E39" s="4">
        <v>91.27931994999993</v>
      </c>
      <c r="F39" s="4">
        <v>6.2185760721659662</v>
      </c>
      <c r="G39" s="4">
        <v>-7.7012999611594454E-2</v>
      </c>
      <c r="H39" s="4">
        <f t="shared" si="4"/>
        <v>97.420883022554293</v>
      </c>
      <c r="I39" s="4">
        <v>-0.27632963971701735</v>
      </c>
      <c r="J39" s="4">
        <f t="shared" si="5"/>
        <v>97.144553382837273</v>
      </c>
      <c r="K39" s="4">
        <v>92.941912239518842</v>
      </c>
      <c r="L39" s="1" t="s">
        <v>22</v>
      </c>
    </row>
    <row r="40" spans="1:12" x14ac:dyDescent="0.2">
      <c r="A40" s="5">
        <f t="shared" si="6"/>
        <v>23</v>
      </c>
      <c r="C40" s="1" t="s">
        <v>31</v>
      </c>
      <c r="E40" s="4">
        <v>414.26896972999998</v>
      </c>
      <c r="F40" s="4">
        <v>42.557651363941574</v>
      </c>
      <c r="G40" s="4">
        <v>-5.8445233998274144</v>
      </c>
      <c r="H40" s="4">
        <f t="shared" si="4"/>
        <v>450.98209769411409</v>
      </c>
      <c r="I40" s="4">
        <v>-2.819924E-2</v>
      </c>
      <c r="J40" s="4">
        <f t="shared" si="5"/>
        <v>450.9538984541141</v>
      </c>
      <c r="K40" s="4">
        <v>428.58027276252329</v>
      </c>
      <c r="L40" s="1" t="s">
        <v>22</v>
      </c>
    </row>
    <row r="41" spans="1:12" x14ac:dyDescent="0.2">
      <c r="A41" s="5">
        <f t="shared" si="6"/>
        <v>24</v>
      </c>
      <c r="C41" s="1" t="s">
        <v>42</v>
      </c>
      <c r="E41" s="4">
        <v>406.59999640999979</v>
      </c>
      <c r="F41" s="4">
        <v>51.563816230210108</v>
      </c>
      <c r="G41" s="4">
        <v>0</v>
      </c>
      <c r="H41" s="4">
        <f t="shared" si="4"/>
        <v>458.16381264020993</v>
      </c>
      <c r="I41" s="4">
        <v>0</v>
      </c>
      <c r="J41" s="4">
        <f t="shared" si="5"/>
        <v>458.16381264020993</v>
      </c>
      <c r="K41" s="4">
        <v>417.54349351328841</v>
      </c>
      <c r="L41" s="1" t="s">
        <v>22</v>
      </c>
    </row>
    <row r="42" spans="1:12" x14ac:dyDescent="0.2">
      <c r="A42" s="5"/>
      <c r="E42" s="4"/>
      <c r="F42" s="4"/>
      <c r="G42" s="4"/>
      <c r="H42" s="4"/>
      <c r="I42" s="4"/>
      <c r="J42" s="4"/>
      <c r="K42" s="4"/>
    </row>
    <row r="43" spans="1:12" ht="13.5" thickBot="1" x14ac:dyDescent="0.25">
      <c r="A43" s="5">
        <f>A41+1</f>
        <v>25</v>
      </c>
      <c r="C43" s="1" t="s">
        <v>32</v>
      </c>
      <c r="E43" s="6">
        <f>SUM(E29:E41)</f>
        <v>4005.6292644153214</v>
      </c>
      <c r="F43" s="6">
        <f t="shared" ref="F43:K43" si="7">SUM(F29:F41)</f>
        <v>218.23230584026808</v>
      </c>
      <c r="G43" s="6">
        <f t="shared" si="7"/>
        <v>-10.533303296385352</v>
      </c>
      <c r="H43" s="6">
        <f t="shared" si="7"/>
        <v>4213.3282669592045</v>
      </c>
      <c r="I43" s="6">
        <f t="shared" si="7"/>
        <v>-8.6081529062979705</v>
      </c>
      <c r="J43" s="6">
        <f t="shared" si="7"/>
        <v>4204.7201140529069</v>
      </c>
      <c r="K43" s="6">
        <f t="shared" si="7"/>
        <v>4054.2576893736509</v>
      </c>
      <c r="L43" s="1" t="s">
        <v>22</v>
      </c>
    </row>
    <row r="44" spans="1:12" ht="13.5" thickTop="1" x14ac:dyDescent="0.2">
      <c r="A44" s="5"/>
      <c r="E44" s="4"/>
      <c r="F44" s="4"/>
      <c r="G44" s="4"/>
      <c r="H44" s="4"/>
      <c r="I44" s="4"/>
      <c r="J44" s="4"/>
      <c r="K44" s="4"/>
    </row>
    <row r="55" spans="1:12" x14ac:dyDescent="0.2">
      <c r="A55" s="14" t="s">
        <v>43</v>
      </c>
      <c r="B55" s="14"/>
      <c r="C55" s="14"/>
      <c r="D55" s="14"/>
      <c r="E55" s="13"/>
      <c r="F55" s="13"/>
      <c r="G55" s="13"/>
      <c r="H55" s="13"/>
      <c r="I55" s="13"/>
      <c r="J55" s="13"/>
      <c r="K55" s="13"/>
    </row>
    <row r="56" spans="1:12" x14ac:dyDescent="0.2">
      <c r="A56" s="14" t="s">
        <v>1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</row>
    <row r="58" spans="1:12" x14ac:dyDescent="0.2">
      <c r="A58" s="3"/>
      <c r="B58" s="3"/>
      <c r="C58" s="3"/>
      <c r="D58" s="3"/>
      <c r="E58" s="11" t="s">
        <v>2</v>
      </c>
      <c r="F58" s="11"/>
      <c r="G58" s="11"/>
      <c r="H58" s="11" t="s">
        <v>3</v>
      </c>
      <c r="I58" s="11"/>
      <c r="J58" s="11" t="s">
        <v>3</v>
      </c>
      <c r="K58" s="11"/>
    </row>
    <row r="59" spans="1:12" ht="38.25" x14ac:dyDescent="0.2">
      <c r="A59" s="10" t="s">
        <v>4</v>
      </c>
      <c r="B59" s="7"/>
      <c r="C59" s="9" t="s">
        <v>5</v>
      </c>
      <c r="D59" s="7"/>
      <c r="E59" s="8" t="s">
        <v>6</v>
      </c>
      <c r="F59" s="8" t="s">
        <v>7</v>
      </c>
      <c r="G59" s="8" t="s">
        <v>8</v>
      </c>
      <c r="H59" s="8" t="s">
        <v>9</v>
      </c>
      <c r="I59" s="8" t="s">
        <v>10</v>
      </c>
      <c r="J59" s="8" t="s">
        <v>11</v>
      </c>
      <c r="K59" s="8" t="s">
        <v>12</v>
      </c>
    </row>
    <row r="60" spans="1:12" x14ac:dyDescent="0.2">
      <c r="E60" s="4" t="s">
        <v>13</v>
      </c>
      <c r="F60" s="4" t="s">
        <v>14</v>
      </c>
      <c r="G60" s="4" t="s">
        <v>15</v>
      </c>
      <c r="H60" s="4" t="s">
        <v>16</v>
      </c>
      <c r="I60" s="4" t="s">
        <v>17</v>
      </c>
      <c r="J60" s="4" t="s">
        <v>18</v>
      </c>
      <c r="K60" s="4" t="s">
        <v>19</v>
      </c>
    </row>
    <row r="61" spans="1:12" x14ac:dyDescent="0.2">
      <c r="E61" s="4"/>
      <c r="F61" s="4"/>
      <c r="G61" s="4"/>
      <c r="H61" s="4"/>
      <c r="I61" s="4"/>
      <c r="J61" s="4"/>
      <c r="K61" s="4"/>
    </row>
    <row r="62" spans="1:12" x14ac:dyDescent="0.2">
      <c r="A62" s="5">
        <f>A43+1</f>
        <v>26</v>
      </c>
      <c r="C62" s="1" t="s">
        <v>23</v>
      </c>
      <c r="E62" s="4">
        <v>6.3447770200000022</v>
      </c>
      <c r="F62" s="4">
        <v>9.1790168705216557E-2</v>
      </c>
      <c r="G62" s="4">
        <v>0</v>
      </c>
      <c r="H62" s="4">
        <f t="shared" ref="H62:H73" si="8">E62+F62+G62</f>
        <v>6.4365671887052187</v>
      </c>
      <c r="I62" s="4">
        <v>0</v>
      </c>
      <c r="J62" s="4">
        <f t="shared" ref="J62:J73" si="9">H62+I62</f>
        <v>6.4365671887052187</v>
      </c>
      <c r="K62" s="4">
        <v>6.3624281435623304</v>
      </c>
      <c r="L62" s="1" t="s">
        <v>22</v>
      </c>
    </row>
    <row r="63" spans="1:12" x14ac:dyDescent="0.2">
      <c r="A63" s="5">
        <f t="shared" ref="A63:A73" si="10">A62+1</f>
        <v>27</v>
      </c>
      <c r="C63" s="1" t="s">
        <v>34</v>
      </c>
      <c r="E63" s="4">
        <v>11.323067559999995</v>
      </c>
      <c r="F63" s="4">
        <v>0.65668963320943419</v>
      </c>
      <c r="G63" s="4">
        <v>0</v>
      </c>
      <c r="H63" s="4">
        <f t="shared" si="8"/>
        <v>11.979757193209428</v>
      </c>
      <c r="I63" s="4">
        <v>0</v>
      </c>
      <c r="J63" s="4">
        <f t="shared" si="9"/>
        <v>11.979757193209428</v>
      </c>
      <c r="K63" s="4">
        <v>11.463889953727628</v>
      </c>
      <c r="L63" s="1" t="s">
        <v>22</v>
      </c>
    </row>
    <row r="64" spans="1:12" x14ac:dyDescent="0.2">
      <c r="A64" s="5">
        <f t="shared" si="10"/>
        <v>28</v>
      </c>
      <c r="C64" s="1" t="s">
        <v>26</v>
      </c>
      <c r="E64" s="4">
        <v>73.928429600000086</v>
      </c>
      <c r="F64" s="4">
        <v>0.17501976269589054</v>
      </c>
      <c r="G64" s="4">
        <v>0</v>
      </c>
      <c r="H64" s="4">
        <f t="shared" si="8"/>
        <v>74.103449362695983</v>
      </c>
      <c r="I64" s="4">
        <v>0</v>
      </c>
      <c r="J64" s="4">
        <f t="shared" si="9"/>
        <v>74.103449362695983</v>
      </c>
      <c r="K64" s="4">
        <v>73.989024901159766</v>
      </c>
      <c r="L64" s="1" t="s">
        <v>22</v>
      </c>
    </row>
    <row r="65" spans="1:12" x14ac:dyDescent="0.2">
      <c r="A65" s="5">
        <f t="shared" si="10"/>
        <v>29</v>
      </c>
      <c r="C65" s="1" t="s">
        <v>35</v>
      </c>
      <c r="E65" s="4">
        <v>113.21097002410387</v>
      </c>
      <c r="F65" s="4">
        <v>2.4518597825369159</v>
      </c>
      <c r="G65" s="4">
        <v>0</v>
      </c>
      <c r="H65" s="4">
        <f t="shared" si="8"/>
        <v>115.66282980664079</v>
      </c>
      <c r="I65" s="4">
        <v>0</v>
      </c>
      <c r="J65" s="4">
        <f t="shared" si="9"/>
        <v>115.66282980664079</v>
      </c>
      <c r="K65" s="4">
        <v>114.01222821000637</v>
      </c>
      <c r="L65" s="1" t="s">
        <v>22</v>
      </c>
    </row>
    <row r="66" spans="1:12" x14ac:dyDescent="0.2">
      <c r="A66" s="5">
        <f t="shared" si="10"/>
        <v>30</v>
      </c>
      <c r="C66" s="1" t="s">
        <v>36</v>
      </c>
      <c r="E66" s="4">
        <v>521.34229247847873</v>
      </c>
      <c r="F66" s="4">
        <v>15.117095944433419</v>
      </c>
      <c r="G66" s="4">
        <v>-0.7100096504330734</v>
      </c>
      <c r="H66" s="4">
        <f t="shared" si="8"/>
        <v>535.74937877247908</v>
      </c>
      <c r="I66" s="4">
        <v>1.0211519091248715</v>
      </c>
      <c r="J66" s="4">
        <f t="shared" si="9"/>
        <v>536.77053068160399</v>
      </c>
      <c r="K66" s="4">
        <v>526.32741967087236</v>
      </c>
      <c r="L66" s="1" t="s">
        <v>22</v>
      </c>
    </row>
    <row r="67" spans="1:12" x14ac:dyDescent="0.2">
      <c r="A67" s="5">
        <f t="shared" si="10"/>
        <v>31</v>
      </c>
      <c r="C67" s="1" t="s">
        <v>37</v>
      </c>
      <c r="E67" s="4">
        <v>39.448399190000004</v>
      </c>
      <c r="F67" s="4">
        <v>4.5373141427939654</v>
      </c>
      <c r="G67" s="4">
        <v>-0.68325016529267246</v>
      </c>
      <c r="H67" s="4">
        <f t="shared" si="8"/>
        <v>43.302463167501301</v>
      </c>
      <c r="I67" s="4">
        <v>0</v>
      </c>
      <c r="J67" s="4">
        <f t="shared" si="9"/>
        <v>43.302463167501301</v>
      </c>
      <c r="K67" s="4">
        <v>40.351077459435551</v>
      </c>
      <c r="L67" s="1" t="s">
        <v>22</v>
      </c>
    </row>
    <row r="68" spans="1:12" x14ac:dyDescent="0.2">
      <c r="A68" s="5">
        <f t="shared" si="10"/>
        <v>32</v>
      </c>
      <c r="C68" s="1" t="s">
        <v>38</v>
      </c>
      <c r="E68" s="4">
        <v>45.888885599999952</v>
      </c>
      <c r="F68" s="4">
        <v>1.8560616634348004</v>
      </c>
      <c r="G68" s="4">
        <v>-1.7854506840857792E-2</v>
      </c>
      <c r="H68" s="4">
        <f t="shared" si="8"/>
        <v>47.727092756593898</v>
      </c>
      <c r="I68" s="4">
        <v>0</v>
      </c>
      <c r="J68" s="4">
        <f t="shared" si="9"/>
        <v>47.727092756593898</v>
      </c>
      <c r="K68" s="4">
        <v>46.40761644567921</v>
      </c>
      <c r="L68" s="1" t="s">
        <v>22</v>
      </c>
    </row>
    <row r="69" spans="1:12" x14ac:dyDescent="0.2">
      <c r="A69" s="5">
        <f t="shared" si="10"/>
        <v>33</v>
      </c>
      <c r="C69" s="1" t="s">
        <v>39</v>
      </c>
      <c r="E69" s="4">
        <v>795.25723566627698</v>
      </c>
      <c r="F69" s="4">
        <v>34.77245001912631</v>
      </c>
      <c r="G69" s="4">
        <v>-0.76869701655359535</v>
      </c>
      <c r="H69" s="4">
        <f t="shared" si="8"/>
        <v>829.26098866884968</v>
      </c>
      <c r="I69" s="4">
        <v>0.927986197643212</v>
      </c>
      <c r="J69" s="4">
        <f t="shared" si="9"/>
        <v>830.18897486649291</v>
      </c>
      <c r="K69" s="4">
        <v>803.39036025848361</v>
      </c>
      <c r="L69" s="1" t="s">
        <v>22</v>
      </c>
    </row>
    <row r="70" spans="1:12" x14ac:dyDescent="0.2">
      <c r="A70" s="5">
        <f t="shared" si="10"/>
        <v>34</v>
      </c>
      <c r="C70" s="1" t="s">
        <v>40</v>
      </c>
      <c r="E70" s="4">
        <v>251.2083433558183</v>
      </c>
      <c r="F70" s="4">
        <v>6.9702822761663343</v>
      </c>
      <c r="G70" s="4">
        <v>-0.18237085726679278</v>
      </c>
      <c r="H70" s="4">
        <f t="shared" si="8"/>
        <v>257.99625477471784</v>
      </c>
      <c r="I70" s="4">
        <v>6.502631566661849</v>
      </c>
      <c r="J70" s="4">
        <f t="shared" si="9"/>
        <v>264.49888634137972</v>
      </c>
      <c r="K70" s="4">
        <v>258.69837990862521</v>
      </c>
      <c r="L70" s="1" t="s">
        <v>22</v>
      </c>
    </row>
    <row r="71" spans="1:12" x14ac:dyDescent="0.2">
      <c r="A71" s="5">
        <f t="shared" si="10"/>
        <v>35</v>
      </c>
      <c r="C71" s="1" t="s">
        <v>41</v>
      </c>
      <c r="E71" s="4">
        <v>161.84302757999998</v>
      </c>
      <c r="F71" s="4">
        <v>9.670890061356074</v>
      </c>
      <c r="G71" s="4">
        <v>-0.13436015705507223</v>
      </c>
      <c r="H71" s="4">
        <f t="shared" si="8"/>
        <v>171.37955748430096</v>
      </c>
      <c r="I71" s="4">
        <v>-7.770671066020679E-2</v>
      </c>
      <c r="J71" s="4">
        <f t="shared" si="9"/>
        <v>171.30185077364075</v>
      </c>
      <c r="K71" s="4">
        <v>163.73905067764179</v>
      </c>
      <c r="L71" s="1" t="s">
        <v>22</v>
      </c>
    </row>
    <row r="72" spans="1:12" x14ac:dyDescent="0.2">
      <c r="A72" s="5">
        <f t="shared" si="10"/>
        <v>36</v>
      </c>
      <c r="C72" s="1" t="s">
        <v>31</v>
      </c>
      <c r="E72" s="4">
        <v>108.84202581000011</v>
      </c>
      <c r="F72" s="4">
        <v>9.1843002918129724</v>
      </c>
      <c r="G72" s="4">
        <v>-1.2413351668392538</v>
      </c>
      <c r="H72" s="4">
        <f t="shared" si="8"/>
        <v>116.78499093497383</v>
      </c>
      <c r="I72" s="4">
        <v>0</v>
      </c>
      <c r="J72" s="4">
        <f t="shared" si="9"/>
        <v>116.78499093497383</v>
      </c>
      <c r="K72" s="4">
        <v>111.03598159045953</v>
      </c>
      <c r="L72" s="1" t="s">
        <v>22</v>
      </c>
    </row>
    <row r="73" spans="1:12" x14ac:dyDescent="0.2">
      <c r="A73" s="5">
        <f t="shared" si="10"/>
        <v>37</v>
      </c>
      <c r="C73" s="1" t="s">
        <v>42</v>
      </c>
      <c r="E73" s="4">
        <v>238.28401224999999</v>
      </c>
      <c r="F73" s="4">
        <v>30.503527084723498</v>
      </c>
      <c r="G73" s="4">
        <v>0</v>
      </c>
      <c r="H73" s="4">
        <f t="shared" si="8"/>
        <v>268.78753933472348</v>
      </c>
      <c r="I73" s="4">
        <v>0</v>
      </c>
      <c r="J73" s="4">
        <f t="shared" si="9"/>
        <v>268.78753933472348</v>
      </c>
      <c r="K73" s="4">
        <v>245.0035469059313</v>
      </c>
      <c r="L73" s="1" t="s">
        <v>22</v>
      </c>
    </row>
    <row r="74" spans="1:12" x14ac:dyDescent="0.2">
      <c r="A74" s="5"/>
      <c r="E74" s="4"/>
      <c r="F74" s="4"/>
      <c r="G74" s="4"/>
      <c r="H74" s="4"/>
      <c r="I74" s="4"/>
      <c r="J74" s="4"/>
      <c r="K74" s="4"/>
    </row>
    <row r="75" spans="1:12" ht="13.5" thickBot="1" x14ac:dyDescent="0.25">
      <c r="A75" s="5">
        <f>A73+1</f>
        <v>38</v>
      </c>
      <c r="C75" s="1" t="s">
        <v>32</v>
      </c>
      <c r="E75" s="6">
        <f t="shared" ref="E75:K75" si="11">SUM(E62:E73)</f>
        <v>2366.9214661346782</v>
      </c>
      <c r="F75" s="6">
        <f t="shared" si="11"/>
        <v>115.98728083099483</v>
      </c>
      <c r="G75" s="6">
        <f t="shared" si="11"/>
        <v>-3.7378775202813177</v>
      </c>
      <c r="H75" s="6">
        <f t="shared" si="11"/>
        <v>2479.1708694453919</v>
      </c>
      <c r="I75" s="6">
        <f t="shared" si="11"/>
        <v>8.3740629627697256</v>
      </c>
      <c r="J75" s="6">
        <f t="shared" si="11"/>
        <v>2487.544932408161</v>
      </c>
      <c r="K75" s="6">
        <f t="shared" si="11"/>
        <v>2400.7810041255843</v>
      </c>
      <c r="L75" s="1" t="s">
        <v>22</v>
      </c>
    </row>
    <row r="76" spans="1:12" ht="13.5" thickTop="1" x14ac:dyDescent="0.2">
      <c r="A76" s="5"/>
      <c r="E76" s="4"/>
      <c r="F76" s="4"/>
      <c r="G76" s="4"/>
      <c r="H76" s="4"/>
      <c r="I76" s="4"/>
      <c r="J76" s="4"/>
      <c r="K76" s="4"/>
    </row>
    <row r="77" spans="1:12" ht="13.5" thickBot="1" x14ac:dyDescent="0.25">
      <c r="A77" s="5">
        <f>A75+1</f>
        <v>39</v>
      </c>
      <c r="C77" s="1" t="s">
        <v>44</v>
      </c>
      <c r="E77" s="6">
        <f t="shared" ref="E77:K77" si="12">SUM(E25,E43,E75)</f>
        <v>16940.415544760002</v>
      </c>
      <c r="F77" s="6">
        <f t="shared" si="12"/>
        <v>865.39039152267833</v>
      </c>
      <c r="G77" s="6">
        <f t="shared" si="12"/>
        <v>-82.722359310000002</v>
      </c>
      <c r="H77" s="6">
        <f t="shared" si="12"/>
        <v>17723.083576972684</v>
      </c>
      <c r="I77" s="6">
        <f t="shared" si="12"/>
        <v>-18.913031715643939</v>
      </c>
      <c r="J77" s="6">
        <f t="shared" si="12"/>
        <v>17704.170545257035</v>
      </c>
      <c r="K77" s="6">
        <f t="shared" si="12"/>
        <v>17147.535415074173</v>
      </c>
      <c r="L77" s="1" t="s">
        <v>22</v>
      </c>
    </row>
    <row r="78" spans="1:12" ht="13.5" thickTop="1" x14ac:dyDescent="0.2">
      <c r="A78" s="5"/>
      <c r="E78" s="4"/>
      <c r="F78" s="4"/>
      <c r="G78" s="4"/>
      <c r="H78" s="4"/>
      <c r="I78" s="4"/>
      <c r="J78" s="4"/>
      <c r="K78" s="4"/>
    </row>
    <row r="79" spans="1:12" x14ac:dyDescent="0.2">
      <c r="A79" s="3"/>
    </row>
  </sheetData>
  <pageMargins left="0.7" right="0.7" top="0.75" bottom="0.75" header="0.3" footer="0.3"/>
  <pageSetup scale="83" orientation="landscape" r:id="rId1"/>
  <headerFooter>
    <oddHeader>&amp;R&amp;"Arial,Regular"&amp;10Updated: 2023-07-06
EB-2022-0200
Exhibit 2
Tab 2
Schedule 1
Attachment 7
Page &amp;P of 14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25F3-5E49-4AA3-A16A-E63BC94FC02C}">
  <dimension ref="A6:M25"/>
  <sheetViews>
    <sheetView view="pageLayout" zoomScale="90" zoomScaleNormal="100" zoomScalePageLayoutView="90" workbookViewId="0">
      <selection activeCell="F14" sqref="F14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2.7109375" style="2" bestFit="1" customWidth="1"/>
    <col min="14" max="16384" width="101.28515625" style="1"/>
  </cols>
  <sheetData>
    <row r="6" spans="1:13" s="12" customFormat="1" x14ac:dyDescent="0.2">
      <c r="A6" s="14" t="s">
        <v>105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  <c r="M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94</v>
      </c>
      <c r="I10" s="8" t="s">
        <v>9</v>
      </c>
      <c r="J10" s="8" t="s">
        <v>10</v>
      </c>
      <c r="K10" s="8" t="s">
        <v>11</v>
      </c>
      <c r="L10" s="8" t="s">
        <v>12</v>
      </c>
      <c r="M10" s="15"/>
    </row>
    <row r="11" spans="1:13" x14ac:dyDescent="0.2">
      <c r="E11" s="4" t="s">
        <v>13</v>
      </c>
      <c r="F11" s="4" t="s">
        <v>14</v>
      </c>
      <c r="G11" s="4" t="s">
        <v>15</v>
      </c>
      <c r="H11" s="4" t="s">
        <v>95</v>
      </c>
      <c r="I11" s="4" t="s">
        <v>96</v>
      </c>
      <c r="J11" s="4" t="s">
        <v>97</v>
      </c>
      <c r="K11" s="4" t="s">
        <v>98</v>
      </c>
      <c r="L11" s="4" t="s">
        <v>99</v>
      </c>
      <c r="M11" s="4"/>
    </row>
    <row r="12" spans="1:13" x14ac:dyDescent="0.2">
      <c r="C12" s="3" t="s">
        <v>88</v>
      </c>
      <c r="E12" s="4"/>
      <c r="F12" s="4"/>
      <c r="G12" s="4"/>
      <c r="H12" s="4"/>
      <c r="I12" s="4"/>
      <c r="J12" s="4"/>
      <c r="K12" s="4"/>
      <c r="L12" s="4"/>
      <c r="M12" s="4"/>
    </row>
    <row r="14" spans="1:13" x14ac:dyDescent="0.2">
      <c r="A14" s="5">
        <v>1</v>
      </c>
      <c r="C14" s="1" t="s">
        <v>89</v>
      </c>
      <c r="E14" s="4">
        <v>-1.4875497800000002</v>
      </c>
      <c r="F14" s="4">
        <v>-9.4821300000000001E-3</v>
      </c>
      <c r="G14" s="4">
        <v>0</v>
      </c>
      <c r="H14" s="4">
        <v>0</v>
      </c>
      <c r="I14" s="4">
        <f>E14+F14+G14+H14</f>
        <v>-1.4970319100000002</v>
      </c>
      <c r="J14" s="4">
        <v>0</v>
      </c>
      <c r="K14" s="4">
        <f>I14+J14</f>
        <v>-1.4970319100000002</v>
      </c>
      <c r="L14" s="4">
        <v>-1.4958466437500002</v>
      </c>
      <c r="M14" s="1" t="s">
        <v>22</v>
      </c>
    </row>
    <row r="15" spans="1:13" x14ac:dyDescent="0.2">
      <c r="A15" s="5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5"/>
      <c r="C16" s="3" t="s">
        <v>90</v>
      </c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5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5">
        <f>A14+1</f>
        <v>2</v>
      </c>
      <c r="C18" s="1" t="s">
        <v>91</v>
      </c>
      <c r="E18" s="4">
        <v>-1.0410851200000002</v>
      </c>
      <c r="F18" s="4">
        <v>-1.4922419999999999E-2</v>
      </c>
      <c r="G18" s="4">
        <v>0</v>
      </c>
      <c r="H18" s="4">
        <v>0</v>
      </c>
      <c r="I18" s="4">
        <f>E18+F18+G18+H18</f>
        <v>-1.0560075400000002</v>
      </c>
      <c r="J18" s="4">
        <v>0</v>
      </c>
      <c r="K18" s="4">
        <f>I18+J18</f>
        <v>-1.0560075400000002</v>
      </c>
      <c r="L18" s="4">
        <v>-1.0541422374999998</v>
      </c>
      <c r="M18" s="1" t="s">
        <v>22</v>
      </c>
    </row>
    <row r="19" spans="1:13" x14ac:dyDescent="0.2">
      <c r="A19" s="5">
        <f>A18+1</f>
        <v>3</v>
      </c>
      <c r="C19" s="1" t="s">
        <v>92</v>
      </c>
      <c r="E19" s="4">
        <v>-0.49929588999999991</v>
      </c>
      <c r="F19" s="4">
        <v>-1.2369000000000002E-3</v>
      </c>
      <c r="G19" s="4">
        <v>0</v>
      </c>
      <c r="H19" s="4">
        <v>0</v>
      </c>
      <c r="I19" s="4">
        <f>E19+F19+G19+H19</f>
        <v>-0.50053278999999995</v>
      </c>
      <c r="J19" s="4">
        <v>0</v>
      </c>
      <c r="K19" s="4">
        <f>I19+J19</f>
        <v>-0.50053278999999995</v>
      </c>
      <c r="L19" s="4">
        <v>-0.50037817750000002</v>
      </c>
      <c r="M19" s="1" t="s">
        <v>22</v>
      </c>
    </row>
    <row r="20" spans="1:13" x14ac:dyDescent="0.2">
      <c r="A20" s="5"/>
      <c r="E20" s="4"/>
      <c r="F20" s="4"/>
      <c r="G20" s="4"/>
      <c r="H20" s="4"/>
      <c r="I20" s="4"/>
      <c r="J20" s="4"/>
      <c r="K20" s="4"/>
      <c r="L20" s="4"/>
      <c r="M20" s="4"/>
    </row>
    <row r="21" spans="1:13" ht="13.5" thickBot="1" x14ac:dyDescent="0.25">
      <c r="A21" s="5">
        <f>A19+1</f>
        <v>4</v>
      </c>
      <c r="C21" s="1" t="s">
        <v>59</v>
      </c>
      <c r="E21" s="6">
        <f t="shared" ref="E21:L21" si="0">SUM(E18:E19)</f>
        <v>-1.5403810100000002</v>
      </c>
      <c r="F21" s="6">
        <f t="shared" si="0"/>
        <v>-1.6159319999999998E-2</v>
      </c>
      <c r="G21" s="6">
        <f t="shared" si="0"/>
        <v>0</v>
      </c>
      <c r="H21" s="6">
        <f t="shared" si="0"/>
        <v>0</v>
      </c>
      <c r="I21" s="6">
        <f t="shared" si="0"/>
        <v>-1.5565403300000002</v>
      </c>
      <c r="J21" s="6">
        <f t="shared" si="0"/>
        <v>0</v>
      </c>
      <c r="K21" s="6">
        <f t="shared" si="0"/>
        <v>-1.5565403300000002</v>
      </c>
      <c r="L21" s="6">
        <f t="shared" si="0"/>
        <v>-1.5545204149999998</v>
      </c>
      <c r="M21" s="1" t="s">
        <v>22</v>
      </c>
    </row>
    <row r="22" spans="1:13" ht="13.5" thickTop="1" x14ac:dyDescent="0.2">
      <c r="A22" s="5"/>
      <c r="E22" s="4"/>
      <c r="F22" s="4"/>
      <c r="G22" s="4"/>
      <c r="H22" s="4"/>
      <c r="I22" s="4"/>
      <c r="J22" s="4"/>
      <c r="K22" s="4"/>
      <c r="L22" s="4"/>
      <c r="M22" s="4"/>
    </row>
    <row r="23" spans="1:13" ht="13.5" thickBot="1" x14ac:dyDescent="0.25">
      <c r="A23" s="5">
        <f>A21+1</f>
        <v>5</v>
      </c>
      <c r="C23" s="1" t="s">
        <v>44</v>
      </c>
      <c r="E23" s="6">
        <f t="shared" ref="E23:L23" si="1">SUM(E14,E21)</f>
        <v>-3.0279307900000001</v>
      </c>
      <c r="F23" s="6">
        <f t="shared" si="1"/>
        <v>-2.5641449999999996E-2</v>
      </c>
      <c r="G23" s="6">
        <f t="shared" si="1"/>
        <v>0</v>
      </c>
      <c r="H23" s="6">
        <f t="shared" si="1"/>
        <v>0</v>
      </c>
      <c r="I23" s="6">
        <f t="shared" si="1"/>
        <v>-3.0535722400000003</v>
      </c>
      <c r="J23" s="6">
        <f t="shared" si="1"/>
        <v>0</v>
      </c>
      <c r="K23" s="6">
        <f t="shared" si="1"/>
        <v>-3.0535722400000003</v>
      </c>
      <c r="L23" s="6">
        <f t="shared" si="1"/>
        <v>-3.05036705875</v>
      </c>
      <c r="M23" s="1" t="s">
        <v>22</v>
      </c>
    </row>
    <row r="24" spans="1:13" ht="13.5" thickTop="1" x14ac:dyDescent="0.2"/>
    <row r="25" spans="1:13" x14ac:dyDescent="0.2">
      <c r="A25" s="3"/>
    </row>
  </sheetData>
  <pageMargins left="0.7" right="0.7" top="0.75" bottom="0.75" header="0.3" footer="0.3"/>
  <pageSetup scale="73" firstPageNumber="14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6058-8860-4057-A662-F8DA880B47BA}">
  <dimension ref="A6:L27"/>
  <sheetViews>
    <sheetView view="pageLayout" zoomScale="90" zoomScaleNormal="100" zoomScalePageLayoutView="90" workbookViewId="0">
      <selection activeCell="E25" sqref="E25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7" width="12.28515625" style="2" customWidth="1"/>
    <col min="8" max="8" width="13.5703125" style="2" customWidth="1"/>
    <col min="9" max="11" width="12.28515625" style="2" customWidth="1"/>
    <col min="12" max="12" width="3.28515625" style="2" bestFit="1" customWidth="1"/>
    <col min="13" max="16384" width="101.285156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45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  <c r="L10" s="11"/>
    </row>
    <row r="11" spans="1:12" s="7" customFormat="1" ht="38.25" x14ac:dyDescent="0.2">
      <c r="A11" s="10" t="s">
        <v>4</v>
      </c>
      <c r="C11" s="9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15"/>
    </row>
    <row r="12" spans="1:12" x14ac:dyDescent="0.2"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4" t="s">
        <v>19</v>
      </c>
      <c r="L12" s="4"/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A14" s="5"/>
      <c r="C14" s="3" t="s">
        <v>46</v>
      </c>
      <c r="E14" s="4"/>
      <c r="F14" s="4"/>
      <c r="G14" s="4"/>
      <c r="H14" s="4"/>
      <c r="I14" s="4"/>
      <c r="J14" s="4"/>
      <c r="K14" s="4"/>
      <c r="L14" s="4"/>
    </row>
    <row r="16" spans="1:12" x14ac:dyDescent="0.2">
      <c r="A16" s="5">
        <v>1</v>
      </c>
      <c r="C16" s="1" t="s">
        <v>23</v>
      </c>
      <c r="E16" s="4">
        <v>85.672547760000015</v>
      </c>
      <c r="F16" s="4">
        <v>1.0487273214050714</v>
      </c>
      <c r="G16" s="4">
        <v>-1.1714831033333335</v>
      </c>
      <c r="H16" s="4">
        <f t="shared" ref="H16:H23" si="0">E16+F16+G16</f>
        <v>85.549791978071752</v>
      </c>
      <c r="I16" s="4">
        <v>0</v>
      </c>
      <c r="J16" s="4">
        <f t="shared" ref="J16:J23" si="1">H16+I16</f>
        <v>85.549791978071752</v>
      </c>
      <c r="K16" s="4">
        <v>85.642022761768473</v>
      </c>
      <c r="L16" s="1" t="s">
        <v>22</v>
      </c>
    </row>
    <row r="17" spans="1:12" x14ac:dyDescent="0.2">
      <c r="A17" s="5">
        <f t="shared" ref="A17:A23" si="2">A16+1</f>
        <v>2</v>
      </c>
      <c r="C17" s="1" t="s">
        <v>34</v>
      </c>
      <c r="E17" s="4">
        <v>68.556449709999981</v>
      </c>
      <c r="F17" s="4">
        <v>0.61541662020328536</v>
      </c>
      <c r="G17" s="4">
        <v>0</v>
      </c>
      <c r="H17" s="4">
        <f t="shared" si="0"/>
        <v>69.171866330203272</v>
      </c>
      <c r="I17" s="4">
        <v>0</v>
      </c>
      <c r="J17" s="4">
        <f t="shared" si="1"/>
        <v>69.171866330203272</v>
      </c>
      <c r="K17" s="4">
        <v>68.632585141562956</v>
      </c>
      <c r="L17" s="1" t="s">
        <v>22</v>
      </c>
    </row>
    <row r="18" spans="1:12" x14ac:dyDescent="0.2">
      <c r="A18" s="5">
        <f t="shared" si="2"/>
        <v>3</v>
      </c>
      <c r="C18" s="1" t="s">
        <v>47</v>
      </c>
      <c r="E18" s="4">
        <v>168.21473810000003</v>
      </c>
      <c r="F18" s="4">
        <v>0.12673133643326925</v>
      </c>
      <c r="G18" s="4">
        <v>-4.9481933333333332E-3</v>
      </c>
      <c r="H18" s="4">
        <f t="shared" si="0"/>
        <v>168.33652124309998</v>
      </c>
      <c r="I18" s="4">
        <v>0</v>
      </c>
      <c r="J18" s="4">
        <f t="shared" si="1"/>
        <v>168.33652124309998</v>
      </c>
      <c r="K18" s="4">
        <v>168.19052339832442</v>
      </c>
      <c r="L18" s="1" t="s">
        <v>22</v>
      </c>
    </row>
    <row r="19" spans="1:12" x14ac:dyDescent="0.2">
      <c r="A19" s="5">
        <f t="shared" si="2"/>
        <v>4</v>
      </c>
      <c r="C19" s="1" t="s">
        <v>28</v>
      </c>
      <c r="E19" s="4">
        <v>2066.3396929133337</v>
      </c>
      <c r="F19" s="4">
        <v>69.194493904089654</v>
      </c>
      <c r="G19" s="4">
        <v>-2.0014182355555556</v>
      </c>
      <c r="H19" s="4">
        <f t="shared" si="0"/>
        <v>2133.5327685818675</v>
      </c>
      <c r="I19" s="4">
        <v>0</v>
      </c>
      <c r="J19" s="4">
        <f t="shared" si="1"/>
        <v>2133.5327685818675</v>
      </c>
      <c r="K19" s="4">
        <v>2079.654524745094</v>
      </c>
      <c r="L19" s="1" t="s">
        <v>22</v>
      </c>
    </row>
    <row r="20" spans="1:12" x14ac:dyDescent="0.2">
      <c r="A20" s="5">
        <f t="shared" si="2"/>
        <v>5</v>
      </c>
      <c r="C20" s="1" t="s">
        <v>48</v>
      </c>
      <c r="E20" s="4">
        <v>958.71153436999998</v>
      </c>
      <c r="F20" s="4">
        <v>7.316408986737633</v>
      </c>
      <c r="G20" s="4">
        <v>0</v>
      </c>
      <c r="H20" s="4">
        <f t="shared" si="0"/>
        <v>966.02794335673764</v>
      </c>
      <c r="I20" s="4">
        <v>0</v>
      </c>
      <c r="J20" s="4">
        <f t="shared" si="1"/>
        <v>966.02794335673764</v>
      </c>
      <c r="K20" s="4">
        <v>960.05932017112752</v>
      </c>
      <c r="L20" s="1" t="s">
        <v>22</v>
      </c>
    </row>
    <row r="21" spans="1:12" x14ac:dyDescent="0.2">
      <c r="A21" s="5">
        <f t="shared" si="2"/>
        <v>6</v>
      </c>
      <c r="C21" s="1" t="s">
        <v>41</v>
      </c>
      <c r="E21" s="4">
        <v>418.82907729999999</v>
      </c>
      <c r="F21" s="4">
        <v>26.749172397028939</v>
      </c>
      <c r="G21" s="4">
        <v>-2.7323779999999999E-2</v>
      </c>
      <c r="H21" s="4">
        <f t="shared" si="0"/>
        <v>445.55092591702891</v>
      </c>
      <c r="I21" s="4">
        <v>0</v>
      </c>
      <c r="J21" s="4">
        <f t="shared" si="1"/>
        <v>445.55092591702891</v>
      </c>
      <c r="K21" s="4">
        <v>424.85989099521566</v>
      </c>
      <c r="L21" s="1" t="s">
        <v>22</v>
      </c>
    </row>
    <row r="22" spans="1:12" x14ac:dyDescent="0.2">
      <c r="A22" s="5">
        <f t="shared" si="2"/>
        <v>7</v>
      </c>
      <c r="C22" s="1" t="s">
        <v>49</v>
      </c>
      <c r="E22" s="4">
        <v>7.1826654800000007</v>
      </c>
      <c r="F22" s="4">
        <v>0</v>
      </c>
      <c r="G22" s="4">
        <v>0</v>
      </c>
      <c r="H22" s="4">
        <f t="shared" si="0"/>
        <v>7.1826654800000007</v>
      </c>
      <c r="I22" s="4">
        <v>0</v>
      </c>
      <c r="J22" s="4">
        <f t="shared" si="1"/>
        <v>7.1826654800000007</v>
      </c>
      <c r="K22" s="4">
        <v>7.1826654800000007</v>
      </c>
      <c r="L22" s="1" t="s">
        <v>22</v>
      </c>
    </row>
    <row r="23" spans="1:12" x14ac:dyDescent="0.2">
      <c r="A23" s="5">
        <f t="shared" si="2"/>
        <v>8</v>
      </c>
      <c r="C23" s="1" t="s">
        <v>42</v>
      </c>
      <c r="E23" s="4">
        <v>260.36343269000002</v>
      </c>
      <c r="F23" s="4">
        <v>41.182485775512973</v>
      </c>
      <c r="G23" s="4">
        <v>0</v>
      </c>
      <c r="H23" s="4">
        <f t="shared" si="0"/>
        <v>301.54591846551301</v>
      </c>
      <c r="I23" s="4">
        <v>0</v>
      </c>
      <c r="J23" s="4">
        <f t="shared" si="1"/>
        <v>301.54591846551301</v>
      </c>
      <c r="K23" s="4">
        <v>268.86630937693656</v>
      </c>
      <c r="L23" s="1" t="s">
        <v>22</v>
      </c>
    </row>
    <row r="24" spans="1:12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2" ht="13.5" thickBot="1" x14ac:dyDescent="0.25">
      <c r="A25" s="5">
        <f>A23+1</f>
        <v>9</v>
      </c>
      <c r="C25" s="1" t="s">
        <v>50</v>
      </c>
      <c r="E25" s="6">
        <f t="shared" ref="E25:K25" si="3">SUM(E16:E23)</f>
        <v>4033.8701383233342</v>
      </c>
      <c r="F25" s="6">
        <f t="shared" si="3"/>
        <v>146.23343634141082</v>
      </c>
      <c r="G25" s="6">
        <f t="shared" si="3"/>
        <v>-3.2051733122222226</v>
      </c>
      <c r="H25" s="6">
        <f t="shared" si="3"/>
        <v>4176.8984013525223</v>
      </c>
      <c r="I25" s="6">
        <f t="shared" si="3"/>
        <v>0</v>
      </c>
      <c r="J25" s="6">
        <f t="shared" si="3"/>
        <v>4176.8984013525223</v>
      </c>
      <c r="K25" s="6">
        <f t="shared" si="3"/>
        <v>4063.0878420700296</v>
      </c>
      <c r="L25" s="1" t="s">
        <v>22</v>
      </c>
    </row>
    <row r="26" spans="1:12" ht="13.5" thickTop="1" x14ac:dyDescent="0.2"/>
    <row r="27" spans="1:12" x14ac:dyDescent="0.2">
      <c r="A27" s="3"/>
    </row>
  </sheetData>
  <pageMargins left="0.7" right="0.7" top="0.75" bottom="0.75" header="0.3" footer="0.3"/>
  <pageSetup scale="80" firstPageNumber="3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223E-AE2A-413A-B0DF-33480E69D6C3}">
  <dimension ref="A6:L67"/>
  <sheetViews>
    <sheetView view="pageLayout" zoomScale="90" zoomScaleNormal="100" zoomScalePageLayoutView="90" workbookViewId="0">
      <selection activeCell="F9" sqref="F9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7" width="12.28515625" style="2" customWidth="1"/>
    <col min="8" max="8" width="13.42578125" style="2" customWidth="1"/>
    <col min="9" max="11" width="12.28515625" style="2" customWidth="1"/>
    <col min="12" max="12" width="2.7109375" style="2" bestFit="1" customWidth="1"/>
    <col min="13" max="16384" width="101.28515625" style="1"/>
  </cols>
  <sheetData>
    <row r="6" spans="1:12" s="12" customFormat="1" x14ac:dyDescent="0.2">
      <c r="A6" s="14" t="s">
        <v>51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  <c r="L9" s="11"/>
    </row>
    <row r="10" spans="1:12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15"/>
    </row>
    <row r="11" spans="1:12" x14ac:dyDescent="0.2"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  <c r="L11" s="4"/>
    </row>
    <row r="12" spans="1:12" x14ac:dyDescent="0.2">
      <c r="C12" s="3" t="s">
        <v>52</v>
      </c>
    </row>
    <row r="14" spans="1:12" x14ac:dyDescent="0.2">
      <c r="A14" s="5">
        <v>1</v>
      </c>
      <c r="C14" s="1" t="s">
        <v>53</v>
      </c>
      <c r="E14" s="4">
        <v>48.933132789999995</v>
      </c>
      <c r="F14" s="4">
        <v>2.7105054312137611E-20</v>
      </c>
      <c r="G14" s="4">
        <v>0</v>
      </c>
      <c r="H14" s="4">
        <f t="shared" ref="H14:H21" si="0">E14+F14+G14</f>
        <v>48.933132789999995</v>
      </c>
      <c r="I14" s="4">
        <v>-1.0047999999999999</v>
      </c>
      <c r="J14" s="4">
        <f t="shared" ref="J14:J21" si="1">H14+I14</f>
        <v>47.928332789999992</v>
      </c>
      <c r="K14" s="4">
        <v>47.928237958661285</v>
      </c>
      <c r="L14" s="1" t="s">
        <v>22</v>
      </c>
    </row>
    <row r="15" spans="1:12" x14ac:dyDescent="0.2">
      <c r="A15" s="5">
        <f t="shared" ref="A15:A21" si="2">A14+1</f>
        <v>2</v>
      </c>
      <c r="C15" s="1" t="s">
        <v>26</v>
      </c>
      <c r="E15" s="4">
        <v>35.274011219999998</v>
      </c>
      <c r="F15" s="4">
        <v>0.21532136920518627</v>
      </c>
      <c r="G15" s="4">
        <v>-6.8861063333333333E-2</v>
      </c>
      <c r="H15" s="4">
        <f t="shared" si="0"/>
        <v>35.420471525871847</v>
      </c>
      <c r="I15" s="4">
        <v>-7.0400000000000004E-2</v>
      </c>
      <c r="J15" s="4">
        <f t="shared" si="1"/>
        <v>35.350071525871847</v>
      </c>
      <c r="K15" s="4">
        <v>35.238799207664016</v>
      </c>
      <c r="L15" s="1" t="s">
        <v>22</v>
      </c>
    </row>
    <row r="16" spans="1:12" x14ac:dyDescent="0.2">
      <c r="A16" s="5">
        <f t="shared" si="2"/>
        <v>3</v>
      </c>
      <c r="C16" s="1" t="s">
        <v>54</v>
      </c>
      <c r="E16" s="4">
        <v>95.844845937090156</v>
      </c>
      <c r="F16" s="4">
        <v>-1.7396781701247619</v>
      </c>
      <c r="G16" s="4">
        <v>-0.80060640666666683</v>
      </c>
      <c r="H16" s="4">
        <f t="shared" si="0"/>
        <v>93.30456136029872</v>
      </c>
      <c r="I16" s="4">
        <v>0</v>
      </c>
      <c r="J16" s="4">
        <f t="shared" si="1"/>
        <v>93.30456136029872</v>
      </c>
      <c r="K16" s="4">
        <v>93.836401563594663</v>
      </c>
      <c r="L16" s="1" t="s">
        <v>22</v>
      </c>
    </row>
    <row r="17" spans="1:12" x14ac:dyDescent="0.2">
      <c r="A17" s="5">
        <f t="shared" si="2"/>
        <v>4</v>
      </c>
      <c r="C17" s="1" t="s">
        <v>55</v>
      </c>
      <c r="E17" s="4">
        <v>14.105310209999999</v>
      </c>
      <c r="F17" s="4">
        <v>2.41168965</v>
      </c>
      <c r="G17" s="4">
        <v>-0.34088651666666669</v>
      </c>
      <c r="H17" s="4">
        <f t="shared" si="0"/>
        <v>16.176113343333331</v>
      </c>
      <c r="I17" s="4">
        <v>0</v>
      </c>
      <c r="J17" s="4">
        <f t="shared" si="1"/>
        <v>16.176113343333331</v>
      </c>
      <c r="K17" s="4">
        <v>16.133071464133288</v>
      </c>
      <c r="L17" s="1" t="s">
        <v>22</v>
      </c>
    </row>
    <row r="18" spans="1:12" x14ac:dyDescent="0.2">
      <c r="A18" s="5">
        <f t="shared" si="2"/>
        <v>5</v>
      </c>
      <c r="C18" s="1" t="s">
        <v>56</v>
      </c>
      <c r="E18" s="4">
        <v>134.71766191749344</v>
      </c>
      <c r="F18" s="4">
        <v>120.15636088699338</v>
      </c>
      <c r="G18" s="4">
        <v>0</v>
      </c>
      <c r="H18" s="4">
        <f t="shared" si="0"/>
        <v>254.87402280448683</v>
      </c>
      <c r="I18" s="4">
        <v>0</v>
      </c>
      <c r="J18" s="4">
        <f t="shared" si="1"/>
        <v>254.87402280448683</v>
      </c>
      <c r="K18" s="4">
        <v>163.78021643392188</v>
      </c>
      <c r="L18" s="1" t="s">
        <v>22</v>
      </c>
    </row>
    <row r="19" spans="1:12" x14ac:dyDescent="0.2">
      <c r="A19" s="5">
        <f t="shared" si="2"/>
        <v>6</v>
      </c>
      <c r="C19" s="1" t="s">
        <v>48</v>
      </c>
      <c r="E19" s="4">
        <v>231.47689183427346</v>
      </c>
      <c r="F19" s="4">
        <v>11.047477596778938</v>
      </c>
      <c r="G19" s="4">
        <v>-0.34893518666666673</v>
      </c>
      <c r="H19" s="4">
        <f t="shared" si="0"/>
        <v>242.17543424438574</v>
      </c>
      <c r="I19" s="4">
        <v>-0.45700000000000002</v>
      </c>
      <c r="J19" s="4">
        <f t="shared" si="1"/>
        <v>241.71843424438575</v>
      </c>
      <c r="K19" s="4">
        <v>233.72552816447987</v>
      </c>
      <c r="L19" s="1" t="s">
        <v>22</v>
      </c>
    </row>
    <row r="20" spans="1:12" x14ac:dyDescent="0.2">
      <c r="A20" s="5">
        <f t="shared" si="2"/>
        <v>7</v>
      </c>
      <c r="C20" s="1" t="s">
        <v>57</v>
      </c>
      <c r="E20" s="4">
        <v>11.20611435</v>
      </c>
      <c r="F20" s="4">
        <v>87.676832555558292</v>
      </c>
      <c r="G20" s="4">
        <v>0</v>
      </c>
      <c r="H20" s="4">
        <f t="shared" si="0"/>
        <v>98.882946905558299</v>
      </c>
      <c r="I20" s="4">
        <v>0</v>
      </c>
      <c r="J20" s="4">
        <f t="shared" si="1"/>
        <v>98.882946905558299</v>
      </c>
      <c r="K20" s="4">
        <v>32.416874007068053</v>
      </c>
      <c r="L20" s="1" t="s">
        <v>22</v>
      </c>
    </row>
    <row r="21" spans="1:12" x14ac:dyDescent="0.2">
      <c r="A21" s="5">
        <f t="shared" si="2"/>
        <v>8</v>
      </c>
      <c r="C21" s="1" t="s">
        <v>58</v>
      </c>
      <c r="E21" s="4">
        <v>32.386379739999995</v>
      </c>
      <c r="F21" s="4">
        <v>0</v>
      </c>
      <c r="G21" s="4">
        <v>0</v>
      </c>
      <c r="H21" s="4">
        <f t="shared" si="0"/>
        <v>32.386379739999995</v>
      </c>
      <c r="I21" s="4">
        <v>0</v>
      </c>
      <c r="J21" s="4">
        <f t="shared" si="1"/>
        <v>32.386379739999995</v>
      </c>
      <c r="K21" s="4">
        <v>32.386379740000002</v>
      </c>
      <c r="L21" s="4"/>
    </row>
    <row r="22" spans="1:12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f>A21+1</f>
        <v>9</v>
      </c>
      <c r="C23" s="1" t="s">
        <v>59</v>
      </c>
      <c r="E23" s="6">
        <f t="shared" ref="E23:K23" si="3">SUM(E14:E21)</f>
        <v>603.94434799885698</v>
      </c>
      <c r="F23" s="6">
        <f t="shared" si="3"/>
        <v>219.76800388841104</v>
      </c>
      <c r="G23" s="6">
        <f t="shared" si="3"/>
        <v>-1.5592891733333336</v>
      </c>
      <c r="H23" s="6">
        <f t="shared" si="3"/>
        <v>822.15306271393479</v>
      </c>
      <c r="I23" s="6">
        <f t="shared" si="3"/>
        <v>-1.5322</v>
      </c>
      <c r="J23" s="6">
        <f t="shared" si="3"/>
        <v>820.62086271393468</v>
      </c>
      <c r="K23" s="6">
        <f t="shared" si="3"/>
        <v>655.44550853952308</v>
      </c>
      <c r="L23" s="1" t="s">
        <v>22</v>
      </c>
    </row>
    <row r="24" spans="1:12" ht="13.5" thickTop="1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5"/>
      <c r="C25" s="3" t="s">
        <v>60</v>
      </c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>
        <f>A23+1</f>
        <v>10</v>
      </c>
      <c r="C27" s="1" t="s">
        <v>23</v>
      </c>
      <c r="E27" s="4">
        <v>7.3026999999999996E-3</v>
      </c>
      <c r="F27" s="4">
        <v>0</v>
      </c>
      <c r="G27" s="4">
        <v>0</v>
      </c>
      <c r="H27" s="4">
        <f>E27+F27+G27</f>
        <v>7.3026999999999996E-3</v>
      </c>
      <c r="I27" s="4">
        <v>0</v>
      </c>
      <c r="J27" s="4">
        <f>H27+I27</f>
        <v>7.3026999999999996E-3</v>
      </c>
      <c r="K27" s="4">
        <v>7.3027000000000005E-3</v>
      </c>
      <c r="L27" s="4"/>
    </row>
    <row r="28" spans="1:12" x14ac:dyDescent="0.2">
      <c r="A28" s="5">
        <f>A27+1</f>
        <v>11</v>
      </c>
      <c r="C28" s="1" t="s">
        <v>26</v>
      </c>
      <c r="E28" s="4">
        <v>5.795908289999999</v>
      </c>
      <c r="F28" s="4">
        <v>0.29146120225420058</v>
      </c>
      <c r="G28" s="4">
        <v>0</v>
      </c>
      <c r="H28" s="4">
        <f>E28+F28+G28</f>
        <v>6.0873694922541999</v>
      </c>
      <c r="I28" s="4">
        <v>0</v>
      </c>
      <c r="J28" s="4">
        <f>H28+I28</f>
        <v>6.0873694922541999</v>
      </c>
      <c r="K28" s="4">
        <v>5.8619673693779983</v>
      </c>
      <c r="L28" s="1" t="s">
        <v>22</v>
      </c>
    </row>
    <row r="29" spans="1:12" x14ac:dyDescent="0.2">
      <c r="A29" s="5">
        <f>A28+1</f>
        <v>12</v>
      </c>
      <c r="C29" s="1" t="s">
        <v>61</v>
      </c>
      <c r="E29" s="4">
        <v>5.458072829999999</v>
      </c>
      <c r="F29" s="4">
        <v>0.98014392241260229</v>
      </c>
      <c r="G29" s="4">
        <v>0</v>
      </c>
      <c r="H29" s="4">
        <f>E29+F29+G29</f>
        <v>6.4382167524126013</v>
      </c>
      <c r="I29" s="4">
        <v>0</v>
      </c>
      <c r="J29" s="4">
        <f>H29+I29</f>
        <v>6.4382167524126013</v>
      </c>
      <c r="K29" s="4">
        <v>5.6649838208422176</v>
      </c>
      <c r="L29" s="1" t="s">
        <v>22</v>
      </c>
    </row>
    <row r="30" spans="1:12" x14ac:dyDescent="0.2">
      <c r="A30" s="5">
        <f>A29+1</f>
        <v>13</v>
      </c>
      <c r="C30" s="1" t="s">
        <v>62</v>
      </c>
      <c r="E30" s="4">
        <v>20.226021599999999</v>
      </c>
      <c r="F30" s="4">
        <v>0</v>
      </c>
      <c r="G30" s="4">
        <v>0</v>
      </c>
      <c r="H30" s="4">
        <f>E30+F30+G30</f>
        <v>20.226021599999999</v>
      </c>
      <c r="I30" s="4">
        <v>0</v>
      </c>
      <c r="J30" s="4">
        <f>H30+I30</f>
        <v>20.226021599999999</v>
      </c>
      <c r="K30" s="4">
        <v>20.226021600000003</v>
      </c>
      <c r="L30" s="1" t="s">
        <v>22</v>
      </c>
    </row>
    <row r="31" spans="1:12" x14ac:dyDescent="0.2">
      <c r="A31" s="5">
        <f>A30+1</f>
        <v>14</v>
      </c>
      <c r="C31" s="1" t="s">
        <v>42</v>
      </c>
      <c r="E31" s="4">
        <v>2.29089623</v>
      </c>
      <c r="F31" s="4">
        <v>2.2930726915931774</v>
      </c>
      <c r="G31" s="4">
        <v>0</v>
      </c>
      <c r="H31" s="4">
        <f>E31+F31+G31</f>
        <v>4.5839689215931774</v>
      </c>
      <c r="I31" s="4">
        <v>0</v>
      </c>
      <c r="J31" s="4">
        <f>H31+I31</f>
        <v>4.5839689215931774</v>
      </c>
      <c r="K31" s="4">
        <v>2.737072968566352</v>
      </c>
      <c r="L31" s="1" t="s">
        <v>22</v>
      </c>
    </row>
    <row r="32" spans="1:12" x14ac:dyDescent="0.2">
      <c r="A32" s="5"/>
      <c r="E32" s="4"/>
      <c r="F32" s="4"/>
      <c r="G32" s="4"/>
      <c r="H32" s="4"/>
      <c r="I32" s="4"/>
      <c r="J32" s="4"/>
      <c r="K32" s="4"/>
      <c r="L32" s="4"/>
    </row>
    <row r="33" spans="1:12" ht="13.5" thickBot="1" x14ac:dyDescent="0.25">
      <c r="A33" s="5">
        <f>A31+1</f>
        <v>15</v>
      </c>
      <c r="C33" s="1" t="s">
        <v>59</v>
      </c>
      <c r="E33" s="6">
        <f t="shared" ref="E33:K33" si="4">SUM(E27:E31)</f>
        <v>33.77820165</v>
      </c>
      <c r="F33" s="6">
        <f t="shared" si="4"/>
        <v>3.5646778162599801</v>
      </c>
      <c r="G33" s="6">
        <f t="shared" si="4"/>
        <v>0</v>
      </c>
      <c r="H33" s="6">
        <f t="shared" si="4"/>
        <v>37.34287946625998</v>
      </c>
      <c r="I33" s="6">
        <f t="shared" si="4"/>
        <v>0</v>
      </c>
      <c r="J33" s="6">
        <f t="shared" si="4"/>
        <v>37.34287946625998</v>
      </c>
      <c r="K33" s="6">
        <f t="shared" si="4"/>
        <v>34.497348458786576</v>
      </c>
      <c r="L33" s="1" t="s">
        <v>22</v>
      </c>
    </row>
    <row r="34" spans="1:12" ht="13.5" thickTop="1" x14ac:dyDescent="0.2">
      <c r="A34" s="5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5"/>
      <c r="C35" s="3" t="s">
        <v>63</v>
      </c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5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5">
        <f>A33+1</f>
        <v>16</v>
      </c>
      <c r="C37" s="1" t="s">
        <v>23</v>
      </c>
      <c r="E37" s="4">
        <v>11.028464920000001</v>
      </c>
      <c r="F37" s="4">
        <v>0.43230883853202851</v>
      </c>
      <c r="G37" s="4">
        <v>0</v>
      </c>
      <c r="H37" s="4">
        <f t="shared" ref="H37:H61" si="5">E37+F37+G37</f>
        <v>11.46077375853203</v>
      </c>
      <c r="I37" s="4">
        <v>0</v>
      </c>
      <c r="J37" s="4">
        <f t="shared" ref="J37:J61" si="6">H37+I37</f>
        <v>11.46077375853203</v>
      </c>
      <c r="K37" s="4">
        <v>11.111852860310579</v>
      </c>
      <c r="L37" s="1" t="s">
        <v>22</v>
      </c>
    </row>
    <row r="38" spans="1:12" x14ac:dyDescent="0.2">
      <c r="A38" s="5">
        <f t="shared" ref="A38:A61" si="7">A37+1</f>
        <v>17</v>
      </c>
      <c r="C38" s="1" t="s">
        <v>34</v>
      </c>
      <c r="E38" s="4">
        <v>32.00405919</v>
      </c>
      <c r="F38" s="4">
        <v>5.4909499999999997E-3</v>
      </c>
      <c r="G38" s="4">
        <v>0</v>
      </c>
      <c r="H38" s="4">
        <f t="shared" si="5"/>
        <v>32.009550140000002</v>
      </c>
      <c r="I38" s="4">
        <v>0</v>
      </c>
      <c r="J38" s="4">
        <f t="shared" si="6"/>
        <v>32.009550140000002</v>
      </c>
      <c r="K38" s="4">
        <v>32.008864104583338</v>
      </c>
      <c r="L38" s="1" t="s">
        <v>22</v>
      </c>
    </row>
    <row r="39" spans="1:12" x14ac:dyDescent="0.2">
      <c r="A39" s="5">
        <f t="shared" si="7"/>
        <v>18</v>
      </c>
      <c r="C39" s="1" t="s">
        <v>26</v>
      </c>
      <c r="E39" s="4">
        <v>70.697135270000004</v>
      </c>
      <c r="F39" s="4">
        <v>2.3856780193977301</v>
      </c>
      <c r="G39" s="4">
        <v>-0.21820400666666673</v>
      </c>
      <c r="H39" s="4">
        <f t="shared" si="5"/>
        <v>72.864609282731067</v>
      </c>
      <c r="I39" s="4">
        <v>0</v>
      </c>
      <c r="J39" s="4">
        <f t="shared" si="6"/>
        <v>72.864609282731067</v>
      </c>
      <c r="K39" s="4">
        <v>71.14568988878807</v>
      </c>
      <c r="L39" s="1" t="s">
        <v>22</v>
      </c>
    </row>
    <row r="40" spans="1:12" x14ac:dyDescent="0.2">
      <c r="A40" s="5">
        <f t="shared" si="7"/>
        <v>19</v>
      </c>
      <c r="C40" s="1" t="s">
        <v>54</v>
      </c>
      <c r="E40" s="4">
        <v>49.230535330000002</v>
      </c>
      <c r="F40" s="4">
        <v>1.2529418669805763</v>
      </c>
      <c r="G40" s="4">
        <v>-2.2999763333333336E-2</v>
      </c>
      <c r="H40" s="4">
        <f t="shared" si="5"/>
        <v>50.460477433647249</v>
      </c>
      <c r="I40" s="4">
        <v>0</v>
      </c>
      <c r="J40" s="4">
        <f t="shared" si="6"/>
        <v>50.460477433647249</v>
      </c>
      <c r="K40" s="4">
        <v>49.475260312920476</v>
      </c>
      <c r="L40" s="1" t="s">
        <v>22</v>
      </c>
    </row>
    <row r="41" spans="1:12" x14ac:dyDescent="0.2">
      <c r="A41" s="5">
        <f t="shared" si="7"/>
        <v>20</v>
      </c>
      <c r="C41" s="1" t="s">
        <v>56</v>
      </c>
      <c r="E41" s="4">
        <v>54.322918090000009</v>
      </c>
      <c r="F41" s="4">
        <v>41.265216545094098</v>
      </c>
      <c r="G41" s="4">
        <v>0</v>
      </c>
      <c r="H41" s="4">
        <f t="shared" si="5"/>
        <v>95.588134635094107</v>
      </c>
      <c r="I41" s="4">
        <v>0</v>
      </c>
      <c r="J41" s="4">
        <f t="shared" si="6"/>
        <v>95.588134635094107</v>
      </c>
      <c r="K41" s="4">
        <v>63.166476998256975</v>
      </c>
      <c r="L41" s="1" t="s">
        <v>22</v>
      </c>
    </row>
    <row r="42" spans="1:12" x14ac:dyDescent="0.2">
      <c r="A42" s="5">
        <f t="shared" si="7"/>
        <v>21</v>
      </c>
      <c r="C42" s="1" t="s">
        <v>48</v>
      </c>
      <c r="E42" s="4">
        <v>479.07476121000002</v>
      </c>
      <c r="F42" s="4">
        <v>2.2090929778364758</v>
      </c>
      <c r="G42" s="4">
        <v>-0.69316001333333344</v>
      </c>
      <c r="H42" s="4">
        <f t="shared" si="5"/>
        <v>480.59069417450314</v>
      </c>
      <c r="I42" s="4">
        <v>0</v>
      </c>
      <c r="J42" s="4">
        <f t="shared" si="6"/>
        <v>480.59069417450314</v>
      </c>
      <c r="K42" s="4">
        <v>479.76883190192592</v>
      </c>
      <c r="L42" s="1" t="s">
        <v>22</v>
      </c>
    </row>
    <row r="43" spans="1:12" x14ac:dyDescent="0.2">
      <c r="A43" s="5">
        <f t="shared" si="7"/>
        <v>22</v>
      </c>
      <c r="C43" s="1" t="s">
        <v>57</v>
      </c>
      <c r="E43" s="4">
        <v>63.138125320000029</v>
      </c>
      <c r="F43" s="4">
        <v>34.641193470343907</v>
      </c>
      <c r="G43" s="4">
        <v>-0.91970239333333348</v>
      </c>
      <c r="H43" s="4">
        <f t="shared" si="5"/>
        <v>96.859616397010598</v>
      </c>
      <c r="I43" s="4">
        <v>0</v>
      </c>
      <c r="J43" s="4">
        <f t="shared" si="6"/>
        <v>96.859616397010598</v>
      </c>
      <c r="K43" s="4">
        <v>69.605726996429837</v>
      </c>
      <c r="L43" s="1" t="s">
        <v>22</v>
      </c>
    </row>
    <row r="53" spans="1:12" x14ac:dyDescent="0.2">
      <c r="A53" s="14" t="s">
        <v>64</v>
      </c>
      <c r="B53" s="14"/>
      <c r="C53" s="14"/>
      <c r="D53" s="14"/>
      <c r="E53" s="13"/>
      <c r="F53" s="13"/>
      <c r="G53" s="13"/>
      <c r="H53" s="13"/>
      <c r="I53" s="13"/>
      <c r="J53" s="13"/>
      <c r="K53" s="13"/>
      <c r="L53" s="13"/>
    </row>
    <row r="54" spans="1:12" x14ac:dyDescent="0.2">
      <c r="A54" s="14" t="s">
        <v>1</v>
      </c>
      <c r="B54" s="14"/>
      <c r="C54" s="14"/>
      <c r="D54" s="14"/>
      <c r="E54" s="13"/>
      <c r="F54" s="13"/>
      <c r="G54" s="13"/>
      <c r="H54" s="13"/>
      <c r="I54" s="13"/>
      <c r="J54" s="13"/>
      <c r="K54" s="13"/>
      <c r="L54" s="13"/>
    </row>
    <row r="56" spans="1:12" x14ac:dyDescent="0.2">
      <c r="A56" s="3"/>
      <c r="B56" s="3"/>
      <c r="C56" s="3"/>
      <c r="D56" s="3"/>
      <c r="E56" s="11" t="s">
        <v>2</v>
      </c>
      <c r="F56" s="11"/>
      <c r="G56" s="11"/>
      <c r="H56" s="11" t="s">
        <v>3</v>
      </c>
      <c r="I56" s="11"/>
      <c r="J56" s="11" t="s">
        <v>3</v>
      </c>
      <c r="K56" s="11"/>
      <c r="L56" s="11"/>
    </row>
    <row r="57" spans="1:12" ht="38.25" x14ac:dyDescent="0.2">
      <c r="A57" s="10" t="s">
        <v>4</v>
      </c>
      <c r="B57" s="7"/>
      <c r="C57" s="9" t="s">
        <v>5</v>
      </c>
      <c r="D57" s="7"/>
      <c r="E57" s="8" t="s">
        <v>6</v>
      </c>
      <c r="F57" s="8" t="s">
        <v>7</v>
      </c>
      <c r="G57" s="8" t="s">
        <v>8</v>
      </c>
      <c r="H57" s="8" t="s">
        <v>9</v>
      </c>
      <c r="I57" s="8" t="s">
        <v>10</v>
      </c>
      <c r="J57" s="8" t="s">
        <v>11</v>
      </c>
      <c r="K57" s="8" t="s">
        <v>12</v>
      </c>
      <c r="L57" s="15"/>
    </row>
    <row r="58" spans="1:12" x14ac:dyDescent="0.2">
      <c r="E58" s="4" t="s">
        <v>13</v>
      </c>
      <c r="F58" s="4" t="s">
        <v>14</v>
      </c>
      <c r="G58" s="4" t="s">
        <v>15</v>
      </c>
      <c r="H58" s="4" t="s">
        <v>16</v>
      </c>
      <c r="I58" s="4" t="s">
        <v>17</v>
      </c>
      <c r="J58" s="4" t="s">
        <v>18</v>
      </c>
      <c r="K58" s="4" t="s">
        <v>19</v>
      </c>
      <c r="L58" s="4"/>
    </row>
    <row r="59" spans="1:12" x14ac:dyDescent="0.2">
      <c r="E59" s="4"/>
      <c r="F59" s="4"/>
      <c r="G59" s="4"/>
      <c r="H59" s="4"/>
      <c r="I59" s="4"/>
      <c r="J59" s="4"/>
      <c r="K59" s="4"/>
      <c r="L59" s="4"/>
    </row>
    <row r="60" spans="1:12" x14ac:dyDescent="0.2">
      <c r="A60" s="5">
        <f>A43+1</f>
        <v>23</v>
      </c>
      <c r="C60" s="1" t="s">
        <v>58</v>
      </c>
      <c r="E60" s="4">
        <v>36.199051319999995</v>
      </c>
      <c r="F60" s="4">
        <v>0</v>
      </c>
      <c r="G60" s="4">
        <v>-0.11894507000000001</v>
      </c>
      <c r="H60" s="4">
        <f t="shared" si="5"/>
        <v>36.080106249999993</v>
      </c>
      <c r="I60" s="4">
        <v>0</v>
      </c>
      <c r="J60" s="4">
        <f t="shared" si="6"/>
        <v>36.080106249999993</v>
      </c>
      <c r="K60" s="4">
        <v>36.17610803614054</v>
      </c>
      <c r="L60" s="1" t="s">
        <v>22</v>
      </c>
    </row>
    <row r="61" spans="1:12" x14ac:dyDescent="0.2">
      <c r="A61" s="5">
        <f t="shared" si="7"/>
        <v>24</v>
      </c>
      <c r="C61" s="1" t="s">
        <v>42</v>
      </c>
      <c r="E61" s="4">
        <v>27.710593330000002</v>
      </c>
      <c r="F61" s="4">
        <v>2.6827914484332323</v>
      </c>
      <c r="G61" s="4">
        <v>0</v>
      </c>
      <c r="H61" s="4">
        <f t="shared" si="5"/>
        <v>30.393384778433234</v>
      </c>
      <c r="I61" s="4">
        <v>0</v>
      </c>
      <c r="J61" s="4">
        <f t="shared" si="6"/>
        <v>30.393384778433234</v>
      </c>
      <c r="K61" s="4">
        <v>28.344313987419909</v>
      </c>
      <c r="L61" s="1" t="s">
        <v>22</v>
      </c>
    </row>
    <row r="62" spans="1:12" x14ac:dyDescent="0.2">
      <c r="A62" s="5"/>
      <c r="E62" s="4"/>
      <c r="F62" s="4"/>
      <c r="G62" s="4"/>
      <c r="H62" s="4"/>
      <c r="I62" s="4"/>
      <c r="J62" s="4"/>
      <c r="K62" s="4"/>
      <c r="L62" s="4"/>
    </row>
    <row r="63" spans="1:12" ht="13.5" thickBot="1" x14ac:dyDescent="0.25">
      <c r="A63" s="5">
        <f>A61+1</f>
        <v>25</v>
      </c>
      <c r="C63" s="1" t="s">
        <v>59</v>
      </c>
      <c r="E63" s="6">
        <f t="shared" ref="E63:K63" si="8">SUM(E37:E61)</f>
        <v>823.40564398000015</v>
      </c>
      <c r="F63" s="6">
        <f t="shared" si="8"/>
        <v>84.874714116618051</v>
      </c>
      <c r="G63" s="6">
        <f t="shared" si="8"/>
        <v>-1.9730112466666672</v>
      </c>
      <c r="H63" s="6">
        <f t="shared" si="8"/>
        <v>906.30734684995139</v>
      </c>
      <c r="I63" s="6">
        <f t="shared" si="8"/>
        <v>0</v>
      </c>
      <c r="J63" s="6">
        <f t="shared" si="8"/>
        <v>906.30734684995139</v>
      </c>
      <c r="K63" s="6">
        <f t="shared" si="8"/>
        <v>840.80312508677571</v>
      </c>
      <c r="L63" s="1" t="s">
        <v>22</v>
      </c>
    </row>
    <row r="64" spans="1:12" ht="13.5" thickTop="1" x14ac:dyDescent="0.2">
      <c r="A64" s="5"/>
      <c r="E64" s="4"/>
      <c r="F64" s="4"/>
      <c r="G64" s="4"/>
      <c r="H64" s="4"/>
      <c r="I64" s="4"/>
      <c r="J64" s="4"/>
      <c r="K64" s="4"/>
      <c r="L64" s="4"/>
    </row>
    <row r="65" spans="1:12" ht="13.5" thickBot="1" x14ac:dyDescent="0.25">
      <c r="A65" s="5">
        <f>A63+1</f>
        <v>26</v>
      </c>
      <c r="C65" s="1" t="s">
        <v>44</v>
      </c>
      <c r="E65" s="6">
        <f t="shared" ref="E65:K65" si="9">SUM(E23,E33,E63)</f>
        <v>1461.1281936288572</v>
      </c>
      <c r="F65" s="6">
        <f t="shared" si="9"/>
        <v>308.20739582128908</v>
      </c>
      <c r="G65" s="6">
        <f t="shared" si="9"/>
        <v>-3.5323004200000008</v>
      </c>
      <c r="H65" s="6">
        <f t="shared" si="9"/>
        <v>1765.8032890301461</v>
      </c>
      <c r="I65" s="6">
        <f t="shared" si="9"/>
        <v>-1.5322</v>
      </c>
      <c r="J65" s="6">
        <f t="shared" si="9"/>
        <v>1764.271089030146</v>
      </c>
      <c r="K65" s="6">
        <f t="shared" si="9"/>
        <v>1530.7459820850854</v>
      </c>
      <c r="L65" s="1" t="s">
        <v>22</v>
      </c>
    </row>
    <row r="66" spans="1:12" ht="13.5" thickTop="1" x14ac:dyDescent="0.2">
      <c r="A66" s="5"/>
      <c r="E66" s="4"/>
      <c r="F66" s="4"/>
      <c r="G66" s="4"/>
      <c r="H66" s="4"/>
      <c r="I66" s="4"/>
      <c r="J66" s="4"/>
      <c r="K66" s="4"/>
      <c r="L66" s="4"/>
    </row>
    <row r="67" spans="1:12" x14ac:dyDescent="0.2">
      <c r="A67" s="3"/>
    </row>
  </sheetData>
  <pageMargins left="0.7" right="0.7" top="0.75" bottom="0.75" header="0.3" footer="0.3"/>
  <pageSetup scale="82" firstPageNumber="4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68A2-73EE-4B50-821E-DD684920C8FE}">
  <dimension ref="A5:L69"/>
  <sheetViews>
    <sheetView view="pageLayout" zoomScale="90" zoomScaleNormal="100" zoomScalePageLayoutView="90" workbookViewId="0">
      <selection activeCell="C13" sqref="C1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7" width="12.28515625" style="2" customWidth="1"/>
    <col min="8" max="8" width="13.5703125" style="2" customWidth="1"/>
    <col min="9" max="11" width="12.28515625" style="2" customWidth="1"/>
    <col min="12" max="12" width="2.7109375" style="1" bestFit="1" customWidth="1"/>
    <col min="13" max="16384" width="101.28515625" style="1"/>
  </cols>
  <sheetData>
    <row r="5" spans="1:12" s="12" customFormat="1" x14ac:dyDescent="0.2">
      <c r="A5" s="14"/>
      <c r="B5" s="14"/>
      <c r="C5" s="14"/>
      <c r="D5" s="14"/>
      <c r="E5" s="13"/>
      <c r="F5" s="13"/>
      <c r="G5" s="13"/>
      <c r="H5" s="13"/>
      <c r="I5" s="13"/>
      <c r="J5" s="13"/>
      <c r="K5" s="13"/>
    </row>
    <row r="6" spans="1:12" s="12" customFormat="1" x14ac:dyDescent="0.2">
      <c r="A6" s="14" t="s">
        <v>65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2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2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</row>
    <row r="11" spans="1:12" x14ac:dyDescent="0.2"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4" t="s">
        <v>19</v>
      </c>
    </row>
    <row r="12" spans="1:12" x14ac:dyDescent="0.2">
      <c r="C12" s="3" t="s">
        <v>66</v>
      </c>
      <c r="E12" s="4"/>
      <c r="F12" s="4"/>
      <c r="G12" s="4"/>
      <c r="H12" s="4"/>
      <c r="I12" s="4"/>
      <c r="J12" s="4"/>
      <c r="K12" s="4"/>
    </row>
    <row r="14" spans="1:12" x14ac:dyDescent="0.2">
      <c r="A14" s="5">
        <v>1</v>
      </c>
      <c r="C14" s="1" t="s">
        <v>67</v>
      </c>
      <c r="E14" s="4">
        <v>15.265376673802107</v>
      </c>
      <c r="F14" s="4">
        <v>1.0354606739949745</v>
      </c>
      <c r="G14" s="4">
        <v>0</v>
      </c>
      <c r="H14" s="4">
        <f t="shared" ref="H14:H28" si="0">E14+F14+G14</f>
        <v>16.300837347797081</v>
      </c>
      <c r="I14" s="4">
        <v>0</v>
      </c>
      <c r="J14" s="4">
        <f t="shared" ref="J14:J28" si="1">H14+I14</f>
        <v>16.300837347797081</v>
      </c>
      <c r="K14" s="4">
        <v>15.824854763547714</v>
      </c>
      <c r="L14" s="1" t="s">
        <v>22</v>
      </c>
    </row>
    <row r="15" spans="1:12" x14ac:dyDescent="0.2">
      <c r="A15" s="5">
        <f t="shared" ref="A15:A28" si="2">A14+1</f>
        <v>2</v>
      </c>
      <c r="C15" s="1" t="s">
        <v>68</v>
      </c>
      <c r="E15" s="4">
        <v>9.7472979999999987E-2</v>
      </c>
      <c r="F15" s="4">
        <v>0</v>
      </c>
      <c r="G15" s="4">
        <v>0</v>
      </c>
      <c r="H15" s="4">
        <f t="shared" si="0"/>
        <v>9.7472979999999987E-2</v>
      </c>
      <c r="I15" s="4">
        <v>-0.19789999999999999</v>
      </c>
      <c r="J15" s="4">
        <f t="shared" si="1"/>
        <v>-0.10042702000000001</v>
      </c>
      <c r="K15" s="4">
        <v>-0.10042702000000002</v>
      </c>
    </row>
    <row r="16" spans="1:12" x14ac:dyDescent="0.2">
      <c r="A16" s="5">
        <f t="shared" si="2"/>
        <v>3</v>
      </c>
      <c r="C16" s="1" t="s">
        <v>69</v>
      </c>
      <c r="E16" s="4">
        <v>26.897455889999989</v>
      </c>
      <c r="F16" s="4">
        <v>9.97102479928059</v>
      </c>
      <c r="G16" s="4">
        <v>-0.78172226999999994</v>
      </c>
      <c r="H16" s="4">
        <f t="shared" si="0"/>
        <v>36.086758419280578</v>
      </c>
      <c r="I16" s="4">
        <v>0</v>
      </c>
      <c r="J16" s="4">
        <f t="shared" si="1"/>
        <v>36.086758419280578</v>
      </c>
      <c r="K16" s="4">
        <v>33.681593435597115</v>
      </c>
      <c r="L16" s="1" t="s">
        <v>22</v>
      </c>
    </row>
    <row r="17" spans="1:12" x14ac:dyDescent="0.2">
      <c r="A17" s="5">
        <f t="shared" si="2"/>
        <v>4</v>
      </c>
      <c r="C17" s="1" t="s">
        <v>70</v>
      </c>
      <c r="E17" s="4">
        <v>73.885908790000002</v>
      </c>
      <c r="F17" s="4">
        <v>1.5975801606700797</v>
      </c>
      <c r="G17" s="4">
        <v>-1.47615479</v>
      </c>
      <c r="H17" s="4">
        <f t="shared" si="0"/>
        <v>74.007334160670084</v>
      </c>
      <c r="I17" s="4">
        <v>-5.4299999999999994E-2</v>
      </c>
      <c r="J17" s="4">
        <f t="shared" si="1"/>
        <v>73.953034160670086</v>
      </c>
      <c r="K17" s="4">
        <v>73.583290527120766</v>
      </c>
      <c r="L17" s="1" t="s">
        <v>22</v>
      </c>
    </row>
    <row r="18" spans="1:12" x14ac:dyDescent="0.2">
      <c r="A18" s="5">
        <f t="shared" si="2"/>
        <v>5</v>
      </c>
      <c r="C18" s="1" t="s">
        <v>71</v>
      </c>
      <c r="E18" s="4">
        <v>3.0523248398394718</v>
      </c>
      <c r="F18" s="4">
        <v>0.15795984451082304</v>
      </c>
      <c r="G18" s="4">
        <v>0</v>
      </c>
      <c r="H18" s="4">
        <f t="shared" si="0"/>
        <v>3.2102846843502948</v>
      </c>
      <c r="I18" s="4">
        <v>0</v>
      </c>
      <c r="J18" s="4">
        <f t="shared" si="1"/>
        <v>3.2102846843502948</v>
      </c>
      <c r="K18" s="4">
        <v>3.1509662612747635</v>
      </c>
      <c r="L18" s="1" t="s">
        <v>22</v>
      </c>
    </row>
    <row r="19" spans="1:12" x14ac:dyDescent="0.2">
      <c r="A19" s="5">
        <f t="shared" si="2"/>
        <v>6</v>
      </c>
      <c r="C19" s="1" t="s">
        <v>72</v>
      </c>
      <c r="E19" s="4">
        <v>26.84459107</v>
      </c>
      <c r="F19" s="4">
        <v>1.1216975189338725</v>
      </c>
      <c r="G19" s="4">
        <v>-0.20709374666666672</v>
      </c>
      <c r="H19" s="4">
        <f t="shared" si="0"/>
        <v>27.759194842267203</v>
      </c>
      <c r="I19" s="4">
        <v>0</v>
      </c>
      <c r="J19" s="4">
        <f t="shared" si="1"/>
        <v>27.759194842267203</v>
      </c>
      <c r="K19" s="4">
        <v>27.343545270652612</v>
      </c>
      <c r="L19" s="1" t="s">
        <v>22</v>
      </c>
    </row>
    <row r="20" spans="1:12" x14ac:dyDescent="0.2">
      <c r="A20" s="5">
        <f t="shared" si="2"/>
        <v>7</v>
      </c>
      <c r="C20" s="1" t="s">
        <v>73</v>
      </c>
      <c r="E20" s="4">
        <v>51.946908433843525</v>
      </c>
      <c r="F20" s="4">
        <v>2.1544256736153065</v>
      </c>
      <c r="G20" s="4">
        <v>-2.6044333333333333E-2</v>
      </c>
      <c r="H20" s="4">
        <f t="shared" si="0"/>
        <v>54.075289774125501</v>
      </c>
      <c r="I20" s="4">
        <v>0</v>
      </c>
      <c r="J20" s="4">
        <f t="shared" si="1"/>
        <v>54.075289774125501</v>
      </c>
      <c r="K20" s="4">
        <v>53.880794524595487</v>
      </c>
      <c r="L20" s="1" t="s">
        <v>22</v>
      </c>
    </row>
    <row r="21" spans="1:12" x14ac:dyDescent="0.2">
      <c r="A21" s="5">
        <f t="shared" si="2"/>
        <v>8</v>
      </c>
      <c r="C21" s="1" t="s">
        <v>74</v>
      </c>
      <c r="E21" s="4">
        <v>2.4789615600000001</v>
      </c>
      <c r="F21" s="4">
        <v>6.1506739999999997E-2</v>
      </c>
      <c r="G21" s="4">
        <v>0</v>
      </c>
      <c r="H21" s="4">
        <f t="shared" si="0"/>
        <v>2.5404683000000001</v>
      </c>
      <c r="I21" s="4">
        <v>0</v>
      </c>
      <c r="J21" s="4">
        <f t="shared" si="1"/>
        <v>2.5404683000000001</v>
      </c>
      <c r="K21" s="4">
        <v>2.5327799575000003</v>
      </c>
      <c r="L21" s="1" t="s">
        <v>22</v>
      </c>
    </row>
    <row r="22" spans="1:12" x14ac:dyDescent="0.2">
      <c r="A22" s="5">
        <f t="shared" si="2"/>
        <v>9</v>
      </c>
      <c r="C22" s="1" t="s">
        <v>75</v>
      </c>
      <c r="E22" s="4">
        <v>4.0348978699999982</v>
      </c>
      <c r="F22" s="4">
        <v>1.1548492699999999</v>
      </c>
      <c r="G22" s="4">
        <v>0</v>
      </c>
      <c r="H22" s="4">
        <f t="shared" si="0"/>
        <v>5.1897471399999979</v>
      </c>
      <c r="I22" s="4">
        <v>0</v>
      </c>
      <c r="J22" s="4">
        <f t="shared" si="1"/>
        <v>5.1897471399999979</v>
      </c>
      <c r="K22" s="4">
        <v>4.1800820313609464</v>
      </c>
      <c r="L22" s="1" t="s">
        <v>22</v>
      </c>
    </row>
    <row r="23" spans="1:12" x14ac:dyDescent="0.2">
      <c r="A23" s="5">
        <f t="shared" si="2"/>
        <v>10</v>
      </c>
      <c r="C23" s="1" t="s">
        <v>76</v>
      </c>
      <c r="E23" s="4">
        <v>0.64725087999999997</v>
      </c>
      <c r="F23" s="4">
        <v>0</v>
      </c>
      <c r="G23" s="4">
        <v>0</v>
      </c>
      <c r="H23" s="4">
        <f t="shared" si="0"/>
        <v>0.64725087999999997</v>
      </c>
      <c r="I23" s="4">
        <v>0</v>
      </c>
      <c r="J23" s="4">
        <f t="shared" si="1"/>
        <v>0.64725087999999997</v>
      </c>
      <c r="K23" s="4">
        <v>0.64725087999999997</v>
      </c>
    </row>
    <row r="24" spans="1:12" x14ac:dyDescent="0.2">
      <c r="A24" s="5">
        <f t="shared" si="2"/>
        <v>11</v>
      </c>
      <c r="C24" s="1" t="s">
        <v>77</v>
      </c>
      <c r="E24" s="4">
        <v>1.9556484300000001</v>
      </c>
      <c r="F24" s="4">
        <v>6.2318265960000008E-2</v>
      </c>
      <c r="G24" s="4">
        <v>-0.7544645499999999</v>
      </c>
      <c r="H24" s="4">
        <f t="shared" si="0"/>
        <v>1.2635021459600004</v>
      </c>
      <c r="I24" s="4">
        <v>0</v>
      </c>
      <c r="J24" s="4">
        <f t="shared" si="1"/>
        <v>1.2635021459600004</v>
      </c>
      <c r="K24" s="4">
        <v>1.7882045562833913</v>
      </c>
      <c r="L24" s="1" t="s">
        <v>22</v>
      </c>
    </row>
    <row r="25" spans="1:12" x14ac:dyDescent="0.2">
      <c r="A25" s="5">
        <f t="shared" si="2"/>
        <v>12</v>
      </c>
      <c r="C25" s="1" t="s">
        <v>78</v>
      </c>
      <c r="E25" s="4">
        <v>0.88637573999999841</v>
      </c>
      <c r="F25" s="4">
        <v>10.094261614160061</v>
      </c>
      <c r="G25" s="4">
        <v>2.535378090975001</v>
      </c>
      <c r="H25" s="4">
        <f t="shared" si="0"/>
        <v>13.516015445135061</v>
      </c>
      <c r="I25" s="4">
        <v>0</v>
      </c>
      <c r="J25" s="4">
        <f t="shared" si="1"/>
        <v>13.516015445135061</v>
      </c>
      <c r="K25" s="4">
        <v>12.223602074049287</v>
      </c>
      <c r="L25" s="1" t="s">
        <v>22</v>
      </c>
    </row>
    <row r="26" spans="1:12" x14ac:dyDescent="0.2">
      <c r="A26" s="5">
        <f t="shared" si="2"/>
        <v>13</v>
      </c>
      <c r="C26" s="1" t="s">
        <v>79</v>
      </c>
      <c r="E26" s="4">
        <v>230.02057344000002</v>
      </c>
      <c r="F26" s="4">
        <v>56.444199264569107</v>
      </c>
      <c r="G26" s="4">
        <v>-39.332556074208327</v>
      </c>
      <c r="H26" s="4">
        <f t="shared" si="0"/>
        <v>247.13221663036077</v>
      </c>
      <c r="I26" s="4">
        <v>0</v>
      </c>
      <c r="J26" s="4">
        <f t="shared" si="1"/>
        <v>247.13221663036077</v>
      </c>
      <c r="K26" s="4">
        <v>218.22788393766695</v>
      </c>
      <c r="L26" s="1" t="s">
        <v>22</v>
      </c>
    </row>
    <row r="27" spans="1:12" x14ac:dyDescent="0.2">
      <c r="A27" s="5">
        <f t="shared" si="2"/>
        <v>14</v>
      </c>
      <c r="C27" s="1" t="s">
        <v>80</v>
      </c>
      <c r="E27" s="4">
        <v>12.15465019</v>
      </c>
      <c r="F27" s="4">
        <v>0.17240676000000002</v>
      </c>
      <c r="G27" s="4">
        <v>0</v>
      </c>
      <c r="H27" s="4">
        <f t="shared" si="0"/>
        <v>12.327056949999999</v>
      </c>
      <c r="I27" s="4">
        <v>0</v>
      </c>
      <c r="J27" s="4">
        <f t="shared" si="1"/>
        <v>12.327056949999999</v>
      </c>
      <c r="K27" s="4">
        <v>12.196358794690944</v>
      </c>
      <c r="L27" s="1" t="s">
        <v>22</v>
      </c>
    </row>
    <row r="28" spans="1:12" x14ac:dyDescent="0.2">
      <c r="A28" s="5">
        <f t="shared" si="2"/>
        <v>15</v>
      </c>
      <c r="C28" s="1" t="s">
        <v>81</v>
      </c>
      <c r="E28" s="4">
        <v>92.047511510000007</v>
      </c>
      <c r="F28" s="4">
        <v>0</v>
      </c>
      <c r="G28" s="4">
        <v>-4.7925659200000004</v>
      </c>
      <c r="H28" s="4">
        <f t="shared" si="0"/>
        <v>87.254945590000005</v>
      </c>
      <c r="I28" s="4">
        <v>0</v>
      </c>
      <c r="J28" s="4">
        <f t="shared" si="1"/>
        <v>87.254945590000005</v>
      </c>
      <c r="K28" s="4">
        <v>88.253396823333333</v>
      </c>
      <c r="L28" s="1" t="s">
        <v>22</v>
      </c>
    </row>
    <row r="29" spans="1:12" x14ac:dyDescent="0.2">
      <c r="A29" s="5"/>
      <c r="E29" s="4"/>
      <c r="F29" s="4"/>
      <c r="G29" s="4"/>
      <c r="H29" s="4"/>
      <c r="I29" s="4"/>
      <c r="J29" s="4"/>
      <c r="K29" s="4"/>
    </row>
    <row r="30" spans="1:12" ht="13.5" thickBot="1" x14ac:dyDescent="0.25">
      <c r="A30" s="5">
        <f>A28+1</f>
        <v>16</v>
      </c>
      <c r="C30" s="1" t="s">
        <v>59</v>
      </c>
      <c r="E30" s="6">
        <f t="shared" ref="E30:K30" si="3">SUM(E14:E28)</f>
        <v>542.21590829748516</v>
      </c>
      <c r="F30" s="6">
        <f t="shared" si="3"/>
        <v>84.027690585694813</v>
      </c>
      <c r="G30" s="6">
        <f t="shared" si="3"/>
        <v>-44.83522359323333</v>
      </c>
      <c r="H30" s="6">
        <f t="shared" si="3"/>
        <v>581.40837528994655</v>
      </c>
      <c r="I30" s="6">
        <f t="shared" si="3"/>
        <v>-0.25219999999999998</v>
      </c>
      <c r="J30" s="6">
        <f t="shared" si="3"/>
        <v>581.15617528994653</v>
      </c>
      <c r="K30" s="6">
        <f t="shared" si="3"/>
        <v>547.41417681767325</v>
      </c>
      <c r="L30" s="1" t="s">
        <v>22</v>
      </c>
    </row>
    <row r="31" spans="1:12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2" x14ac:dyDescent="0.2">
      <c r="A32" s="5"/>
      <c r="C32" s="3" t="s">
        <v>82</v>
      </c>
      <c r="E32" s="4"/>
      <c r="F32" s="4"/>
      <c r="G32" s="4"/>
      <c r="H32" s="4"/>
      <c r="I32" s="4"/>
      <c r="J32" s="4"/>
      <c r="K32" s="4"/>
    </row>
    <row r="33" spans="1:12" x14ac:dyDescent="0.2">
      <c r="A33" s="5"/>
      <c r="E33" s="4"/>
      <c r="F33" s="4"/>
      <c r="G33" s="4"/>
      <c r="H33" s="4"/>
      <c r="I33" s="4"/>
      <c r="J33" s="4"/>
      <c r="K33" s="4"/>
    </row>
    <row r="34" spans="1:12" x14ac:dyDescent="0.2">
      <c r="A34" s="5">
        <f>A30+1</f>
        <v>17</v>
      </c>
      <c r="C34" s="1" t="s">
        <v>23</v>
      </c>
      <c r="E34" s="4">
        <v>0.54584564135400016</v>
      </c>
      <c r="F34" s="4">
        <v>0</v>
      </c>
      <c r="G34" s="4">
        <v>0</v>
      </c>
      <c r="H34" s="4">
        <f t="shared" ref="H34:H63" si="4">E34+F34+G34</f>
        <v>0.54584564135400016</v>
      </c>
      <c r="I34" s="4">
        <v>0</v>
      </c>
      <c r="J34" s="4">
        <f t="shared" ref="J34:J63" si="5">H34+I34</f>
        <v>0.54584564135400016</v>
      </c>
      <c r="K34" s="4">
        <v>0.54584564135400004</v>
      </c>
    </row>
    <row r="35" spans="1:12" x14ac:dyDescent="0.2">
      <c r="A35" s="5">
        <f t="shared" ref="A35:A63" si="6">A34+1</f>
        <v>18</v>
      </c>
      <c r="C35" s="1" t="s">
        <v>47</v>
      </c>
      <c r="E35" s="4">
        <v>98.465775590055017</v>
      </c>
      <c r="F35" s="4">
        <v>0.138726252829</v>
      </c>
      <c r="G35" s="4">
        <v>-9.6684198988000014E-2</v>
      </c>
      <c r="H35" s="4">
        <f t="shared" si="4"/>
        <v>98.507817643896018</v>
      </c>
      <c r="I35" s="4">
        <v>0</v>
      </c>
      <c r="J35" s="4">
        <f t="shared" si="5"/>
        <v>98.507817643896018</v>
      </c>
      <c r="K35" s="4">
        <v>98.50323803190534</v>
      </c>
      <c r="L35" s="1" t="s">
        <v>22</v>
      </c>
    </row>
    <row r="36" spans="1:12" x14ac:dyDescent="0.2">
      <c r="A36" s="5">
        <f t="shared" si="6"/>
        <v>19</v>
      </c>
      <c r="C36" s="1" t="s">
        <v>69</v>
      </c>
      <c r="E36" s="4">
        <v>7.7752281547460003</v>
      </c>
      <c r="F36" s="4">
        <v>0.51066473726745043</v>
      </c>
      <c r="G36" s="4">
        <v>-0.28720541347249035</v>
      </c>
      <c r="H36" s="4">
        <f t="shared" si="4"/>
        <v>7.9986874785409601</v>
      </c>
      <c r="I36" s="4">
        <v>0</v>
      </c>
      <c r="J36" s="4">
        <f t="shared" si="5"/>
        <v>7.9986874785409601</v>
      </c>
      <c r="K36" s="4">
        <v>7.6691781042096201</v>
      </c>
      <c r="L36" s="1" t="s">
        <v>22</v>
      </c>
    </row>
    <row r="37" spans="1:12" x14ac:dyDescent="0.2">
      <c r="A37" s="5">
        <f t="shared" si="6"/>
        <v>20</v>
      </c>
      <c r="C37" s="1" t="s">
        <v>83</v>
      </c>
      <c r="E37" s="4">
        <v>100.44333353170002</v>
      </c>
      <c r="F37" s="4">
        <v>7.4092508804374457</v>
      </c>
      <c r="G37" s="4">
        <v>-23.044750614673827</v>
      </c>
      <c r="H37" s="4">
        <f t="shared" si="4"/>
        <v>84.80783379746363</v>
      </c>
      <c r="I37" s="4">
        <v>0</v>
      </c>
      <c r="J37" s="4">
        <f t="shared" si="5"/>
        <v>84.80783379746363</v>
      </c>
      <c r="K37" s="4">
        <v>97.436293781444988</v>
      </c>
      <c r="L37" s="1" t="s">
        <v>22</v>
      </c>
    </row>
    <row r="38" spans="1:12" x14ac:dyDescent="0.2">
      <c r="A38" s="5">
        <f t="shared" si="6"/>
        <v>21</v>
      </c>
      <c r="C38" s="1" t="s">
        <v>70</v>
      </c>
      <c r="E38" s="4">
        <v>68.52829380183401</v>
      </c>
      <c r="F38" s="4">
        <v>2.162876917878001</v>
      </c>
      <c r="G38" s="4">
        <v>-5.3565828658362777</v>
      </c>
      <c r="H38" s="4">
        <f t="shared" si="4"/>
        <v>65.334587853875732</v>
      </c>
      <c r="I38" s="4">
        <v>0</v>
      </c>
      <c r="J38" s="4">
        <f t="shared" si="5"/>
        <v>65.334587853875732</v>
      </c>
      <c r="K38" s="4">
        <v>68.178796077209171</v>
      </c>
      <c r="L38" s="1" t="s">
        <v>22</v>
      </c>
    </row>
    <row r="39" spans="1:12" x14ac:dyDescent="0.2">
      <c r="A39" s="5">
        <f t="shared" si="6"/>
        <v>22</v>
      </c>
      <c r="C39" s="1" t="s">
        <v>72</v>
      </c>
      <c r="E39" s="4">
        <v>23.840079031034996</v>
      </c>
      <c r="F39" s="4">
        <v>0.51534447804282013</v>
      </c>
      <c r="G39" s="4">
        <v>-0.76982322867467157</v>
      </c>
      <c r="H39" s="4">
        <f t="shared" si="4"/>
        <v>23.585600280403145</v>
      </c>
      <c r="I39" s="4">
        <v>0</v>
      </c>
      <c r="J39" s="4">
        <f t="shared" si="5"/>
        <v>23.585600280403145</v>
      </c>
      <c r="K39" s="4">
        <v>23.851398933420775</v>
      </c>
      <c r="L39" s="1" t="s">
        <v>22</v>
      </c>
    </row>
    <row r="40" spans="1:12" x14ac:dyDescent="0.2">
      <c r="A40" s="5">
        <f>A39+1</f>
        <v>23</v>
      </c>
      <c r="C40" s="1" t="s">
        <v>73</v>
      </c>
      <c r="E40" s="4">
        <v>33.374529289246006</v>
      </c>
      <c r="F40" s="4">
        <v>0.85138493833399809</v>
      </c>
      <c r="G40" s="4">
        <v>-2.0326201499219305</v>
      </c>
      <c r="H40" s="4">
        <f t="shared" si="4"/>
        <v>32.193294077658074</v>
      </c>
      <c r="I40" s="4">
        <v>0</v>
      </c>
      <c r="J40" s="4">
        <f t="shared" si="5"/>
        <v>32.193294077658074</v>
      </c>
      <c r="K40" s="4">
        <v>33.317170662776043</v>
      </c>
      <c r="L40" s="1" t="s">
        <v>22</v>
      </c>
    </row>
    <row r="48" spans="1:12" x14ac:dyDescent="0.2">
      <c r="A48" s="14"/>
      <c r="B48" s="14"/>
      <c r="C48" s="14"/>
      <c r="D48" s="14"/>
      <c r="E48" s="13"/>
      <c r="F48" s="13"/>
      <c r="G48" s="13"/>
      <c r="H48" s="13"/>
      <c r="I48" s="13"/>
      <c r="J48" s="13"/>
      <c r="K48" s="13"/>
    </row>
    <row r="49" spans="1:12" x14ac:dyDescent="0.2">
      <c r="A49" s="14"/>
      <c r="B49" s="14"/>
      <c r="C49" s="14"/>
      <c r="D49" s="14"/>
      <c r="E49" s="13"/>
      <c r="F49" s="13"/>
      <c r="G49" s="13"/>
      <c r="H49" s="13"/>
      <c r="I49" s="13"/>
      <c r="J49" s="13"/>
      <c r="K49" s="13"/>
    </row>
    <row r="50" spans="1:12" x14ac:dyDescent="0.2">
      <c r="A50" s="14"/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2" x14ac:dyDescent="0.2">
      <c r="A51" s="14"/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2" spans="1:12" x14ac:dyDescent="0.2">
      <c r="A52" s="14"/>
      <c r="B52" s="14"/>
      <c r="C52" s="14"/>
      <c r="D52" s="14"/>
      <c r="E52" s="13"/>
      <c r="F52" s="13"/>
      <c r="G52" s="13"/>
      <c r="H52" s="13"/>
      <c r="I52" s="13"/>
      <c r="J52" s="13"/>
      <c r="K52" s="13"/>
    </row>
    <row r="53" spans="1:12" x14ac:dyDescent="0.2">
      <c r="A53" s="14"/>
      <c r="B53" s="14"/>
      <c r="C53" s="14"/>
      <c r="D53" s="14"/>
      <c r="E53" s="13"/>
      <c r="F53" s="13"/>
      <c r="G53" s="13"/>
      <c r="H53" s="13"/>
      <c r="I53" s="13"/>
      <c r="J53" s="13"/>
      <c r="K53" s="13"/>
    </row>
    <row r="54" spans="1:12" x14ac:dyDescent="0.2">
      <c r="A54" s="14" t="s">
        <v>84</v>
      </c>
      <c r="B54" s="14"/>
      <c r="C54" s="14"/>
      <c r="D54" s="14"/>
      <c r="E54" s="13"/>
      <c r="F54" s="13"/>
      <c r="G54" s="13"/>
      <c r="H54" s="13"/>
      <c r="I54" s="13"/>
      <c r="J54" s="13"/>
      <c r="K54" s="13"/>
    </row>
    <row r="55" spans="1:12" x14ac:dyDescent="0.2">
      <c r="A55" s="14" t="s">
        <v>1</v>
      </c>
      <c r="B55" s="14"/>
      <c r="C55" s="14"/>
      <c r="D55" s="14"/>
      <c r="E55" s="13"/>
      <c r="F55" s="13"/>
      <c r="G55" s="13"/>
      <c r="H55" s="13"/>
      <c r="I55" s="13"/>
      <c r="J55" s="13"/>
      <c r="K55" s="13"/>
    </row>
    <row r="57" spans="1:12" x14ac:dyDescent="0.2">
      <c r="A57" s="3"/>
      <c r="B57" s="3"/>
      <c r="C57" s="3"/>
      <c r="D57" s="3"/>
      <c r="E57" s="11" t="s">
        <v>2</v>
      </c>
      <c r="F57" s="11"/>
      <c r="G57" s="11"/>
      <c r="H57" s="11" t="s">
        <v>3</v>
      </c>
      <c r="I57" s="11"/>
      <c r="J57" s="11" t="s">
        <v>3</v>
      </c>
      <c r="K57" s="11"/>
    </row>
    <row r="58" spans="1:12" ht="38.25" x14ac:dyDescent="0.2">
      <c r="A58" s="10" t="s">
        <v>4</v>
      </c>
      <c r="B58" s="7"/>
      <c r="C58" s="9" t="s">
        <v>5</v>
      </c>
      <c r="D58" s="7"/>
      <c r="E58" s="8" t="s">
        <v>6</v>
      </c>
      <c r="F58" s="8" t="s">
        <v>7</v>
      </c>
      <c r="G58" s="8" t="s">
        <v>8</v>
      </c>
      <c r="H58" s="8" t="s">
        <v>9</v>
      </c>
      <c r="I58" s="8" t="s">
        <v>10</v>
      </c>
      <c r="J58" s="8" t="s">
        <v>11</v>
      </c>
      <c r="K58" s="8" t="s">
        <v>12</v>
      </c>
    </row>
    <row r="59" spans="1:12" x14ac:dyDescent="0.2">
      <c r="E59" s="4" t="s">
        <v>13</v>
      </c>
      <c r="F59" s="4" t="s">
        <v>14</v>
      </c>
      <c r="G59" s="4" t="s">
        <v>15</v>
      </c>
      <c r="H59" s="4" t="s">
        <v>16</v>
      </c>
      <c r="I59" s="4" t="s">
        <v>17</v>
      </c>
      <c r="J59" s="4" t="s">
        <v>18</v>
      </c>
      <c r="K59" s="4" t="s">
        <v>19</v>
      </c>
    </row>
    <row r="60" spans="1:12" x14ac:dyDescent="0.2">
      <c r="E60" s="4"/>
      <c r="F60" s="4"/>
      <c r="G60" s="4"/>
      <c r="H60" s="4"/>
      <c r="I60" s="4"/>
      <c r="J60" s="4"/>
      <c r="K60" s="4"/>
    </row>
    <row r="61" spans="1:12" x14ac:dyDescent="0.2">
      <c r="A61" s="5">
        <f>A40+1</f>
        <v>24</v>
      </c>
      <c r="C61" s="1" t="s">
        <v>85</v>
      </c>
      <c r="E61" s="4">
        <v>4.5418629317750003</v>
      </c>
      <c r="F61" s="4">
        <v>0.13524794119341998</v>
      </c>
      <c r="G61" s="4">
        <v>0</v>
      </c>
      <c r="H61" s="4">
        <f t="shared" si="4"/>
        <v>4.6771108729684201</v>
      </c>
      <c r="I61" s="4">
        <v>0</v>
      </c>
      <c r="J61" s="4">
        <f t="shared" si="5"/>
        <v>4.6771108729684201</v>
      </c>
      <c r="K61" s="4">
        <v>4.5685888523477072</v>
      </c>
      <c r="L61" s="1" t="s">
        <v>22</v>
      </c>
    </row>
    <row r="62" spans="1:12" x14ac:dyDescent="0.2">
      <c r="A62" s="5">
        <f t="shared" si="6"/>
        <v>25</v>
      </c>
      <c r="C62" s="1" t="s">
        <v>86</v>
      </c>
      <c r="E62" s="4">
        <v>9.3305091542489986</v>
      </c>
      <c r="F62" s="4">
        <v>5.3517844055365943E-2</v>
      </c>
      <c r="G62" s="4">
        <v>-1.6465911729635987</v>
      </c>
      <c r="H62" s="4">
        <f t="shared" si="4"/>
        <v>7.7374358253407651</v>
      </c>
      <c r="I62" s="4">
        <v>0</v>
      </c>
      <c r="J62" s="4">
        <f t="shared" si="5"/>
        <v>7.7374358253407651</v>
      </c>
      <c r="K62" s="4">
        <v>8.9919308949029304</v>
      </c>
      <c r="L62" s="1" t="s">
        <v>22</v>
      </c>
    </row>
    <row r="63" spans="1:12" x14ac:dyDescent="0.2">
      <c r="A63" s="5">
        <f t="shared" si="6"/>
        <v>26</v>
      </c>
      <c r="C63" s="1" t="s">
        <v>42</v>
      </c>
      <c r="E63" s="4">
        <v>79.279695770000004</v>
      </c>
      <c r="F63" s="4">
        <v>12.438891511806288</v>
      </c>
      <c r="G63" s="4">
        <v>-3.2816886799999998</v>
      </c>
      <c r="H63" s="4">
        <f t="shared" si="4"/>
        <v>88.436898601806291</v>
      </c>
      <c r="I63" s="4">
        <v>0</v>
      </c>
      <c r="J63" s="4">
        <f t="shared" si="5"/>
        <v>88.436898601806291</v>
      </c>
      <c r="K63" s="4">
        <v>81.296626055719273</v>
      </c>
      <c r="L63" s="1" t="s">
        <v>22</v>
      </c>
    </row>
    <row r="64" spans="1:12" x14ac:dyDescent="0.2">
      <c r="A64" s="5"/>
      <c r="E64" s="4"/>
      <c r="F64" s="4"/>
      <c r="G64" s="4"/>
      <c r="H64" s="4"/>
      <c r="I64" s="4"/>
      <c r="J64" s="4"/>
      <c r="K64" s="4"/>
    </row>
    <row r="65" spans="1:12" ht="13.5" thickBot="1" x14ac:dyDescent="0.25">
      <c r="A65" s="5">
        <f>A63+1</f>
        <v>27</v>
      </c>
      <c r="C65" s="1" t="s">
        <v>59</v>
      </c>
      <c r="E65" s="6">
        <f t="shared" ref="E65:K65" si="7">SUM(E34:E63)</f>
        <v>426.12515289599406</v>
      </c>
      <c r="F65" s="6">
        <f t="shared" si="7"/>
        <v>24.215905501843785</v>
      </c>
      <c r="G65" s="6">
        <f t="shared" si="7"/>
        <v>-36.515946324530795</v>
      </c>
      <c r="H65" s="6">
        <f t="shared" si="7"/>
        <v>413.82511207330697</v>
      </c>
      <c r="I65" s="6">
        <f t="shared" si="7"/>
        <v>0</v>
      </c>
      <c r="J65" s="6">
        <f t="shared" si="7"/>
        <v>413.82511207330697</v>
      </c>
      <c r="K65" s="6">
        <f t="shared" si="7"/>
        <v>424.35906703528985</v>
      </c>
      <c r="L65" s="1" t="s">
        <v>22</v>
      </c>
    </row>
    <row r="66" spans="1:12" ht="13.5" thickTop="1" x14ac:dyDescent="0.2">
      <c r="A66" s="5"/>
      <c r="E66" s="4"/>
      <c r="F66" s="4"/>
      <c r="G66" s="4"/>
      <c r="H66" s="4"/>
      <c r="I66" s="4"/>
      <c r="J66" s="4"/>
      <c r="K66" s="4"/>
    </row>
    <row r="67" spans="1:12" ht="13.5" thickBot="1" x14ac:dyDescent="0.25">
      <c r="A67" s="5">
        <f>A65+1</f>
        <v>28</v>
      </c>
      <c r="C67" s="1" t="s">
        <v>44</v>
      </c>
      <c r="E67" s="6">
        <f t="shared" ref="E67:K67" si="8">SUM(E30,E65)</f>
        <v>968.34106119347916</v>
      </c>
      <c r="F67" s="6">
        <f t="shared" si="8"/>
        <v>108.24359608753861</v>
      </c>
      <c r="G67" s="6">
        <f t="shared" si="8"/>
        <v>-81.351169917764125</v>
      </c>
      <c r="H67" s="6">
        <f t="shared" si="8"/>
        <v>995.23348736325352</v>
      </c>
      <c r="I67" s="6">
        <f t="shared" si="8"/>
        <v>-0.25219999999999998</v>
      </c>
      <c r="J67" s="6">
        <f t="shared" si="8"/>
        <v>994.9812873632535</v>
      </c>
      <c r="K67" s="6">
        <f t="shared" si="8"/>
        <v>971.77324385296311</v>
      </c>
      <c r="L67" s="1" t="s">
        <v>22</v>
      </c>
    </row>
    <row r="68" spans="1:12" ht="13.5" thickTop="1" x14ac:dyDescent="0.2"/>
    <row r="69" spans="1:12" x14ac:dyDescent="0.2">
      <c r="A69" s="3"/>
    </row>
  </sheetData>
  <pageMargins left="0.7" right="0.7" top="0.75" bottom="0.75" header="0.3" footer="0.3"/>
  <pageSetup scale="84" firstPageNumber="6" orientation="landscape" useFirstPageNumber="1" r:id="rId1"/>
  <headerFooter differentFirst="1">
    <oddHeader>&amp;R&amp;"Arial,Regular"&amp;10Updated: 2023-07-06
EB-2022-0200
Exhibit 2
Tab 2
Schedule 1
Attachment 7
Page &amp;P of 14</oddHeader>
    <firstHeader>&amp;R&amp;"Arial,Regular"&amp;10Updated: 2023-07-06
EB-2022-0200
Exhibit 2
Tab 2
Schedule 1
Attachment 7
Page &amp;P of 14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9318B-958D-4FCF-AA42-7C9897D8923A}">
  <dimension ref="A6:L26"/>
  <sheetViews>
    <sheetView view="pageLayout" zoomScale="90" zoomScaleNormal="100" zoomScalePageLayoutView="90" workbookViewId="0">
      <selection activeCell="F2" sqref="F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7" width="12.28515625" style="2" customWidth="1"/>
    <col min="8" max="8" width="13.42578125" style="2" customWidth="1"/>
    <col min="9" max="11" width="12.28515625" style="2" customWidth="1"/>
    <col min="12" max="12" width="2.7109375" style="2" bestFit="1" customWidth="1"/>
    <col min="13" max="16384" width="101.285156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87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2</v>
      </c>
      <c r="F10" s="11"/>
      <c r="G10" s="11"/>
      <c r="H10" s="11" t="s">
        <v>3</v>
      </c>
      <c r="I10" s="11"/>
      <c r="J10" s="11" t="s">
        <v>3</v>
      </c>
      <c r="K10" s="11"/>
      <c r="L10" s="11"/>
    </row>
    <row r="11" spans="1:12" s="7" customFormat="1" ht="38.25" x14ac:dyDescent="0.2">
      <c r="A11" s="10" t="s">
        <v>4</v>
      </c>
      <c r="C11" s="9" t="s">
        <v>5</v>
      </c>
      <c r="E11" s="8" t="s">
        <v>6</v>
      </c>
      <c r="F11" s="8" t="s">
        <v>7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L11" s="15"/>
    </row>
    <row r="12" spans="1:12" x14ac:dyDescent="0.2"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4" t="s">
        <v>19</v>
      </c>
      <c r="L12" s="4"/>
    </row>
    <row r="13" spans="1:12" x14ac:dyDescent="0.2">
      <c r="C13" s="3" t="s">
        <v>88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89</v>
      </c>
      <c r="E15" s="4">
        <v>1.6708610000000002</v>
      </c>
      <c r="F15" s="4">
        <v>0</v>
      </c>
      <c r="G15" s="4">
        <v>0</v>
      </c>
      <c r="H15" s="4">
        <f>E15+F15+G15</f>
        <v>1.6708610000000002</v>
      </c>
      <c r="I15" s="4">
        <v>0</v>
      </c>
      <c r="J15" s="4">
        <f>H15+I15</f>
        <v>1.6708610000000002</v>
      </c>
      <c r="K15" s="4">
        <v>1.6708610000000006</v>
      </c>
      <c r="L15" s="4"/>
    </row>
    <row r="16" spans="1:12" x14ac:dyDescent="0.2">
      <c r="A16" s="5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C17" s="3" t="s">
        <v>90</v>
      </c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>
        <f>A15+1</f>
        <v>2</v>
      </c>
      <c r="C19" s="1" t="s">
        <v>91</v>
      </c>
      <c r="E19" s="4">
        <v>1.1750814000000001</v>
      </c>
      <c r="F19" s="4">
        <v>0</v>
      </c>
      <c r="G19" s="4">
        <v>0</v>
      </c>
      <c r="H19" s="4">
        <f>E19+F19+G19</f>
        <v>1.1750814000000001</v>
      </c>
      <c r="I19" s="4">
        <v>0</v>
      </c>
      <c r="J19" s="4">
        <f>H19+I19</f>
        <v>1.1750814000000001</v>
      </c>
      <c r="K19" s="4">
        <v>1.1750813999999998</v>
      </c>
      <c r="L19" s="1" t="s">
        <v>22</v>
      </c>
    </row>
    <row r="20" spans="1:12" x14ac:dyDescent="0.2">
      <c r="A20" s="5">
        <f>A19+1</f>
        <v>3</v>
      </c>
      <c r="C20" s="1" t="s">
        <v>92</v>
      </c>
      <c r="E20" s="4">
        <v>0.49476059000000006</v>
      </c>
      <c r="F20" s="4">
        <v>0</v>
      </c>
      <c r="G20" s="4">
        <v>0</v>
      </c>
      <c r="H20" s="4">
        <f>E20+F20+G20</f>
        <v>0.49476059000000006</v>
      </c>
      <c r="I20" s="4">
        <v>0</v>
      </c>
      <c r="J20" s="4">
        <f>H20+I20</f>
        <v>0.49476059000000006</v>
      </c>
      <c r="K20" s="4">
        <v>0.49476058999999994</v>
      </c>
      <c r="L20" s="4"/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4</v>
      </c>
      <c r="C22" s="1" t="s">
        <v>59</v>
      </c>
      <c r="E22" s="6">
        <f t="shared" ref="E22:K22" si="0">SUM(E19:E20)</f>
        <v>1.6698419900000001</v>
      </c>
      <c r="F22" s="6">
        <f t="shared" si="0"/>
        <v>0</v>
      </c>
      <c r="G22" s="6">
        <f t="shared" si="0"/>
        <v>0</v>
      </c>
      <c r="H22" s="6">
        <f t="shared" si="0"/>
        <v>1.6698419900000001</v>
      </c>
      <c r="I22" s="6">
        <f t="shared" si="0"/>
        <v>0</v>
      </c>
      <c r="J22" s="6">
        <f t="shared" si="0"/>
        <v>1.6698419900000001</v>
      </c>
      <c r="K22" s="6">
        <f t="shared" si="0"/>
        <v>1.6698419899999997</v>
      </c>
      <c r="L22" s="1" t="s">
        <v>22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5</v>
      </c>
      <c r="C24" s="1" t="s">
        <v>44</v>
      </c>
      <c r="E24" s="6">
        <f t="shared" ref="E24:K24" si="1">SUM(E15,E22)</f>
        <v>3.3407029900000005</v>
      </c>
      <c r="F24" s="6">
        <f t="shared" si="1"/>
        <v>0</v>
      </c>
      <c r="G24" s="6">
        <f t="shared" si="1"/>
        <v>0</v>
      </c>
      <c r="H24" s="6">
        <f t="shared" si="1"/>
        <v>3.3407029900000005</v>
      </c>
      <c r="I24" s="6">
        <f t="shared" si="1"/>
        <v>0</v>
      </c>
      <c r="J24" s="6">
        <f t="shared" si="1"/>
        <v>3.3407029900000005</v>
      </c>
      <c r="K24" s="6">
        <f t="shared" si="1"/>
        <v>3.3407029900000005</v>
      </c>
      <c r="L24" s="1" t="s">
        <v>22</v>
      </c>
    </row>
    <row r="25" spans="1:12" ht="13.5" thickTop="1" x14ac:dyDescent="0.2"/>
    <row r="26" spans="1:12" x14ac:dyDescent="0.2">
      <c r="A26" s="3"/>
    </row>
  </sheetData>
  <pageMargins left="0.7" right="0.7" top="0.75" bottom="0.75" header="0.3" footer="0.3"/>
  <pageSetup scale="82" firstPageNumber="8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7F8C-C83E-490C-AAA4-B388B749B59B}">
  <dimension ref="A6:M75"/>
  <sheetViews>
    <sheetView view="pageLayout" zoomScale="90" zoomScaleNormal="100" zoomScalePageLayoutView="90" workbookViewId="0">
      <selection activeCell="A2" sqref="A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2.7109375" style="1" bestFit="1" customWidth="1"/>
    <col min="14" max="16384" width="101.28515625" style="1"/>
  </cols>
  <sheetData>
    <row r="6" spans="1:13" s="12" customFormat="1" x14ac:dyDescent="0.2">
      <c r="A6" s="14" t="s">
        <v>93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3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94</v>
      </c>
      <c r="I10" s="8" t="s">
        <v>9</v>
      </c>
      <c r="J10" s="8" t="s">
        <v>10</v>
      </c>
      <c r="K10" s="8" t="s">
        <v>11</v>
      </c>
      <c r="L10" s="8" t="s">
        <v>12</v>
      </c>
    </row>
    <row r="11" spans="1:13" x14ac:dyDescent="0.2">
      <c r="E11" s="4" t="s">
        <v>13</v>
      </c>
      <c r="F11" s="4" t="s">
        <v>14</v>
      </c>
      <c r="G11" s="4" t="s">
        <v>15</v>
      </c>
      <c r="H11" s="4" t="s">
        <v>95</v>
      </c>
      <c r="I11" s="4" t="s">
        <v>96</v>
      </c>
      <c r="J11" s="4" t="s">
        <v>97</v>
      </c>
      <c r="K11" s="4" t="s">
        <v>98</v>
      </c>
      <c r="L11" s="4" t="s">
        <v>99</v>
      </c>
    </row>
    <row r="12" spans="1:13" x14ac:dyDescent="0.2">
      <c r="C12" s="3" t="s">
        <v>20</v>
      </c>
      <c r="E12" s="4"/>
      <c r="F12" s="4"/>
      <c r="G12" s="4"/>
      <c r="H12" s="4"/>
      <c r="I12" s="4"/>
      <c r="J12" s="4"/>
      <c r="K12" s="4"/>
      <c r="L12" s="4"/>
    </row>
    <row r="14" spans="1:13" x14ac:dyDescent="0.2">
      <c r="A14" s="5">
        <v>1</v>
      </c>
      <c r="C14" s="1" t="s">
        <v>21</v>
      </c>
      <c r="E14" s="4">
        <v>-1.5213384882919012E-2</v>
      </c>
      <c r="F14" s="4">
        <v>-0.13972983598268096</v>
      </c>
      <c r="G14" s="4">
        <v>0</v>
      </c>
      <c r="H14" s="4">
        <v>0</v>
      </c>
      <c r="I14" s="4">
        <f t="shared" ref="I14:I21" si="0">E14+F14+G14+H14</f>
        <v>-0.15494322086559997</v>
      </c>
      <c r="J14" s="4">
        <v>0</v>
      </c>
      <c r="K14" s="4">
        <f t="shared" ref="K14:K21" si="1">I14+J14</f>
        <v>-0.15494322086559997</v>
      </c>
      <c r="L14" s="4">
        <v>-6.4632285547430529E-2</v>
      </c>
      <c r="M14" s="1" t="s">
        <v>22</v>
      </c>
    </row>
    <row r="15" spans="1:13" x14ac:dyDescent="0.2">
      <c r="A15" s="5">
        <f t="shared" ref="A15:A21" si="2">A14+1</f>
        <v>2</v>
      </c>
      <c r="C15" s="1" t="s">
        <v>25</v>
      </c>
      <c r="E15" s="4">
        <v>-7.24567491</v>
      </c>
      <c r="F15" s="4">
        <v>-0.75260288765253658</v>
      </c>
      <c r="G15" s="4">
        <v>0</v>
      </c>
      <c r="H15" s="4">
        <v>0</v>
      </c>
      <c r="I15" s="4">
        <f t="shared" si="0"/>
        <v>-7.9982777976525368</v>
      </c>
      <c r="J15" s="4">
        <v>0</v>
      </c>
      <c r="K15" s="4">
        <f t="shared" si="1"/>
        <v>-7.9982777976525368</v>
      </c>
      <c r="L15" s="4">
        <v>-7.6219122110628268</v>
      </c>
      <c r="M15" s="1" t="s">
        <v>22</v>
      </c>
    </row>
    <row r="16" spans="1:13" x14ac:dyDescent="0.2">
      <c r="A16" s="5">
        <f t="shared" si="2"/>
        <v>3</v>
      </c>
      <c r="C16" s="1" t="s">
        <v>26</v>
      </c>
      <c r="E16" s="4">
        <v>-51.226106660000006</v>
      </c>
      <c r="F16" s="4">
        <v>-11.634847671560452</v>
      </c>
      <c r="G16" s="4">
        <v>0.31757847333333333</v>
      </c>
      <c r="H16" s="4">
        <v>2.3751196070897871</v>
      </c>
      <c r="I16" s="4">
        <f t="shared" si="0"/>
        <v>-60.168256251137336</v>
      </c>
      <c r="J16" s="4">
        <v>0.32160000000000022</v>
      </c>
      <c r="K16" s="4">
        <f t="shared" si="1"/>
        <v>-59.846656251137333</v>
      </c>
      <c r="L16" s="4">
        <v>-55.537040815443902</v>
      </c>
      <c r="M16" s="1" t="s">
        <v>22</v>
      </c>
    </row>
    <row r="17" spans="1:13" x14ac:dyDescent="0.2">
      <c r="A17" s="5">
        <f t="shared" si="2"/>
        <v>4</v>
      </c>
      <c r="C17" s="1" t="s">
        <v>27</v>
      </c>
      <c r="E17" s="4">
        <v>-1182.470940896</v>
      </c>
      <c r="F17" s="4">
        <v>-85.017783488136203</v>
      </c>
      <c r="G17" s="4">
        <v>9.3276590999999982</v>
      </c>
      <c r="H17" s="4">
        <v>28.384289096527144</v>
      </c>
      <c r="I17" s="4">
        <f t="shared" si="0"/>
        <v>-1229.7767761876091</v>
      </c>
      <c r="J17" s="4">
        <v>0.18723352703087817</v>
      </c>
      <c r="K17" s="4">
        <f t="shared" si="1"/>
        <v>-1229.5895426605782</v>
      </c>
      <c r="L17" s="4">
        <v>-1211.2504205850178</v>
      </c>
      <c r="M17" s="1" t="s">
        <v>22</v>
      </c>
    </row>
    <row r="18" spans="1:13" x14ac:dyDescent="0.2">
      <c r="A18" s="5">
        <f t="shared" si="2"/>
        <v>5</v>
      </c>
      <c r="C18" s="1" t="s">
        <v>28</v>
      </c>
      <c r="E18" s="4">
        <v>-1585.2434272909816</v>
      </c>
      <c r="F18" s="4">
        <v>-117.48909633922085</v>
      </c>
      <c r="G18" s="4">
        <v>29.663920216666668</v>
      </c>
      <c r="H18" s="4">
        <v>15.984179276762347</v>
      </c>
      <c r="I18" s="4">
        <f t="shared" si="0"/>
        <v>-1657.0844241367736</v>
      </c>
      <c r="J18" s="4">
        <v>4.136104771039089</v>
      </c>
      <c r="K18" s="4">
        <f t="shared" si="1"/>
        <v>-1652.9483193657345</v>
      </c>
      <c r="L18" s="4">
        <v>-1626.3236021186226</v>
      </c>
      <c r="M18" s="1" t="s">
        <v>22</v>
      </c>
    </row>
    <row r="19" spans="1:13" x14ac:dyDescent="0.2">
      <c r="A19" s="5">
        <f t="shared" si="2"/>
        <v>6</v>
      </c>
      <c r="C19" s="1" t="s">
        <v>29</v>
      </c>
      <c r="E19" s="4">
        <v>-3.87616746</v>
      </c>
      <c r="F19" s="4">
        <v>-0.35629558906088121</v>
      </c>
      <c r="G19" s="4">
        <v>0</v>
      </c>
      <c r="H19" s="4">
        <v>0</v>
      </c>
      <c r="I19" s="4">
        <f t="shared" si="0"/>
        <v>-4.2324630490608808</v>
      </c>
      <c r="J19" s="4">
        <v>0</v>
      </c>
      <c r="K19" s="4">
        <f t="shared" si="1"/>
        <v>-4.2324630490608808</v>
      </c>
      <c r="L19" s="4">
        <v>-4.0445825030466747</v>
      </c>
      <c r="M19" s="1" t="s">
        <v>22</v>
      </c>
    </row>
    <row r="20" spans="1:13" x14ac:dyDescent="0.2">
      <c r="A20" s="5">
        <f t="shared" si="2"/>
        <v>7</v>
      </c>
      <c r="C20" s="1" t="s">
        <v>30</v>
      </c>
      <c r="E20" s="4">
        <v>-247.38730352000002</v>
      </c>
      <c r="F20" s="4">
        <v>-14.564633560347643</v>
      </c>
      <c r="G20" s="4">
        <v>4.3688118233333331</v>
      </c>
      <c r="H20" s="4">
        <v>1.3355754094896661</v>
      </c>
      <c r="I20" s="4">
        <f t="shared" si="0"/>
        <v>-256.24754984752468</v>
      </c>
      <c r="J20" s="4">
        <v>0.56782251934999994</v>
      </c>
      <c r="K20" s="4">
        <f t="shared" si="1"/>
        <v>-255.67972732817469</v>
      </c>
      <c r="L20" s="4">
        <v>-251.50227863745016</v>
      </c>
      <c r="M20" s="1" t="s">
        <v>22</v>
      </c>
    </row>
    <row r="21" spans="1:13" x14ac:dyDescent="0.2">
      <c r="A21" s="5">
        <f t="shared" si="2"/>
        <v>8</v>
      </c>
      <c r="C21" s="1" t="s">
        <v>31</v>
      </c>
      <c r="E21" s="4">
        <v>-354.28058337999988</v>
      </c>
      <c r="F21" s="4">
        <v>-50.441604244113407</v>
      </c>
      <c r="G21" s="4">
        <v>24.735388423333333</v>
      </c>
      <c r="H21" s="4">
        <v>5.0116875399106461E-2</v>
      </c>
      <c r="I21" s="4">
        <f t="shared" si="0"/>
        <v>-379.93668232538084</v>
      </c>
      <c r="J21" s="4">
        <v>3.0627571328000001E-2</v>
      </c>
      <c r="K21" s="4">
        <f t="shared" si="1"/>
        <v>-379.90605475405283</v>
      </c>
      <c r="L21" s="4">
        <v>-369.02036775364968</v>
      </c>
      <c r="M21" s="1" t="s">
        <v>22</v>
      </c>
    </row>
    <row r="22" spans="1:13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3" ht="13.5" thickBot="1" x14ac:dyDescent="0.25">
      <c r="A23" s="5">
        <f>A21+1</f>
        <v>9</v>
      </c>
      <c r="C23" s="1" t="s">
        <v>32</v>
      </c>
      <c r="E23" s="6">
        <f t="shared" ref="E23:L23" si="3">SUM(E14:E21)</f>
        <v>-3431.7454175018643</v>
      </c>
      <c r="F23" s="6">
        <f t="shared" si="3"/>
        <v>-280.39659361607465</v>
      </c>
      <c r="G23" s="6">
        <f t="shared" si="3"/>
        <v>68.413358036666665</v>
      </c>
      <c r="H23" s="6">
        <f t="shared" si="3"/>
        <v>48.129280265268044</v>
      </c>
      <c r="I23" s="6">
        <f t="shared" si="3"/>
        <v>-3595.5993728160042</v>
      </c>
      <c r="J23" s="6">
        <f t="shared" si="3"/>
        <v>5.2433883887479675</v>
      </c>
      <c r="K23" s="6">
        <f t="shared" si="3"/>
        <v>-3590.3559844272563</v>
      </c>
      <c r="L23" s="6">
        <f t="shared" si="3"/>
        <v>-3525.364836909841</v>
      </c>
      <c r="M23" s="1" t="s">
        <v>22</v>
      </c>
    </row>
    <row r="24" spans="1:13" ht="13.5" thickTop="1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3" x14ac:dyDescent="0.2">
      <c r="A25" s="5"/>
      <c r="C25" s="3" t="s">
        <v>33</v>
      </c>
      <c r="E25" s="4"/>
      <c r="F25" s="4"/>
      <c r="G25" s="4"/>
      <c r="H25" s="4"/>
      <c r="I25" s="4"/>
      <c r="J25" s="4"/>
      <c r="K25" s="4"/>
      <c r="L25" s="4"/>
    </row>
    <row r="26" spans="1:13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3" x14ac:dyDescent="0.2">
      <c r="A27" s="5">
        <f>A23+1</f>
        <v>10</v>
      </c>
      <c r="C27" s="1" t="s">
        <v>21</v>
      </c>
      <c r="E27" s="4">
        <v>0</v>
      </c>
      <c r="F27" s="4">
        <v>-4.1291443205286896E-2</v>
      </c>
      <c r="G27" s="4">
        <v>0</v>
      </c>
      <c r="H27" s="4">
        <v>0</v>
      </c>
      <c r="I27" s="4">
        <f t="shared" ref="I27:I38" si="4">E27+F27+G27+H27</f>
        <v>-4.1291443205286896E-2</v>
      </c>
      <c r="J27" s="4">
        <v>0</v>
      </c>
      <c r="K27" s="4">
        <f t="shared" ref="K27:K38" si="5">I27+J27</f>
        <v>-4.1291443205286896E-2</v>
      </c>
      <c r="L27" s="4">
        <v>-8.0141859195258791E-3</v>
      </c>
      <c r="M27" s="1" t="s">
        <v>22</v>
      </c>
    </row>
    <row r="28" spans="1:13" x14ac:dyDescent="0.2">
      <c r="A28" s="5">
        <f t="shared" ref="A28:A38" si="6">A27+1</f>
        <v>11</v>
      </c>
      <c r="C28" s="1" t="s">
        <v>34</v>
      </c>
      <c r="E28" s="4">
        <v>-2.5777593500000004</v>
      </c>
      <c r="F28" s="4">
        <v>-0.14592177727831104</v>
      </c>
      <c r="G28" s="4">
        <v>0</v>
      </c>
      <c r="H28" s="4">
        <v>0</v>
      </c>
      <c r="I28" s="4">
        <f t="shared" si="4"/>
        <v>-2.7236811272783115</v>
      </c>
      <c r="J28" s="4">
        <v>6.5844976335000006E-3</v>
      </c>
      <c r="K28" s="4">
        <f t="shared" si="5"/>
        <v>-2.7170966296448116</v>
      </c>
      <c r="L28" s="4">
        <v>-2.6494874729391378</v>
      </c>
      <c r="M28" s="1" t="s">
        <v>22</v>
      </c>
    </row>
    <row r="29" spans="1:13" x14ac:dyDescent="0.2">
      <c r="A29" s="5">
        <f t="shared" si="6"/>
        <v>12</v>
      </c>
      <c r="C29" s="1" t="s">
        <v>26</v>
      </c>
      <c r="E29" s="4">
        <v>-50.695903819999998</v>
      </c>
      <c r="F29" s="4">
        <v>-3.3754982524886779</v>
      </c>
      <c r="G29" s="4">
        <v>0</v>
      </c>
      <c r="H29" s="4">
        <v>0</v>
      </c>
      <c r="I29" s="4">
        <f t="shared" si="4"/>
        <v>-54.071402072488674</v>
      </c>
      <c r="J29" s="4">
        <v>0</v>
      </c>
      <c r="K29" s="4">
        <f t="shared" si="5"/>
        <v>-54.071402072488674</v>
      </c>
      <c r="L29" s="4">
        <v>-52.394712672112853</v>
      </c>
      <c r="M29" s="1" t="s">
        <v>22</v>
      </c>
    </row>
    <row r="30" spans="1:13" x14ac:dyDescent="0.2">
      <c r="A30" s="5">
        <f t="shared" si="6"/>
        <v>13</v>
      </c>
      <c r="C30" s="1" t="s">
        <v>35</v>
      </c>
      <c r="E30" s="4">
        <v>-110.18114185321001</v>
      </c>
      <c r="F30" s="4">
        <v>-4.2331274621109554</v>
      </c>
      <c r="G30" s="4">
        <v>0</v>
      </c>
      <c r="H30" s="4">
        <v>8.3846365664120714</v>
      </c>
      <c r="I30" s="4">
        <f t="shared" si="4"/>
        <v>-106.0296327489089</v>
      </c>
      <c r="J30" s="4">
        <v>0</v>
      </c>
      <c r="K30" s="4">
        <f t="shared" si="5"/>
        <v>-106.0296327489089</v>
      </c>
      <c r="L30" s="4">
        <v>-110.49042562639235</v>
      </c>
      <c r="M30" s="1" t="s">
        <v>22</v>
      </c>
    </row>
    <row r="31" spans="1:13" x14ac:dyDescent="0.2">
      <c r="A31" s="5">
        <f t="shared" si="6"/>
        <v>14</v>
      </c>
      <c r="C31" s="1" t="s">
        <v>36</v>
      </c>
      <c r="E31" s="4">
        <v>-457.07463094347764</v>
      </c>
      <c r="F31" s="4">
        <v>-26.622690407896993</v>
      </c>
      <c r="G31" s="4">
        <v>1.4314296029002589</v>
      </c>
      <c r="H31" s="4">
        <v>14.576146916771249</v>
      </c>
      <c r="I31" s="4">
        <f t="shared" si="4"/>
        <v>-467.68974483170314</v>
      </c>
      <c r="J31" s="4">
        <v>-6.7258595792442477E-2</v>
      </c>
      <c r="K31" s="4">
        <f t="shared" si="5"/>
        <v>-467.75700342749559</v>
      </c>
      <c r="L31" s="4">
        <v>-464.86340975007295</v>
      </c>
      <c r="M31" s="1" t="s">
        <v>22</v>
      </c>
    </row>
    <row r="32" spans="1:13" x14ac:dyDescent="0.2">
      <c r="A32" s="5">
        <f t="shared" si="6"/>
        <v>15</v>
      </c>
      <c r="C32" s="1" t="s">
        <v>37</v>
      </c>
      <c r="E32" s="4">
        <v>-40.959290940000002</v>
      </c>
      <c r="F32" s="4">
        <v>-5.5399114886376575</v>
      </c>
      <c r="G32" s="4">
        <v>1.944018124707328</v>
      </c>
      <c r="H32" s="4">
        <v>3.877334599368297E-2</v>
      </c>
      <c r="I32" s="4">
        <f t="shared" si="4"/>
        <v>-44.51641095793665</v>
      </c>
      <c r="J32" s="4">
        <v>0</v>
      </c>
      <c r="K32" s="4">
        <f t="shared" si="5"/>
        <v>-44.51641095793665</v>
      </c>
      <c r="L32" s="4">
        <v>-43.310406874485459</v>
      </c>
      <c r="M32" s="1" t="s">
        <v>22</v>
      </c>
    </row>
    <row r="33" spans="1:13" x14ac:dyDescent="0.2">
      <c r="A33" s="5">
        <f t="shared" si="6"/>
        <v>16</v>
      </c>
      <c r="C33" s="1" t="s">
        <v>38</v>
      </c>
      <c r="E33" s="4">
        <v>-34.600328499999996</v>
      </c>
      <c r="F33" s="4">
        <v>-2.5270623268645691</v>
      </c>
      <c r="G33" s="4">
        <v>3.6761876492475538E-2</v>
      </c>
      <c r="H33" s="4">
        <v>0</v>
      </c>
      <c r="I33" s="4">
        <f t="shared" si="4"/>
        <v>-37.090628950372086</v>
      </c>
      <c r="J33" s="4">
        <v>0</v>
      </c>
      <c r="K33" s="4">
        <f t="shared" si="5"/>
        <v>-37.090628950372086</v>
      </c>
      <c r="L33" s="4">
        <v>-35.852492510350054</v>
      </c>
      <c r="M33" s="1" t="s">
        <v>22</v>
      </c>
    </row>
    <row r="34" spans="1:13" x14ac:dyDescent="0.2">
      <c r="A34" s="5">
        <f t="shared" si="6"/>
        <v>17</v>
      </c>
      <c r="C34" s="1" t="s">
        <v>39</v>
      </c>
      <c r="E34" s="4">
        <v>-392.78926356305118</v>
      </c>
      <c r="F34" s="4">
        <v>-22.349658697129755</v>
      </c>
      <c r="G34" s="4">
        <v>0.67431875900196081</v>
      </c>
      <c r="H34" s="4">
        <v>6.7030481536840716</v>
      </c>
      <c r="I34" s="4">
        <f t="shared" si="4"/>
        <v>-407.76155534749495</v>
      </c>
      <c r="J34" s="4">
        <v>-0.18365665813400678</v>
      </c>
      <c r="K34" s="4">
        <f t="shared" si="5"/>
        <v>-407.94521200562895</v>
      </c>
      <c r="L34" s="4">
        <v>-402.40096155923152</v>
      </c>
      <c r="M34" s="1" t="s">
        <v>22</v>
      </c>
    </row>
    <row r="35" spans="1:13" x14ac:dyDescent="0.2">
      <c r="A35" s="5">
        <f t="shared" si="6"/>
        <v>18</v>
      </c>
      <c r="C35" s="1" t="s">
        <v>40</v>
      </c>
      <c r="E35" s="4">
        <v>-317.88503768507536</v>
      </c>
      <c r="F35" s="4">
        <v>-18.205435585736954</v>
      </c>
      <c r="G35" s="4">
        <v>0.5252385338443184</v>
      </c>
      <c r="H35" s="4">
        <v>1.2442889738615104</v>
      </c>
      <c r="I35" s="4">
        <f t="shared" si="4"/>
        <v>-334.32094576310647</v>
      </c>
      <c r="J35" s="4">
        <v>0.56299100788426693</v>
      </c>
      <c r="K35" s="4">
        <f t="shared" si="5"/>
        <v>-333.75795475522222</v>
      </c>
      <c r="L35" s="4">
        <v>-326.20686026824916</v>
      </c>
      <c r="M35" s="1" t="s">
        <v>22</v>
      </c>
    </row>
    <row r="36" spans="1:13" x14ac:dyDescent="0.2">
      <c r="A36" s="5">
        <f t="shared" si="6"/>
        <v>19</v>
      </c>
      <c r="C36" s="1" t="s">
        <v>41</v>
      </c>
      <c r="E36" s="4">
        <v>-26.142269939999998</v>
      </c>
      <c r="F36" s="4">
        <v>-2.4230207520591165</v>
      </c>
      <c r="G36" s="4">
        <v>7.7012999611594454E-2</v>
      </c>
      <c r="H36" s="4">
        <v>0.40868763954498638</v>
      </c>
      <c r="I36" s="4">
        <f t="shared" si="4"/>
        <v>-28.079590052902535</v>
      </c>
      <c r="J36" s="4">
        <v>2.9360120881724575E-2</v>
      </c>
      <c r="K36" s="4">
        <f t="shared" si="5"/>
        <v>-28.050229932020812</v>
      </c>
      <c r="L36" s="4">
        <v>-27.328813866009295</v>
      </c>
      <c r="M36" s="1" t="s">
        <v>22</v>
      </c>
    </row>
    <row r="37" spans="1:13" x14ac:dyDescent="0.2">
      <c r="A37" s="5">
        <f t="shared" si="6"/>
        <v>20</v>
      </c>
      <c r="C37" s="1" t="s">
        <v>31</v>
      </c>
      <c r="E37" s="4">
        <v>-124.56673257</v>
      </c>
      <c r="F37" s="4">
        <v>-16.803756504143031</v>
      </c>
      <c r="G37" s="4">
        <v>5.8445233998274144</v>
      </c>
      <c r="H37" s="4">
        <v>-0.51862128416983733</v>
      </c>
      <c r="I37" s="4">
        <f t="shared" si="4"/>
        <v>-136.04458695848544</v>
      </c>
      <c r="J37" s="4">
        <v>5.6930098056250022E-3</v>
      </c>
      <c r="K37" s="4">
        <f t="shared" si="5"/>
        <v>-136.03889394867983</v>
      </c>
      <c r="L37" s="4">
        <v>-129.5864515584143</v>
      </c>
      <c r="M37" s="1" t="s">
        <v>22</v>
      </c>
    </row>
    <row r="38" spans="1:13" x14ac:dyDescent="0.2">
      <c r="A38" s="5">
        <f t="shared" si="6"/>
        <v>21</v>
      </c>
      <c r="C38" s="1" t="s">
        <v>42</v>
      </c>
      <c r="E38" s="4">
        <v>-64.546679359999999</v>
      </c>
      <c r="F38" s="4">
        <v>-12.115993043126821</v>
      </c>
      <c r="G38" s="4">
        <v>0</v>
      </c>
      <c r="H38" s="4">
        <v>0</v>
      </c>
      <c r="I38" s="4">
        <f t="shared" si="4"/>
        <v>-76.66267240312682</v>
      </c>
      <c r="J38" s="4">
        <v>0</v>
      </c>
      <c r="K38" s="4">
        <f t="shared" si="5"/>
        <v>-76.66267240312682</v>
      </c>
      <c r="L38" s="4">
        <v>-70.471329295430351</v>
      </c>
      <c r="M38" s="1" t="s">
        <v>22</v>
      </c>
    </row>
    <row r="39" spans="1:13" x14ac:dyDescent="0.2">
      <c r="A39" s="5"/>
      <c r="E39" s="4"/>
      <c r="F39" s="4"/>
      <c r="G39" s="4"/>
      <c r="H39" s="4"/>
      <c r="I39" s="4"/>
      <c r="J39" s="4"/>
      <c r="K39" s="4"/>
      <c r="L39" s="4"/>
    </row>
    <row r="40" spans="1:13" ht="13.5" thickBot="1" x14ac:dyDescent="0.25">
      <c r="A40" s="5">
        <f>A38+1</f>
        <v>22</v>
      </c>
      <c r="C40" s="1" t="s">
        <v>59</v>
      </c>
      <c r="E40" s="6">
        <f>SUM(E27:E38)</f>
        <v>-1622.0190385248141</v>
      </c>
      <c r="F40" s="6">
        <f t="shared" ref="F40:L40" si="7">SUM(F27:F38)</f>
        <v>-114.38336774067812</v>
      </c>
      <c r="G40" s="6">
        <f t="shared" si="7"/>
        <v>10.533303296385352</v>
      </c>
      <c r="H40" s="6">
        <f t="shared" si="7"/>
        <v>30.836960312097737</v>
      </c>
      <c r="I40" s="6">
        <f t="shared" si="7"/>
        <v>-1695.0321426570094</v>
      </c>
      <c r="J40" s="6">
        <f t="shared" si="7"/>
        <v>0.35371338227866722</v>
      </c>
      <c r="K40" s="6">
        <f t="shared" si="7"/>
        <v>-1694.6784292747307</v>
      </c>
      <c r="L40" s="6">
        <f t="shared" si="7"/>
        <v>-1665.5633656396069</v>
      </c>
      <c r="M40" s="1" t="s">
        <v>22</v>
      </c>
    </row>
    <row r="41" spans="1:13" ht="13.5" thickTop="1" x14ac:dyDescent="0.2">
      <c r="A41" s="5"/>
      <c r="E41" s="4"/>
      <c r="F41" s="4"/>
      <c r="G41" s="4"/>
      <c r="H41" s="4"/>
      <c r="I41" s="4"/>
      <c r="J41" s="4"/>
      <c r="K41" s="4"/>
      <c r="L41" s="4"/>
    </row>
    <row r="42" spans="1:13" x14ac:dyDescent="0.2">
      <c r="A42" s="5"/>
      <c r="C42" s="3" t="s">
        <v>100</v>
      </c>
      <c r="E42" s="4"/>
      <c r="F42" s="4"/>
      <c r="G42" s="4"/>
      <c r="H42" s="4"/>
      <c r="I42" s="4"/>
      <c r="J42" s="4"/>
      <c r="K42" s="4"/>
      <c r="L42" s="4"/>
    </row>
    <row r="43" spans="1:13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3" x14ac:dyDescent="0.2">
      <c r="A44" s="5">
        <f>A40+1</f>
        <v>23</v>
      </c>
      <c r="C44" s="1" t="s">
        <v>25</v>
      </c>
      <c r="E44" s="4">
        <v>-4.7082730200000009</v>
      </c>
      <c r="F44" s="4">
        <v>-0.23290160257900247</v>
      </c>
      <c r="G44" s="4">
        <v>0</v>
      </c>
      <c r="H44" s="4">
        <v>0</v>
      </c>
      <c r="I44" s="4">
        <f t="shared" ref="I44:I69" si="8">E44+F44+G44+H44</f>
        <v>-4.9411746225790036</v>
      </c>
      <c r="J44" s="4">
        <v>0</v>
      </c>
      <c r="K44" s="4">
        <f t="shared" ref="K44:K69" si="9">I44+J44</f>
        <v>-4.9411746225790036</v>
      </c>
      <c r="L44" s="4">
        <v>-4.8192577836773234</v>
      </c>
      <c r="M44" s="1" t="s">
        <v>22</v>
      </c>
    </row>
    <row r="45" spans="1:13" x14ac:dyDescent="0.2">
      <c r="A45" s="5">
        <f t="shared" ref="A45:A69" si="10">A44+1</f>
        <v>24</v>
      </c>
      <c r="C45" s="1" t="s">
        <v>26</v>
      </c>
      <c r="E45" s="4">
        <v>-30.063318090000003</v>
      </c>
      <c r="F45" s="4">
        <v>-1.9336464799812845</v>
      </c>
      <c r="G45" s="4">
        <v>0</v>
      </c>
      <c r="H45" s="4">
        <v>0</v>
      </c>
      <c r="I45" s="4">
        <f t="shared" si="8"/>
        <v>-31.996964569981287</v>
      </c>
      <c r="J45" s="4">
        <v>0</v>
      </c>
      <c r="K45" s="4">
        <f t="shared" si="9"/>
        <v>-31.996964569981287</v>
      </c>
      <c r="L45" s="4">
        <v>-31.011008202845314</v>
      </c>
      <c r="M45" s="1" t="s">
        <v>22</v>
      </c>
    </row>
    <row r="46" spans="1:13" x14ac:dyDescent="0.2">
      <c r="A46" s="5">
        <f t="shared" si="10"/>
        <v>25</v>
      </c>
      <c r="C46" s="1" t="s">
        <v>35</v>
      </c>
      <c r="E46" s="4">
        <v>-84.387400684204692</v>
      </c>
      <c r="F46" s="4">
        <v>-3.437682266183701</v>
      </c>
      <c r="G46" s="4">
        <v>0</v>
      </c>
      <c r="H46" s="4">
        <v>6.2538671881218475</v>
      </c>
      <c r="I46" s="4">
        <f t="shared" si="8"/>
        <v>-81.571215762266547</v>
      </c>
      <c r="J46" s="4">
        <v>0</v>
      </c>
      <c r="K46" s="4">
        <f t="shared" si="9"/>
        <v>-81.571215762266547</v>
      </c>
      <c r="L46" s="4">
        <v>-84.905464298699314</v>
      </c>
      <c r="M46" s="1" t="s">
        <v>22</v>
      </c>
    </row>
    <row r="47" spans="1:13" x14ac:dyDescent="0.2">
      <c r="A47" s="5">
        <f t="shared" si="10"/>
        <v>26</v>
      </c>
      <c r="C47" s="1" t="s">
        <v>36</v>
      </c>
      <c r="E47" s="4">
        <v>-242.82917376765002</v>
      </c>
      <c r="F47" s="4">
        <v>-13.750446911128126</v>
      </c>
      <c r="G47" s="4">
        <v>0.7100096504330734</v>
      </c>
      <c r="H47" s="4">
        <v>5.7849877938861569</v>
      </c>
      <c r="I47" s="4">
        <f t="shared" si="8"/>
        <v>-250.08462323445892</v>
      </c>
      <c r="J47" s="4">
        <v>-7.8956476455745619E-2</v>
      </c>
      <c r="K47" s="4">
        <f t="shared" si="9"/>
        <v>-250.16357971091466</v>
      </c>
      <c r="L47" s="4">
        <v>-248.42506013322679</v>
      </c>
      <c r="M47" s="1" t="s">
        <v>22</v>
      </c>
    </row>
    <row r="48" spans="1:13" x14ac:dyDescent="0.2">
      <c r="A48" s="5">
        <f t="shared" si="10"/>
        <v>27</v>
      </c>
      <c r="C48" s="1" t="s">
        <v>37</v>
      </c>
      <c r="E48" s="4">
        <v>-15.272070130000003</v>
      </c>
      <c r="F48" s="4">
        <v>-2.0491059634839988</v>
      </c>
      <c r="G48" s="4">
        <v>0.68325016529267246</v>
      </c>
      <c r="H48" s="4">
        <v>1.1036248464717496E-2</v>
      </c>
      <c r="I48" s="4">
        <f t="shared" si="8"/>
        <v>-16.626889679726613</v>
      </c>
      <c r="J48" s="4">
        <v>0</v>
      </c>
      <c r="K48" s="4">
        <f t="shared" si="9"/>
        <v>-16.626889679726613</v>
      </c>
      <c r="L48" s="4">
        <v>-16.144630626595877</v>
      </c>
      <c r="M48" s="1" t="s">
        <v>22</v>
      </c>
    </row>
    <row r="49" spans="1:13" x14ac:dyDescent="0.2">
      <c r="A49" s="5">
        <f t="shared" si="10"/>
        <v>28</v>
      </c>
      <c r="C49" s="1" t="s">
        <v>38</v>
      </c>
      <c r="E49" s="4">
        <v>-18.835081120000002</v>
      </c>
      <c r="F49" s="4">
        <v>-1.4134892296612607</v>
      </c>
      <c r="G49" s="4">
        <v>1.7854506840857792E-2</v>
      </c>
      <c r="H49" s="4">
        <v>0</v>
      </c>
      <c r="I49" s="4">
        <f t="shared" si="8"/>
        <v>-20.230715842820402</v>
      </c>
      <c r="J49" s="4">
        <v>0</v>
      </c>
      <c r="K49" s="4">
        <f t="shared" si="9"/>
        <v>-20.230715842820402</v>
      </c>
      <c r="L49" s="4">
        <v>-19.527219669180269</v>
      </c>
      <c r="M49" s="1" t="s">
        <v>22</v>
      </c>
    </row>
    <row r="50" spans="1:13" x14ac:dyDescent="0.2">
      <c r="A50" s="5">
        <f t="shared" si="10"/>
        <v>29</v>
      </c>
      <c r="C50" s="1" t="s">
        <v>39</v>
      </c>
      <c r="E50" s="4">
        <v>-386.87420260510282</v>
      </c>
      <c r="F50" s="4">
        <v>-22.570867650890182</v>
      </c>
      <c r="G50" s="4">
        <v>0.76869701655359535</v>
      </c>
      <c r="H50" s="4">
        <v>6.5958659215848039</v>
      </c>
      <c r="I50" s="4">
        <f t="shared" si="8"/>
        <v>-402.08050731785465</v>
      </c>
      <c r="J50" s="4">
        <v>-0.17537931866427792</v>
      </c>
      <c r="K50" s="4">
        <f t="shared" si="9"/>
        <v>-402.25588663651894</v>
      </c>
      <c r="L50" s="4">
        <v>-397.05537493439107</v>
      </c>
      <c r="M50" s="1" t="s">
        <v>22</v>
      </c>
    </row>
    <row r="59" spans="1:13" x14ac:dyDescent="0.2">
      <c r="A59" s="14" t="s">
        <v>101</v>
      </c>
      <c r="B59" s="14"/>
      <c r="C59" s="14"/>
      <c r="D59" s="14"/>
      <c r="E59" s="13"/>
      <c r="F59" s="13"/>
      <c r="G59" s="13"/>
      <c r="H59" s="13"/>
      <c r="I59" s="13"/>
      <c r="J59" s="13"/>
      <c r="K59" s="13"/>
      <c r="L59" s="13"/>
    </row>
    <row r="60" spans="1:13" x14ac:dyDescent="0.2">
      <c r="A60" s="14" t="s">
        <v>1</v>
      </c>
      <c r="B60" s="14"/>
      <c r="C60" s="14"/>
      <c r="D60" s="14"/>
      <c r="E60" s="13"/>
      <c r="F60" s="13"/>
      <c r="G60" s="13"/>
      <c r="H60" s="13"/>
      <c r="I60" s="13"/>
      <c r="J60" s="13"/>
      <c r="K60" s="13"/>
      <c r="L60" s="13"/>
    </row>
    <row r="62" spans="1:13" x14ac:dyDescent="0.2">
      <c r="A62" s="3"/>
      <c r="B62" s="3"/>
      <c r="C62" s="3"/>
      <c r="D62" s="3"/>
      <c r="E62" s="11" t="s">
        <v>2</v>
      </c>
      <c r="F62" s="11"/>
      <c r="G62" s="11"/>
      <c r="H62" s="11"/>
      <c r="I62" s="11" t="s">
        <v>3</v>
      </c>
      <c r="J62" s="11"/>
      <c r="K62" s="11" t="s">
        <v>3</v>
      </c>
      <c r="L62" s="11"/>
    </row>
    <row r="63" spans="1:13" ht="38.25" x14ac:dyDescent="0.2">
      <c r="A63" s="10" t="s">
        <v>4</v>
      </c>
      <c r="B63" s="7"/>
      <c r="C63" s="9" t="s">
        <v>5</v>
      </c>
      <c r="D63" s="7"/>
      <c r="E63" s="8" t="s">
        <v>6</v>
      </c>
      <c r="F63" s="8" t="s">
        <v>7</v>
      </c>
      <c r="G63" s="8" t="s">
        <v>8</v>
      </c>
      <c r="H63" s="8" t="s">
        <v>94</v>
      </c>
      <c r="I63" s="8" t="s">
        <v>9</v>
      </c>
      <c r="J63" s="8" t="s">
        <v>10</v>
      </c>
      <c r="K63" s="8" t="s">
        <v>11</v>
      </c>
      <c r="L63" s="8" t="s">
        <v>12</v>
      </c>
    </row>
    <row r="64" spans="1:13" x14ac:dyDescent="0.2">
      <c r="E64" s="4" t="s">
        <v>13</v>
      </c>
      <c r="F64" s="4" t="s">
        <v>14</v>
      </c>
      <c r="G64" s="4" t="s">
        <v>15</v>
      </c>
      <c r="H64" s="4" t="s">
        <v>95</v>
      </c>
      <c r="I64" s="4" t="s">
        <v>96</v>
      </c>
      <c r="J64" s="4" t="s">
        <v>97</v>
      </c>
      <c r="K64" s="4" t="s">
        <v>98</v>
      </c>
      <c r="L64" s="4" t="s">
        <v>99</v>
      </c>
    </row>
    <row r="65" spans="1:13" x14ac:dyDescent="0.2">
      <c r="E65" s="4"/>
      <c r="F65" s="4"/>
      <c r="G65" s="4"/>
      <c r="H65" s="4"/>
      <c r="I65" s="4"/>
      <c r="J65" s="4"/>
      <c r="K65" s="4"/>
      <c r="L65" s="4"/>
    </row>
    <row r="66" spans="1:13" x14ac:dyDescent="0.2">
      <c r="A66" s="5">
        <f>A50+1</f>
        <v>30</v>
      </c>
      <c r="C66" s="1" t="s">
        <v>40</v>
      </c>
      <c r="E66" s="4">
        <v>-125.30311522530006</v>
      </c>
      <c r="F66" s="4">
        <v>-6.7717169841521603</v>
      </c>
      <c r="G66" s="4">
        <v>0.18237085726679278</v>
      </c>
      <c r="H66" s="4">
        <v>0.48655410275788308</v>
      </c>
      <c r="I66" s="4">
        <f t="shared" si="8"/>
        <v>-131.40590724942754</v>
      </c>
      <c r="J66" s="4">
        <v>-0.39159186808018059</v>
      </c>
      <c r="K66" s="4">
        <f t="shared" si="9"/>
        <v>-131.79749911750773</v>
      </c>
      <c r="L66" s="4">
        <v>-128.77365162178222</v>
      </c>
      <c r="M66" s="1" t="s">
        <v>22</v>
      </c>
    </row>
    <row r="67" spans="1:13" x14ac:dyDescent="0.2">
      <c r="A67" s="5">
        <f t="shared" si="10"/>
        <v>31</v>
      </c>
      <c r="C67" s="1" t="s">
        <v>41</v>
      </c>
      <c r="E67" s="4">
        <v>-88.58137893</v>
      </c>
      <c r="F67" s="4">
        <v>-7.1548284233205921</v>
      </c>
      <c r="G67" s="4">
        <v>0.13436015705507223</v>
      </c>
      <c r="H67" s="4">
        <v>1.3823047216907418</v>
      </c>
      <c r="I67" s="4">
        <f t="shared" si="8"/>
        <v>-94.21954247457478</v>
      </c>
      <c r="J67" s="4">
        <v>5.0385555365874218E-2</v>
      </c>
      <c r="K67" s="4">
        <f t="shared" si="9"/>
        <v>-94.169156919208902</v>
      </c>
      <c r="L67" s="4">
        <v>-91.594181539955613</v>
      </c>
      <c r="M67" s="1" t="s">
        <v>22</v>
      </c>
    </row>
    <row r="68" spans="1:13" x14ac:dyDescent="0.2">
      <c r="A68" s="5">
        <f t="shared" si="10"/>
        <v>32</v>
      </c>
      <c r="C68" s="1" t="s">
        <v>31</v>
      </c>
      <c r="E68" s="4">
        <v>-31.455314810000004</v>
      </c>
      <c r="F68" s="4">
        <v>-4.3328615716914003</v>
      </c>
      <c r="G68" s="4">
        <v>1.2413351668392538</v>
      </c>
      <c r="H68" s="4">
        <v>-0.10552542392395733</v>
      </c>
      <c r="I68" s="4">
        <f t="shared" si="8"/>
        <v>-34.652366638776108</v>
      </c>
      <c r="J68" s="4">
        <v>0</v>
      </c>
      <c r="K68" s="4">
        <f t="shared" si="9"/>
        <v>-34.652366638776108</v>
      </c>
      <c r="L68" s="4">
        <v>-32.991735059667548</v>
      </c>
      <c r="M68" s="1" t="s">
        <v>22</v>
      </c>
    </row>
    <row r="69" spans="1:13" x14ac:dyDescent="0.2">
      <c r="A69" s="5">
        <f t="shared" si="10"/>
        <v>33</v>
      </c>
      <c r="C69" s="1" t="s">
        <v>42</v>
      </c>
      <c r="E69" s="4">
        <v>-36.23438234999999</v>
      </c>
      <c r="F69" s="4">
        <v>-6.8844711849877083</v>
      </c>
      <c r="G69" s="4">
        <v>0</v>
      </c>
      <c r="H69" s="4">
        <v>0</v>
      </c>
      <c r="I69" s="4">
        <f t="shared" si="8"/>
        <v>-43.1188535349877</v>
      </c>
      <c r="J69" s="4">
        <v>0</v>
      </c>
      <c r="K69" s="4">
        <f t="shared" si="9"/>
        <v>-43.1188535349877</v>
      </c>
      <c r="L69" s="4">
        <v>-39.633944368515635</v>
      </c>
      <c r="M69" s="1" t="s">
        <v>22</v>
      </c>
    </row>
    <row r="70" spans="1:13" x14ac:dyDescent="0.2">
      <c r="A70" s="5"/>
      <c r="E70" s="4"/>
      <c r="F70" s="4"/>
      <c r="G70" s="4"/>
      <c r="H70" s="4"/>
      <c r="I70" s="4"/>
      <c r="J70" s="4"/>
      <c r="K70" s="4"/>
      <c r="L70" s="4"/>
    </row>
    <row r="71" spans="1:13" ht="13.5" thickBot="1" x14ac:dyDescent="0.25">
      <c r="A71" s="5">
        <f>A69+1</f>
        <v>34</v>
      </c>
      <c r="C71" s="1" t="s">
        <v>59</v>
      </c>
      <c r="E71" s="6">
        <f t="shared" ref="E71:L71" si="11">SUM(E44:E69)</f>
        <v>-1064.5437107322578</v>
      </c>
      <c r="F71" s="6">
        <f t="shared" si="11"/>
        <v>-70.532018268059417</v>
      </c>
      <c r="G71" s="6">
        <f t="shared" si="11"/>
        <v>3.7378775202813177</v>
      </c>
      <c r="H71" s="6">
        <f t="shared" si="11"/>
        <v>20.409090552582192</v>
      </c>
      <c r="I71" s="6">
        <f t="shared" si="11"/>
        <v>-1110.9287609274536</v>
      </c>
      <c r="J71" s="6">
        <f t="shared" si="11"/>
        <v>-0.59554210783432993</v>
      </c>
      <c r="K71" s="6">
        <f t="shared" si="11"/>
        <v>-1111.5243030352879</v>
      </c>
      <c r="L71" s="6">
        <f t="shared" si="11"/>
        <v>-1094.8815282385367</v>
      </c>
      <c r="M71" s="1" t="s">
        <v>22</v>
      </c>
    </row>
    <row r="72" spans="1:13" ht="13.5" thickTop="1" x14ac:dyDescent="0.2">
      <c r="A72" s="5"/>
      <c r="E72" s="4"/>
      <c r="F72" s="4"/>
      <c r="G72" s="4"/>
      <c r="H72" s="4"/>
      <c r="I72" s="4"/>
      <c r="J72" s="4"/>
      <c r="K72" s="4"/>
      <c r="L72" s="4"/>
    </row>
    <row r="73" spans="1:13" ht="13.5" thickBot="1" x14ac:dyDescent="0.25">
      <c r="A73" s="5">
        <f>A71+1</f>
        <v>35</v>
      </c>
      <c r="C73" s="1" t="s">
        <v>44</v>
      </c>
      <c r="E73" s="6">
        <f t="shared" ref="E73:L73" si="12">SUM(E23,E40,E71)</f>
        <v>-6118.3081667589358</v>
      </c>
      <c r="F73" s="6">
        <f t="shared" si="12"/>
        <v>-465.31197962481218</v>
      </c>
      <c r="G73" s="6">
        <f t="shared" si="12"/>
        <v>82.684538853333336</v>
      </c>
      <c r="H73" s="6">
        <f t="shared" si="12"/>
        <v>99.375331129947966</v>
      </c>
      <c r="I73" s="6">
        <f t="shared" si="12"/>
        <v>-6401.560276400467</v>
      </c>
      <c r="J73" s="6">
        <f t="shared" si="12"/>
        <v>5.0015596631923049</v>
      </c>
      <c r="K73" s="6">
        <f t="shared" si="12"/>
        <v>-6396.5587167372751</v>
      </c>
      <c r="L73" s="6">
        <f t="shared" si="12"/>
        <v>-6285.8097307879843</v>
      </c>
      <c r="M73" s="1" t="s">
        <v>22</v>
      </c>
    </row>
    <row r="74" spans="1:13" ht="13.5" thickTop="1" x14ac:dyDescent="0.2"/>
    <row r="75" spans="1:13" x14ac:dyDescent="0.2">
      <c r="A75" s="3"/>
    </row>
  </sheetData>
  <pageMargins left="0.7" right="0.7" top="0.75" bottom="0.75" header="0.3" footer="0.3"/>
  <pageSetup scale="69" firstPageNumber="9" orientation="landscape" useFirstPageNumber="1" r:id="rId1"/>
  <headerFooter>
    <oddHeader>&amp;R&amp;"Arial,Regular"&amp;10Updated: 2023-07-06
EB-2022-0200
Exhibit 2
Tab 2
Schedule 1
Attachment 7
Page &amp;P of 14</oddHeader>
  </headerFooter>
  <rowBreaks count="1" manualBreakCount="1">
    <brk id="52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726C-F8BB-4CE7-8A32-ABE59ADB4A6D}">
  <dimension ref="A6:M23"/>
  <sheetViews>
    <sheetView view="pageLayout" zoomScale="90" zoomScaleNormal="100" zoomScalePageLayoutView="90" workbookViewId="0">
      <selection activeCell="L12" sqref="L12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2.7109375" style="2" bestFit="1" customWidth="1"/>
    <col min="14" max="16384" width="101.28515625" style="1"/>
  </cols>
  <sheetData>
    <row r="6" spans="1:13" s="12" customFormat="1" x14ac:dyDescent="0.2">
      <c r="A6" s="14" t="s">
        <v>102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  <c r="M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94</v>
      </c>
      <c r="I10" s="8" t="s">
        <v>9</v>
      </c>
      <c r="J10" s="8" t="s">
        <v>10</v>
      </c>
      <c r="K10" s="8" t="s">
        <v>11</v>
      </c>
      <c r="L10" s="8" t="s">
        <v>12</v>
      </c>
      <c r="M10" s="15"/>
    </row>
    <row r="11" spans="1:13" x14ac:dyDescent="0.2">
      <c r="E11" s="4" t="s">
        <v>13</v>
      </c>
      <c r="F11" s="4" t="s">
        <v>14</v>
      </c>
      <c r="G11" s="4" t="s">
        <v>15</v>
      </c>
      <c r="H11" s="4" t="s">
        <v>95</v>
      </c>
      <c r="I11" s="4" t="s">
        <v>96</v>
      </c>
      <c r="J11" s="4" t="s">
        <v>97</v>
      </c>
      <c r="K11" s="4" t="s">
        <v>98</v>
      </c>
      <c r="L11" s="4" t="s">
        <v>99</v>
      </c>
      <c r="M11" s="4"/>
    </row>
    <row r="12" spans="1:13" x14ac:dyDescent="0.2">
      <c r="A12" s="5"/>
      <c r="C12" s="3" t="s">
        <v>46</v>
      </c>
      <c r="E12" s="4"/>
      <c r="F12" s="4"/>
      <c r="G12" s="4"/>
      <c r="H12" s="4"/>
      <c r="I12" s="4"/>
      <c r="J12" s="4"/>
      <c r="K12" s="4"/>
      <c r="L12" s="1"/>
      <c r="M12" s="1"/>
    </row>
    <row r="13" spans="1:13" x14ac:dyDescent="0.2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5">
        <v>1</v>
      </c>
      <c r="C14" s="1" t="s">
        <v>34</v>
      </c>
      <c r="E14" s="4">
        <v>-20.467460430000003</v>
      </c>
      <c r="F14" s="4">
        <v>-1.2084766043529909</v>
      </c>
      <c r="G14" s="4">
        <v>0</v>
      </c>
      <c r="H14" s="4">
        <v>0</v>
      </c>
      <c r="I14" s="4">
        <f t="shared" ref="I14:I19" si="0">E14+F14+G14+H14</f>
        <v>-21.675937034352994</v>
      </c>
      <c r="J14" s="4">
        <v>0</v>
      </c>
      <c r="K14" s="4">
        <f t="shared" ref="K14:K19" si="1">I14+J14</f>
        <v>-21.675937034352994</v>
      </c>
      <c r="L14" s="4">
        <v>-21.070919999007362</v>
      </c>
      <c r="M14" s="1" t="s">
        <v>22</v>
      </c>
    </row>
    <row r="15" spans="1:13" x14ac:dyDescent="0.2">
      <c r="A15" s="5">
        <v>2</v>
      </c>
      <c r="C15" s="1" t="s">
        <v>47</v>
      </c>
      <c r="E15" s="4">
        <v>-50.171022080000007</v>
      </c>
      <c r="F15" s="4">
        <v>-3.4144865407321907</v>
      </c>
      <c r="G15" s="4">
        <v>4.9481933333333332E-3</v>
      </c>
      <c r="H15" s="4">
        <v>8.1859268170003732E-2</v>
      </c>
      <c r="I15" s="4">
        <f t="shared" si="0"/>
        <v>-53.498701159228858</v>
      </c>
      <c r="J15" s="4">
        <v>0</v>
      </c>
      <c r="K15" s="4">
        <f t="shared" si="1"/>
        <v>-53.498701159228858</v>
      </c>
      <c r="L15" s="4">
        <v>-51.861333356615802</v>
      </c>
      <c r="M15" s="1" t="s">
        <v>22</v>
      </c>
    </row>
    <row r="16" spans="1:13" x14ac:dyDescent="0.2">
      <c r="A16" s="5">
        <v>3</v>
      </c>
      <c r="C16" s="1" t="s">
        <v>28</v>
      </c>
      <c r="E16" s="4">
        <v>-732.95391243467213</v>
      </c>
      <c r="F16" s="4">
        <v>-41.290993368639413</v>
      </c>
      <c r="G16" s="4">
        <v>2.0014182355555556</v>
      </c>
      <c r="H16" s="4">
        <v>0.59285949472613875</v>
      </c>
      <c r="I16" s="4">
        <f t="shared" si="0"/>
        <v>-771.65062807302991</v>
      </c>
      <c r="J16" s="4">
        <v>0</v>
      </c>
      <c r="K16" s="4">
        <f t="shared" si="1"/>
        <v>-771.65062807302991</v>
      </c>
      <c r="L16" s="4">
        <v>-752.96969608434506</v>
      </c>
      <c r="M16" s="1" t="s">
        <v>22</v>
      </c>
    </row>
    <row r="17" spans="1:13" x14ac:dyDescent="0.2">
      <c r="A17" s="5">
        <v>4</v>
      </c>
      <c r="C17" s="1" t="s">
        <v>48</v>
      </c>
      <c r="E17" s="4">
        <v>-354.88087268000004</v>
      </c>
      <c r="F17" s="4">
        <v>-31.016848989406146</v>
      </c>
      <c r="G17" s="4">
        <v>0</v>
      </c>
      <c r="H17" s="4">
        <v>3.5183983820806432E-2</v>
      </c>
      <c r="I17" s="4">
        <f t="shared" si="0"/>
        <v>-385.86253768558538</v>
      </c>
      <c r="J17" s="4">
        <v>0</v>
      </c>
      <c r="K17" s="4">
        <f t="shared" si="1"/>
        <v>-385.86253768558538</v>
      </c>
      <c r="L17" s="4">
        <v>-370.36408342349654</v>
      </c>
      <c r="M17" s="1" t="s">
        <v>22</v>
      </c>
    </row>
    <row r="18" spans="1:13" x14ac:dyDescent="0.2">
      <c r="A18" s="5">
        <v>5</v>
      </c>
      <c r="C18" s="1" t="s">
        <v>41</v>
      </c>
      <c r="E18" s="4">
        <v>-125.51287174000001</v>
      </c>
      <c r="F18" s="4">
        <v>-11.072389941919051</v>
      </c>
      <c r="G18" s="4">
        <v>2.7323779999999999E-2</v>
      </c>
      <c r="H18" s="4">
        <v>2.8696273956871139E-2</v>
      </c>
      <c r="I18" s="4">
        <f t="shared" si="0"/>
        <v>-136.52924162796219</v>
      </c>
      <c r="J18" s="4">
        <v>0</v>
      </c>
      <c r="K18" s="4">
        <f t="shared" si="1"/>
        <v>-136.52924162796219</v>
      </c>
      <c r="L18" s="4">
        <v>-130.98831606323299</v>
      </c>
      <c r="M18" s="1" t="s">
        <v>22</v>
      </c>
    </row>
    <row r="19" spans="1:13" x14ac:dyDescent="0.2">
      <c r="A19" s="5">
        <v>6</v>
      </c>
      <c r="C19" s="1" t="s">
        <v>42</v>
      </c>
      <c r="E19" s="4">
        <v>-34.031111529999997</v>
      </c>
      <c r="F19" s="4">
        <v>-6.7560362422937397</v>
      </c>
      <c r="G19" s="4">
        <v>0</v>
      </c>
      <c r="H19" s="4">
        <v>0</v>
      </c>
      <c r="I19" s="4">
        <f t="shared" si="0"/>
        <v>-40.787147772293736</v>
      </c>
      <c r="J19" s="4">
        <v>0</v>
      </c>
      <c r="K19" s="4">
        <f t="shared" si="1"/>
        <v>-40.787147772293736</v>
      </c>
      <c r="L19" s="4">
        <v>-37.332660447859553</v>
      </c>
      <c r="M19" s="1" t="s">
        <v>22</v>
      </c>
    </row>
    <row r="20" spans="1:13" x14ac:dyDescent="0.2">
      <c r="A20" s="5"/>
      <c r="E20" s="4"/>
      <c r="F20" s="4"/>
      <c r="G20" s="4"/>
      <c r="H20" s="4"/>
      <c r="I20" s="4"/>
      <c r="J20" s="4"/>
      <c r="K20" s="4"/>
      <c r="L20" s="4"/>
      <c r="M20" s="4"/>
    </row>
    <row r="21" spans="1:13" ht="13.5" thickBot="1" x14ac:dyDescent="0.25">
      <c r="A21" s="5">
        <v>8</v>
      </c>
      <c r="C21" s="1" t="s">
        <v>50</v>
      </c>
      <c r="E21" s="6">
        <f t="shared" ref="E21:L21" si="2">SUM(E14:E19)</f>
        <v>-1318.0172508946723</v>
      </c>
      <c r="F21" s="6">
        <f t="shared" si="2"/>
        <v>-94.759231687343544</v>
      </c>
      <c r="G21" s="6">
        <f t="shared" si="2"/>
        <v>2.0336902088888893</v>
      </c>
      <c r="H21" s="6">
        <f t="shared" si="2"/>
        <v>0.73859902067382011</v>
      </c>
      <c r="I21" s="6">
        <f t="shared" si="2"/>
        <v>-1410.0041933524531</v>
      </c>
      <c r="J21" s="6">
        <f t="shared" si="2"/>
        <v>0</v>
      </c>
      <c r="K21" s="6">
        <f t="shared" si="2"/>
        <v>-1410.0041933524531</v>
      </c>
      <c r="L21" s="6">
        <f t="shared" si="2"/>
        <v>-1364.5870093745573</v>
      </c>
      <c r="M21" s="1" t="s">
        <v>22</v>
      </c>
    </row>
    <row r="22" spans="1:13" ht="13.5" thickTop="1" x14ac:dyDescent="0.2"/>
    <row r="23" spans="1:13" x14ac:dyDescent="0.2">
      <c r="A23" s="3"/>
    </row>
  </sheetData>
  <pageMargins left="0.7" right="0.7" top="0.75" bottom="0.75" header="0.3" footer="0.3"/>
  <pageSetup scale="73" firstPageNumber="11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B7AD-5D33-44C0-A02C-68F2E7031457}">
  <dimension ref="A6:M47"/>
  <sheetViews>
    <sheetView view="pageLayout" zoomScale="90" zoomScaleNormal="100" zoomScalePageLayoutView="90" workbookViewId="0">
      <selection activeCell="H7" sqref="H7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2.7109375" style="2" bestFit="1" customWidth="1"/>
    <col min="14" max="16384" width="101.28515625" style="1"/>
  </cols>
  <sheetData>
    <row r="6" spans="1:13" s="12" customFormat="1" x14ac:dyDescent="0.2">
      <c r="A6" s="14" t="s">
        <v>103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  <c r="M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94</v>
      </c>
      <c r="I10" s="8" t="s">
        <v>9</v>
      </c>
      <c r="J10" s="8" t="s">
        <v>10</v>
      </c>
      <c r="K10" s="8" t="s">
        <v>11</v>
      </c>
      <c r="L10" s="8" t="s">
        <v>12</v>
      </c>
      <c r="M10" s="15"/>
    </row>
    <row r="11" spans="1:13" x14ac:dyDescent="0.2">
      <c r="E11" s="4" t="s">
        <v>13</v>
      </c>
      <c r="F11" s="4" t="s">
        <v>14</v>
      </c>
      <c r="G11" s="4" t="s">
        <v>15</v>
      </c>
      <c r="H11" s="4" t="s">
        <v>95</v>
      </c>
      <c r="I11" s="4" t="s">
        <v>96</v>
      </c>
      <c r="J11" s="4" t="s">
        <v>97</v>
      </c>
      <c r="K11" s="4" t="s">
        <v>98</v>
      </c>
      <c r="L11" s="4" t="s">
        <v>99</v>
      </c>
      <c r="M11" s="4"/>
    </row>
    <row r="12" spans="1:13" x14ac:dyDescent="0.2">
      <c r="C12" s="3" t="s">
        <v>52</v>
      </c>
      <c r="E12" s="4"/>
      <c r="F12" s="4"/>
      <c r="G12" s="4"/>
      <c r="H12" s="4"/>
      <c r="I12" s="4"/>
      <c r="J12" s="4"/>
      <c r="K12" s="4"/>
      <c r="L12" s="4"/>
      <c r="M12" s="4"/>
    </row>
    <row r="14" spans="1:13" x14ac:dyDescent="0.2">
      <c r="A14" s="5">
        <v>1</v>
      </c>
      <c r="C14" s="1" t="s">
        <v>53</v>
      </c>
      <c r="E14" s="4">
        <v>-27.561212829999995</v>
      </c>
      <c r="F14" s="4">
        <v>-0.49621715064047089</v>
      </c>
      <c r="G14" s="4">
        <v>0</v>
      </c>
      <c r="H14" s="4">
        <v>0</v>
      </c>
      <c r="I14" s="4">
        <f t="shared" ref="I14:I20" si="0">E14+F14+G14+H14</f>
        <v>-28.057429980640467</v>
      </c>
      <c r="J14" s="4">
        <v>0</v>
      </c>
      <c r="K14" s="4">
        <f t="shared" ref="K14:K20" si="1">I14+J14</f>
        <v>-28.057429980640467</v>
      </c>
      <c r="L14" s="4">
        <v>-27.809321234833103</v>
      </c>
      <c r="M14" s="1" t="s">
        <v>22</v>
      </c>
    </row>
    <row r="15" spans="1:13" x14ac:dyDescent="0.2">
      <c r="A15" s="5">
        <f t="shared" ref="A15:A20" si="2">A14+1</f>
        <v>2</v>
      </c>
      <c r="C15" s="1" t="s">
        <v>26</v>
      </c>
      <c r="E15" s="4">
        <v>-3.4332969800000006</v>
      </c>
      <c r="F15" s="4">
        <v>-0.63929679332618616</v>
      </c>
      <c r="G15" s="4">
        <v>6.8861063333333333E-2</v>
      </c>
      <c r="H15" s="4">
        <v>0.73572210355448142</v>
      </c>
      <c r="I15" s="4">
        <f t="shared" si="0"/>
        <v>-3.2680106064383718</v>
      </c>
      <c r="J15" s="4">
        <v>6.7099999999999993E-2</v>
      </c>
      <c r="K15" s="4">
        <f t="shared" si="1"/>
        <v>-3.2009106064383719</v>
      </c>
      <c r="L15" s="4">
        <v>-3.4871947276355826</v>
      </c>
      <c r="M15" s="1" t="s">
        <v>22</v>
      </c>
    </row>
    <row r="16" spans="1:13" x14ac:dyDescent="0.2">
      <c r="A16" s="5">
        <f t="shared" si="2"/>
        <v>3</v>
      </c>
      <c r="C16" s="1" t="s">
        <v>54</v>
      </c>
      <c r="E16" s="4">
        <v>-16.916898000749317</v>
      </c>
      <c r="F16" s="4">
        <v>-1.377986999401061</v>
      </c>
      <c r="G16" s="4">
        <v>0.80060640666666683</v>
      </c>
      <c r="H16" s="4">
        <v>0</v>
      </c>
      <c r="I16" s="4">
        <f t="shared" si="0"/>
        <v>-17.49427859348371</v>
      </c>
      <c r="J16" s="4">
        <v>0</v>
      </c>
      <c r="K16" s="4">
        <f t="shared" si="1"/>
        <v>-17.49427859348371</v>
      </c>
      <c r="L16" s="4">
        <v>-17.396484738724027</v>
      </c>
      <c r="M16" s="1" t="s">
        <v>22</v>
      </c>
    </row>
    <row r="17" spans="1:13" x14ac:dyDescent="0.2">
      <c r="A17" s="5">
        <f t="shared" si="2"/>
        <v>4</v>
      </c>
      <c r="C17" s="1" t="s">
        <v>55</v>
      </c>
      <c r="E17" s="4">
        <v>-9.3447984123312455</v>
      </c>
      <c r="F17" s="4">
        <v>-1.0360346779890333</v>
      </c>
      <c r="G17" s="4">
        <v>0.34088651666666669</v>
      </c>
      <c r="H17" s="4">
        <v>0</v>
      </c>
      <c r="I17" s="4">
        <f t="shared" si="0"/>
        <v>-10.039946573653612</v>
      </c>
      <c r="J17" s="4">
        <v>0</v>
      </c>
      <c r="K17" s="4">
        <f t="shared" si="1"/>
        <v>-10.039946573653612</v>
      </c>
      <c r="L17" s="4">
        <v>-9.8271539130955823</v>
      </c>
      <c r="M17" s="1" t="s">
        <v>22</v>
      </c>
    </row>
    <row r="18" spans="1:13" x14ac:dyDescent="0.2">
      <c r="A18" s="5">
        <f t="shared" si="2"/>
        <v>5</v>
      </c>
      <c r="C18" s="1" t="s">
        <v>56</v>
      </c>
      <c r="E18" s="4">
        <v>-35.932955723699237</v>
      </c>
      <c r="F18" s="4">
        <v>-2.5139394269187814</v>
      </c>
      <c r="G18" s="4">
        <v>0</v>
      </c>
      <c r="H18" s="4">
        <v>0</v>
      </c>
      <c r="I18" s="4">
        <f t="shared" si="0"/>
        <v>-38.446895150618019</v>
      </c>
      <c r="J18" s="4">
        <v>0</v>
      </c>
      <c r="K18" s="4">
        <f t="shared" si="1"/>
        <v>-38.446895150618019</v>
      </c>
      <c r="L18" s="4">
        <v>-37.039429556371765</v>
      </c>
      <c r="M18" s="1" t="s">
        <v>22</v>
      </c>
    </row>
    <row r="19" spans="1:13" x14ac:dyDescent="0.2">
      <c r="A19" s="5">
        <f t="shared" si="2"/>
        <v>6</v>
      </c>
      <c r="C19" s="1" t="s">
        <v>48</v>
      </c>
      <c r="E19" s="4">
        <v>-62.996386975811447</v>
      </c>
      <c r="F19" s="4">
        <v>-6.1571805236613208</v>
      </c>
      <c r="G19" s="4">
        <v>0.34893518666666673</v>
      </c>
      <c r="H19" s="4">
        <v>1.4784760166379645</v>
      </c>
      <c r="I19" s="4">
        <f t="shared" si="0"/>
        <v>-67.326156296168136</v>
      </c>
      <c r="J19" s="4">
        <v>0.2925999999999998</v>
      </c>
      <c r="K19" s="4">
        <f t="shared" si="1"/>
        <v>-67.033556296168143</v>
      </c>
      <c r="L19" s="4">
        <v>-65.352061804847992</v>
      </c>
      <c r="M19" s="1" t="s">
        <v>22</v>
      </c>
    </row>
    <row r="20" spans="1:13" x14ac:dyDescent="0.2">
      <c r="A20" s="5">
        <f t="shared" si="2"/>
        <v>7</v>
      </c>
      <c r="C20" s="1" t="s">
        <v>57</v>
      </c>
      <c r="E20" s="4">
        <v>-8.5847178999999993</v>
      </c>
      <c r="F20" s="4">
        <v>-1.0780736586038848</v>
      </c>
      <c r="G20" s="4">
        <v>0</v>
      </c>
      <c r="H20" s="4">
        <v>0</v>
      </c>
      <c r="I20" s="4">
        <f t="shared" si="0"/>
        <v>-9.6627915586038835</v>
      </c>
      <c r="J20" s="4">
        <v>0</v>
      </c>
      <c r="K20" s="4">
        <f t="shared" si="1"/>
        <v>-9.6627915586038835</v>
      </c>
      <c r="L20" s="4">
        <v>-8.904035839180148</v>
      </c>
      <c r="M20" s="1" t="s">
        <v>22</v>
      </c>
    </row>
    <row r="21" spans="1:13" x14ac:dyDescent="0.2">
      <c r="A21" s="5"/>
      <c r="E21" s="4"/>
      <c r="F21" s="4"/>
      <c r="G21" s="4"/>
      <c r="H21" s="4"/>
      <c r="I21" s="4"/>
      <c r="J21" s="4"/>
      <c r="K21" s="4"/>
      <c r="L21" s="4"/>
      <c r="M21" s="4"/>
    </row>
    <row r="22" spans="1:13" ht="13.5" thickBot="1" x14ac:dyDescent="0.25">
      <c r="A22" s="5">
        <f>A20+1</f>
        <v>8</v>
      </c>
      <c r="C22" s="1" t="s">
        <v>59</v>
      </c>
      <c r="E22" s="6">
        <f t="shared" ref="E22:L22" si="3">SUM(E14:E20)</f>
        <v>-164.77026682259122</v>
      </c>
      <c r="F22" s="6">
        <f t="shared" si="3"/>
        <v>-13.298729230540737</v>
      </c>
      <c r="G22" s="6">
        <f t="shared" si="3"/>
        <v>1.5592891733333336</v>
      </c>
      <c r="H22" s="6">
        <f t="shared" si="3"/>
        <v>2.2141981201924459</v>
      </c>
      <c r="I22" s="6">
        <f t="shared" si="3"/>
        <v>-174.29550875960621</v>
      </c>
      <c r="J22" s="6">
        <f t="shared" si="3"/>
        <v>0.3596999999999998</v>
      </c>
      <c r="K22" s="6">
        <f t="shared" si="3"/>
        <v>-173.9358087596062</v>
      </c>
      <c r="L22" s="6">
        <f t="shared" si="3"/>
        <v>-169.81568181468822</v>
      </c>
      <c r="M22" s="1" t="s">
        <v>22</v>
      </c>
    </row>
    <row r="23" spans="1:13" ht="13.5" thickTop="1" x14ac:dyDescent="0.2">
      <c r="A23" s="5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5"/>
      <c r="C24" s="3" t="s">
        <v>60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5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5">
        <f>A22+1</f>
        <v>9</v>
      </c>
      <c r="C26" s="1" t="s">
        <v>26</v>
      </c>
      <c r="E26" s="4">
        <v>-2.7417910899999995</v>
      </c>
      <c r="F26" s="4">
        <v>-0.16738164710744979</v>
      </c>
      <c r="G26" s="4">
        <v>0</v>
      </c>
      <c r="H26" s="4">
        <v>0.20961813866903367</v>
      </c>
      <c r="I26" s="4">
        <f>E26+F26+G26+H26</f>
        <v>-2.6995545984384153</v>
      </c>
      <c r="J26" s="4">
        <v>0</v>
      </c>
      <c r="K26" s="4">
        <f>I26+J26</f>
        <v>-2.6995545984384153</v>
      </c>
      <c r="L26" s="4">
        <v>-2.7844649862163293</v>
      </c>
      <c r="M26" s="1" t="s">
        <v>22</v>
      </c>
    </row>
    <row r="27" spans="1:13" x14ac:dyDescent="0.2">
      <c r="A27" s="5">
        <f>A26+1</f>
        <v>10</v>
      </c>
      <c r="C27" s="1" t="s">
        <v>61</v>
      </c>
      <c r="E27" s="4">
        <v>-4.0594573599999997</v>
      </c>
      <c r="F27" s="4">
        <v>-0.14486480157061235</v>
      </c>
      <c r="G27" s="4">
        <v>0</v>
      </c>
      <c r="H27" s="4">
        <v>0</v>
      </c>
      <c r="I27" s="4">
        <f>E27+F27+G27+H27</f>
        <v>-4.2043221615706123</v>
      </c>
      <c r="J27" s="4">
        <v>0</v>
      </c>
      <c r="K27" s="4">
        <f>I27+J27</f>
        <v>-4.2043221615706123</v>
      </c>
      <c r="L27" s="4">
        <v>-4.1300867514157895</v>
      </c>
      <c r="M27" s="1" t="s">
        <v>22</v>
      </c>
    </row>
    <row r="28" spans="1:13" x14ac:dyDescent="0.2">
      <c r="A28" s="5">
        <f>A27+1</f>
        <v>11</v>
      </c>
      <c r="C28" s="1" t="s">
        <v>62</v>
      </c>
      <c r="E28" s="4">
        <v>-11.696050609999999</v>
      </c>
      <c r="F28" s="4">
        <v>-0.71600115348000004</v>
      </c>
      <c r="G28" s="4">
        <v>0</v>
      </c>
      <c r="H28" s="4">
        <v>0</v>
      </c>
      <c r="I28" s="4">
        <f>E28+F28+G28+H28</f>
        <v>-12.412051763479999</v>
      </c>
      <c r="J28" s="4">
        <v>0</v>
      </c>
      <c r="K28" s="4">
        <f>I28+J28</f>
        <v>-12.412051763479999</v>
      </c>
      <c r="L28" s="4">
        <v>-12.054051182555</v>
      </c>
      <c r="M28" s="1" t="s">
        <v>22</v>
      </c>
    </row>
    <row r="29" spans="1:13" x14ac:dyDescent="0.2">
      <c r="A29" s="5">
        <f>A28+1</f>
        <v>12</v>
      </c>
      <c r="C29" s="1" t="s">
        <v>42</v>
      </c>
      <c r="E29" s="4">
        <v>-0.64795435999999995</v>
      </c>
      <c r="F29" s="4">
        <v>-8.3584277544268573E-2</v>
      </c>
      <c r="G29" s="4">
        <v>0</v>
      </c>
      <c r="H29" s="4">
        <v>0</v>
      </c>
      <c r="I29" s="4">
        <f>E29+F29+G29+H29</f>
        <v>-0.73153863754426851</v>
      </c>
      <c r="J29" s="4">
        <v>0</v>
      </c>
      <c r="K29" s="4">
        <f>I29+J29</f>
        <v>-0.73153863754426851</v>
      </c>
      <c r="L29" s="4">
        <v>-0.68604372374909417</v>
      </c>
      <c r="M29" s="1" t="s">
        <v>22</v>
      </c>
    </row>
    <row r="30" spans="1:13" x14ac:dyDescent="0.2">
      <c r="A30" s="5"/>
      <c r="E30" s="4"/>
      <c r="F30" s="4"/>
      <c r="G30" s="4"/>
      <c r="H30" s="4"/>
      <c r="I30" s="4"/>
      <c r="J30" s="4"/>
      <c r="K30" s="4"/>
      <c r="L30" s="4"/>
      <c r="M30" s="4"/>
    </row>
    <row r="31" spans="1:13" ht="13.5" thickBot="1" x14ac:dyDescent="0.25">
      <c r="A31" s="5">
        <f>A29+1</f>
        <v>13</v>
      </c>
      <c r="C31" s="1" t="s">
        <v>59</v>
      </c>
      <c r="E31" s="6">
        <f t="shared" ref="E31:L31" si="4">SUM(E26:E29)</f>
        <v>-19.145253419999996</v>
      </c>
      <c r="F31" s="6">
        <f t="shared" si="4"/>
        <v>-1.1118318797023308</v>
      </c>
      <c r="G31" s="6">
        <f t="shared" si="4"/>
        <v>0</v>
      </c>
      <c r="H31" s="6">
        <f t="shared" si="4"/>
        <v>0.20961813866903367</v>
      </c>
      <c r="I31" s="6">
        <f t="shared" si="4"/>
        <v>-20.047467161033296</v>
      </c>
      <c r="J31" s="6">
        <f t="shared" si="4"/>
        <v>0</v>
      </c>
      <c r="K31" s="6">
        <f t="shared" si="4"/>
        <v>-20.047467161033296</v>
      </c>
      <c r="L31" s="6">
        <f t="shared" si="4"/>
        <v>-19.654646643936211</v>
      </c>
      <c r="M31" s="1" t="s">
        <v>22</v>
      </c>
    </row>
    <row r="32" spans="1:13" ht="13.5" thickTop="1" x14ac:dyDescent="0.2">
      <c r="A32" s="5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">
      <c r="A33" s="5"/>
      <c r="C33" s="3" t="s">
        <v>63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">
      <c r="A34" s="5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5">
        <f>A31+1</f>
        <v>14</v>
      </c>
      <c r="C35" s="1" t="s">
        <v>34</v>
      </c>
      <c r="E35" s="4">
        <v>-19.448514560000003</v>
      </c>
      <c r="F35" s="4">
        <v>-0.67218133470499997</v>
      </c>
      <c r="G35" s="4">
        <v>0</v>
      </c>
      <c r="H35" s="4">
        <v>0</v>
      </c>
      <c r="I35" s="4">
        <f t="shared" ref="I35:I41" si="5">E35+F35+G35+H35</f>
        <v>-20.120695894705005</v>
      </c>
      <c r="J35" s="4">
        <v>0</v>
      </c>
      <c r="K35" s="4">
        <f t="shared" ref="K35:K41" si="6">I35+J35</f>
        <v>-20.120695894705005</v>
      </c>
      <c r="L35" s="4">
        <v>-19.784597219681043</v>
      </c>
      <c r="M35" s="1" t="s">
        <v>22</v>
      </c>
    </row>
    <row r="36" spans="1:13" x14ac:dyDescent="0.2">
      <c r="A36" s="5">
        <f t="shared" ref="A36:A41" si="7">A35+1</f>
        <v>15</v>
      </c>
      <c r="C36" s="1" t="s">
        <v>26</v>
      </c>
      <c r="E36" s="4">
        <v>-45.610212620000006</v>
      </c>
      <c r="F36" s="4">
        <v>-1.7807998826287965</v>
      </c>
      <c r="G36" s="4">
        <v>0.21820400666666673</v>
      </c>
      <c r="H36" s="4">
        <v>0</v>
      </c>
      <c r="I36" s="4">
        <f t="shared" si="5"/>
        <v>-47.172808495962137</v>
      </c>
      <c r="J36" s="4">
        <v>0</v>
      </c>
      <c r="K36" s="4">
        <f t="shared" si="6"/>
        <v>-47.172808495962137</v>
      </c>
      <c r="L36" s="4">
        <v>-46.454622370142403</v>
      </c>
      <c r="M36" s="1" t="s">
        <v>22</v>
      </c>
    </row>
    <row r="37" spans="1:13" x14ac:dyDescent="0.2">
      <c r="A37" s="5">
        <f t="shared" si="7"/>
        <v>16</v>
      </c>
      <c r="C37" s="1" t="s">
        <v>54</v>
      </c>
      <c r="E37" s="4">
        <v>-35.412860039999998</v>
      </c>
      <c r="F37" s="4">
        <v>-1.22823522776353</v>
      </c>
      <c r="G37" s="4">
        <v>2.2999763333333336E-2</v>
      </c>
      <c r="H37" s="4">
        <v>0</v>
      </c>
      <c r="I37" s="4">
        <f t="shared" si="5"/>
        <v>-36.618095504430194</v>
      </c>
      <c r="J37" s="4">
        <v>0</v>
      </c>
      <c r="K37" s="4">
        <f t="shared" si="6"/>
        <v>-36.618095504430194</v>
      </c>
      <c r="L37" s="4">
        <v>-36.020354707853727</v>
      </c>
      <c r="M37" s="1" t="s">
        <v>22</v>
      </c>
    </row>
    <row r="38" spans="1:13" x14ac:dyDescent="0.2">
      <c r="A38" s="5">
        <f t="shared" si="7"/>
        <v>17</v>
      </c>
      <c r="C38" s="1" t="s">
        <v>56</v>
      </c>
      <c r="E38" s="4">
        <v>-30.901094189999998</v>
      </c>
      <c r="F38" s="4">
        <v>-1.6064683509120365</v>
      </c>
      <c r="G38" s="4">
        <v>0</v>
      </c>
      <c r="H38" s="4">
        <v>0</v>
      </c>
      <c r="I38" s="4">
        <f t="shared" si="5"/>
        <v>-32.507562540912033</v>
      </c>
      <c r="J38" s="4">
        <v>0</v>
      </c>
      <c r="K38" s="4">
        <f t="shared" si="6"/>
        <v>-32.507562540912033</v>
      </c>
      <c r="L38" s="4">
        <v>-31.630906162600496</v>
      </c>
      <c r="M38" s="1" t="s">
        <v>22</v>
      </c>
    </row>
    <row r="39" spans="1:13" x14ac:dyDescent="0.2">
      <c r="A39" s="5">
        <f t="shared" si="7"/>
        <v>18</v>
      </c>
      <c r="C39" s="1" t="s">
        <v>48</v>
      </c>
      <c r="E39" s="4">
        <v>-180.69620392000002</v>
      </c>
      <c r="F39" s="4">
        <v>-12.858065988559973</v>
      </c>
      <c r="G39" s="4">
        <v>0.69316001333333344</v>
      </c>
      <c r="H39" s="4">
        <v>0</v>
      </c>
      <c r="I39" s="4">
        <f t="shared" si="5"/>
        <v>-192.86110989522666</v>
      </c>
      <c r="J39" s="4">
        <v>0</v>
      </c>
      <c r="K39" s="4">
        <f t="shared" si="6"/>
        <v>-192.86110989522666</v>
      </c>
      <c r="L39" s="4">
        <v>-186.98857053764343</v>
      </c>
      <c r="M39" s="1" t="s">
        <v>22</v>
      </c>
    </row>
    <row r="40" spans="1:13" x14ac:dyDescent="0.2">
      <c r="A40" s="5">
        <f t="shared" si="7"/>
        <v>19</v>
      </c>
      <c r="C40" s="1" t="s">
        <v>41</v>
      </c>
      <c r="E40" s="4">
        <v>-44.926529719999998</v>
      </c>
      <c r="F40" s="4">
        <v>-2.2085950951970106</v>
      </c>
      <c r="G40" s="4">
        <v>0.91970239333333348</v>
      </c>
      <c r="H40" s="4">
        <v>0.13076747604935399</v>
      </c>
      <c r="I40" s="4">
        <f t="shared" si="5"/>
        <v>-46.084654945814322</v>
      </c>
      <c r="J40" s="4">
        <v>0</v>
      </c>
      <c r="K40" s="4">
        <f t="shared" si="6"/>
        <v>-46.084654945814322</v>
      </c>
      <c r="L40" s="4">
        <v>-45.752993127513022</v>
      </c>
      <c r="M40" s="1" t="s">
        <v>22</v>
      </c>
    </row>
    <row r="41" spans="1:13" x14ac:dyDescent="0.2">
      <c r="A41" s="5">
        <f t="shared" si="7"/>
        <v>20</v>
      </c>
      <c r="C41" s="1" t="s">
        <v>42</v>
      </c>
      <c r="E41" s="4">
        <v>-4.7767116200000004</v>
      </c>
      <c r="F41" s="4">
        <v>-0.81100455191251319</v>
      </c>
      <c r="G41" s="4">
        <v>0</v>
      </c>
      <c r="H41" s="4">
        <v>0</v>
      </c>
      <c r="I41" s="4">
        <f t="shared" si="5"/>
        <v>-5.5877161719125139</v>
      </c>
      <c r="J41" s="4">
        <v>0</v>
      </c>
      <c r="K41" s="4">
        <f t="shared" si="6"/>
        <v>-5.5877161719125139</v>
      </c>
      <c r="L41" s="4">
        <v>-5.1760965266890162</v>
      </c>
      <c r="M41" s="1" t="s">
        <v>22</v>
      </c>
    </row>
    <row r="42" spans="1:13" x14ac:dyDescent="0.2">
      <c r="A42" s="5"/>
      <c r="E42" s="4"/>
      <c r="F42" s="4"/>
      <c r="G42" s="4"/>
      <c r="H42" s="4"/>
      <c r="I42" s="4"/>
      <c r="J42" s="4"/>
      <c r="K42" s="4"/>
      <c r="L42" s="4"/>
      <c r="M42" s="4"/>
    </row>
    <row r="43" spans="1:13" ht="13.5" thickBot="1" x14ac:dyDescent="0.25">
      <c r="A43" s="5">
        <f>A41+1</f>
        <v>21</v>
      </c>
      <c r="C43" s="1" t="s">
        <v>59</v>
      </c>
      <c r="E43" s="6">
        <f t="shared" ref="E43:L43" si="8">SUM(E35:E41)</f>
        <v>-361.77212667000009</v>
      </c>
      <c r="F43" s="6">
        <f t="shared" si="8"/>
        <v>-21.165350431678863</v>
      </c>
      <c r="G43" s="6">
        <f t="shared" si="8"/>
        <v>1.8540661766666671</v>
      </c>
      <c r="H43" s="6">
        <f t="shared" si="8"/>
        <v>0.13076747604935399</v>
      </c>
      <c r="I43" s="6">
        <f t="shared" si="8"/>
        <v>-380.95264344896287</v>
      </c>
      <c r="J43" s="6">
        <f t="shared" si="8"/>
        <v>0</v>
      </c>
      <c r="K43" s="6">
        <f t="shared" si="8"/>
        <v>-380.95264344896287</v>
      </c>
      <c r="L43" s="6">
        <f t="shared" si="8"/>
        <v>-371.8081406521232</v>
      </c>
      <c r="M43" s="1" t="s">
        <v>22</v>
      </c>
    </row>
    <row r="44" spans="1:13" ht="13.5" thickTop="1" x14ac:dyDescent="0.2">
      <c r="A44" s="5"/>
      <c r="E44" s="4"/>
      <c r="F44" s="4"/>
      <c r="G44" s="4"/>
      <c r="H44" s="4"/>
      <c r="I44" s="4"/>
      <c r="J44" s="4"/>
      <c r="K44" s="4"/>
      <c r="L44" s="4"/>
      <c r="M44" s="4"/>
    </row>
    <row r="45" spans="1:13" ht="13.5" thickBot="1" x14ac:dyDescent="0.25">
      <c r="A45" s="5">
        <f>A43+1</f>
        <v>22</v>
      </c>
      <c r="C45" s="1" t="s">
        <v>44</v>
      </c>
      <c r="E45" s="6">
        <f t="shared" ref="E45:L45" si="9">SUM(E22,E31,E43)</f>
        <v>-545.68764691259128</v>
      </c>
      <c r="F45" s="6">
        <f t="shared" si="9"/>
        <v>-35.575911541921933</v>
      </c>
      <c r="G45" s="6">
        <f t="shared" si="9"/>
        <v>3.4133553500000007</v>
      </c>
      <c r="H45" s="6">
        <f t="shared" si="9"/>
        <v>2.5545837349108331</v>
      </c>
      <c r="I45" s="6">
        <f t="shared" si="9"/>
        <v>-575.29561936960238</v>
      </c>
      <c r="J45" s="6">
        <f t="shared" si="9"/>
        <v>0.3596999999999998</v>
      </c>
      <c r="K45" s="6">
        <f t="shared" si="9"/>
        <v>-574.9359193696024</v>
      </c>
      <c r="L45" s="6">
        <f t="shared" si="9"/>
        <v>-561.27846911074766</v>
      </c>
      <c r="M45" s="1" t="s">
        <v>22</v>
      </c>
    </row>
    <row r="46" spans="1:13" ht="13.5" thickTop="1" x14ac:dyDescent="0.2">
      <c r="A46" s="5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">
      <c r="A47" s="3"/>
    </row>
  </sheetData>
  <pageMargins left="0.7" right="0.7" top="0.75" bottom="0.75" header="0.3" footer="0.3"/>
  <pageSetup scale="73" firstPageNumber="12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30EC-E907-417A-8CED-D77CD4C4F846}">
  <dimension ref="A6:M48"/>
  <sheetViews>
    <sheetView view="pageLayout" zoomScale="90" zoomScaleNormal="100" zoomScalePageLayoutView="90" workbookViewId="0">
      <selection activeCell="C3" sqref="C3"/>
    </sheetView>
  </sheetViews>
  <sheetFormatPr defaultColWidth="101.28515625" defaultRowHeight="12.75" x14ac:dyDescent="0.2"/>
  <cols>
    <col min="1" max="1" width="5.7109375" style="1" bestFit="1" customWidth="1"/>
    <col min="2" max="2" width="1.28515625" style="1" customWidth="1"/>
    <col min="3" max="3" width="44" style="1" customWidth="1"/>
    <col min="4" max="4" width="1.28515625" style="1" customWidth="1"/>
    <col min="5" max="8" width="12.28515625" style="2" customWidth="1"/>
    <col min="9" max="9" width="17.7109375" style="2" bestFit="1" customWidth="1"/>
    <col min="10" max="12" width="12.28515625" style="2" customWidth="1"/>
    <col min="13" max="13" width="2.7109375" style="2" bestFit="1" customWidth="1"/>
    <col min="14" max="16384" width="101.28515625" style="1"/>
  </cols>
  <sheetData>
    <row r="6" spans="1:13" s="12" customFormat="1" x14ac:dyDescent="0.2">
      <c r="A6" s="14" t="s">
        <v>104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1:13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</row>
    <row r="9" spans="1:13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  <c r="M9" s="11"/>
    </row>
    <row r="10" spans="1:13" s="7" customFormat="1" ht="38.25" x14ac:dyDescent="0.2">
      <c r="A10" s="10" t="s">
        <v>4</v>
      </c>
      <c r="C10" s="9" t="s">
        <v>5</v>
      </c>
      <c r="E10" s="8" t="s">
        <v>6</v>
      </c>
      <c r="F10" s="8" t="s">
        <v>7</v>
      </c>
      <c r="G10" s="8" t="s">
        <v>8</v>
      </c>
      <c r="H10" s="8" t="s">
        <v>94</v>
      </c>
      <c r="I10" s="8" t="s">
        <v>9</v>
      </c>
      <c r="J10" s="8" t="s">
        <v>10</v>
      </c>
      <c r="K10" s="8" t="s">
        <v>11</v>
      </c>
      <c r="L10" s="8" t="s">
        <v>12</v>
      </c>
      <c r="M10" s="15"/>
    </row>
    <row r="11" spans="1:13" x14ac:dyDescent="0.2">
      <c r="E11" s="4" t="s">
        <v>13</v>
      </c>
      <c r="F11" s="4" t="s">
        <v>14</v>
      </c>
      <c r="G11" s="4" t="s">
        <v>15</v>
      </c>
      <c r="H11" s="4" t="s">
        <v>95</v>
      </c>
      <c r="I11" s="4" t="s">
        <v>96</v>
      </c>
      <c r="J11" s="4" t="s">
        <v>97</v>
      </c>
      <c r="K11" s="4" t="s">
        <v>98</v>
      </c>
      <c r="L11" s="4" t="s">
        <v>99</v>
      </c>
      <c r="M11" s="4"/>
    </row>
    <row r="12" spans="1:13" x14ac:dyDescent="0.2">
      <c r="C12" s="3" t="s">
        <v>66</v>
      </c>
      <c r="E12" s="4"/>
      <c r="F12" s="4"/>
      <c r="G12" s="4"/>
      <c r="H12" s="4"/>
      <c r="I12" s="4"/>
      <c r="J12" s="4"/>
      <c r="K12" s="4"/>
      <c r="L12" s="4"/>
      <c r="M12" s="4"/>
    </row>
    <row r="14" spans="1:13" x14ac:dyDescent="0.2">
      <c r="A14" s="5">
        <v>1</v>
      </c>
      <c r="C14" s="1" t="s">
        <v>67</v>
      </c>
      <c r="E14" s="4">
        <v>-0.41399320103886023</v>
      </c>
      <c r="F14" s="4">
        <v>-0.47663880178097817</v>
      </c>
      <c r="G14" s="4">
        <v>0</v>
      </c>
      <c r="H14" s="4">
        <v>0</v>
      </c>
      <c r="I14" s="4">
        <f t="shared" ref="I14:I28" si="0">E14+F14+G14+H14</f>
        <v>-0.89063200281983845</v>
      </c>
      <c r="J14" s="4">
        <v>0</v>
      </c>
      <c r="K14" s="4">
        <f t="shared" ref="K14:K28" si="1">I14+J14</f>
        <v>-0.89063200281983845</v>
      </c>
      <c r="L14" s="4">
        <v>-0.6349031596928072</v>
      </c>
      <c r="M14" s="1" t="s">
        <v>22</v>
      </c>
    </row>
    <row r="15" spans="1:13" x14ac:dyDescent="0.2">
      <c r="A15" s="5">
        <f t="shared" ref="A15:A28" si="2">A14+1</f>
        <v>2</v>
      </c>
      <c r="C15" s="1" t="s">
        <v>68</v>
      </c>
      <c r="E15" s="4">
        <v>-9.7472979999999987E-2</v>
      </c>
      <c r="F15" s="4">
        <v>0</v>
      </c>
      <c r="G15" s="4">
        <v>0</v>
      </c>
      <c r="H15" s="4">
        <v>0</v>
      </c>
      <c r="I15" s="4">
        <f t="shared" si="0"/>
        <v>-9.7472979999999987E-2</v>
      </c>
      <c r="J15" s="4">
        <v>0.19789999999999999</v>
      </c>
      <c r="K15" s="4">
        <f t="shared" si="1"/>
        <v>0.10042702000000001</v>
      </c>
      <c r="L15" s="4">
        <v>0.10042702000000002</v>
      </c>
      <c r="M15" s="16"/>
    </row>
    <row r="16" spans="1:13" x14ac:dyDescent="0.2">
      <c r="A16" s="5">
        <f t="shared" si="2"/>
        <v>3</v>
      </c>
      <c r="C16" s="1" t="s">
        <v>69</v>
      </c>
      <c r="E16" s="4">
        <v>-18.298082049999998</v>
      </c>
      <c r="F16" s="4">
        <v>-3.190087949436661</v>
      </c>
      <c r="G16" s="4">
        <v>0.78172226999999994</v>
      </c>
      <c r="H16" s="4">
        <v>0</v>
      </c>
      <c r="I16" s="4">
        <f t="shared" si="0"/>
        <v>-20.706447729436658</v>
      </c>
      <c r="J16" s="4">
        <v>0</v>
      </c>
      <c r="K16" s="4">
        <f t="shared" si="1"/>
        <v>-20.706447729436658</v>
      </c>
      <c r="L16" s="4">
        <v>-18.99994525410073</v>
      </c>
      <c r="M16" s="1" t="s">
        <v>22</v>
      </c>
    </row>
    <row r="17" spans="1:13" x14ac:dyDescent="0.2">
      <c r="A17" s="5">
        <f t="shared" si="2"/>
        <v>4</v>
      </c>
      <c r="C17" s="1" t="s">
        <v>70</v>
      </c>
      <c r="E17" s="4">
        <v>-44.126180019999993</v>
      </c>
      <c r="F17" s="4">
        <v>-7.9014390021081802</v>
      </c>
      <c r="G17" s="4">
        <v>1.47615479</v>
      </c>
      <c r="H17" s="4">
        <v>0</v>
      </c>
      <c r="I17" s="4">
        <f t="shared" si="0"/>
        <v>-50.551464232108167</v>
      </c>
      <c r="J17" s="4">
        <v>5.4300000000000001E-2</v>
      </c>
      <c r="K17" s="4">
        <f t="shared" si="1"/>
        <v>-50.497164232108169</v>
      </c>
      <c r="L17" s="4">
        <v>-47.705784322315274</v>
      </c>
      <c r="M17" s="1" t="s">
        <v>22</v>
      </c>
    </row>
    <row r="18" spans="1:13" x14ac:dyDescent="0.2">
      <c r="A18" s="5">
        <f t="shared" si="2"/>
        <v>5</v>
      </c>
      <c r="C18" s="1" t="s">
        <v>71</v>
      </c>
      <c r="E18" s="4">
        <v>-9.6434879999999987E-2</v>
      </c>
      <c r="F18" s="4">
        <v>-0.31819084021219413</v>
      </c>
      <c r="G18" s="4">
        <v>0</v>
      </c>
      <c r="H18" s="4">
        <v>0</v>
      </c>
      <c r="I18" s="4">
        <f t="shared" si="0"/>
        <v>-0.41462572021219413</v>
      </c>
      <c r="J18" s="4">
        <v>0</v>
      </c>
      <c r="K18" s="4">
        <f t="shared" si="1"/>
        <v>-0.41462572021219413</v>
      </c>
      <c r="L18" s="4">
        <v>-0.26750038165953932</v>
      </c>
      <c r="M18" s="1" t="s">
        <v>22</v>
      </c>
    </row>
    <row r="19" spans="1:13" x14ac:dyDescent="0.2">
      <c r="A19" s="5">
        <f t="shared" si="2"/>
        <v>6</v>
      </c>
      <c r="C19" s="1" t="s">
        <v>72</v>
      </c>
      <c r="E19" s="4">
        <v>-7.5479742299999995</v>
      </c>
      <c r="F19" s="4">
        <v>-0.98035950567504104</v>
      </c>
      <c r="G19" s="4">
        <v>0.20709374666666672</v>
      </c>
      <c r="H19" s="4">
        <v>0</v>
      </c>
      <c r="I19" s="4">
        <f t="shared" si="0"/>
        <v>-8.3212399890083741</v>
      </c>
      <c r="J19" s="4">
        <v>0</v>
      </c>
      <c r="K19" s="4">
        <f t="shared" si="1"/>
        <v>-8.3212399890083741</v>
      </c>
      <c r="L19" s="4">
        <v>-7.9859901588615463</v>
      </c>
      <c r="M19" s="1" t="s">
        <v>22</v>
      </c>
    </row>
    <row r="20" spans="1:13" x14ac:dyDescent="0.2">
      <c r="A20" s="5">
        <f t="shared" si="2"/>
        <v>7</v>
      </c>
      <c r="C20" s="1" t="s">
        <v>73</v>
      </c>
      <c r="E20" s="4">
        <v>-9.6670894199999999</v>
      </c>
      <c r="F20" s="4">
        <v>-2.1499984689599922</v>
      </c>
      <c r="G20" s="4">
        <v>2.6044333333333333E-2</v>
      </c>
      <c r="H20" s="4">
        <v>0</v>
      </c>
      <c r="I20" s="4">
        <f t="shared" si="0"/>
        <v>-11.79104355562666</v>
      </c>
      <c r="J20" s="4">
        <v>0</v>
      </c>
      <c r="K20" s="4">
        <f t="shared" si="1"/>
        <v>-11.79104355562666</v>
      </c>
      <c r="L20" s="4">
        <v>-10.726098574873417</v>
      </c>
      <c r="M20" s="1" t="s">
        <v>22</v>
      </c>
    </row>
    <row r="21" spans="1:13" x14ac:dyDescent="0.2">
      <c r="A21" s="5">
        <f t="shared" si="2"/>
        <v>8</v>
      </c>
      <c r="C21" s="1" t="s">
        <v>74</v>
      </c>
      <c r="E21" s="4">
        <v>-0.11986941000000001</v>
      </c>
      <c r="F21" s="4">
        <v>-1.5777139064999997E-2</v>
      </c>
      <c r="G21" s="4">
        <v>0</v>
      </c>
      <c r="H21" s="4">
        <v>0</v>
      </c>
      <c r="I21" s="4">
        <f t="shared" si="0"/>
        <v>-0.13564654906500001</v>
      </c>
      <c r="J21" s="4">
        <v>0</v>
      </c>
      <c r="K21" s="4">
        <f t="shared" si="1"/>
        <v>-0.13564654906500001</v>
      </c>
      <c r="L21" s="4">
        <v>-0.12662144631604166</v>
      </c>
      <c r="M21" s="1" t="s">
        <v>22</v>
      </c>
    </row>
    <row r="22" spans="1:13" x14ac:dyDescent="0.2">
      <c r="A22" s="5">
        <f t="shared" si="2"/>
        <v>9</v>
      </c>
      <c r="C22" s="1" t="s">
        <v>75</v>
      </c>
      <c r="E22" s="4">
        <v>-3.0913353900000002</v>
      </c>
      <c r="F22" s="4">
        <v>-0.65101033874410896</v>
      </c>
      <c r="G22" s="4">
        <v>0</v>
      </c>
      <c r="H22" s="4">
        <v>0</v>
      </c>
      <c r="I22" s="4">
        <f t="shared" si="0"/>
        <v>-3.7423457287441093</v>
      </c>
      <c r="J22" s="4">
        <v>0</v>
      </c>
      <c r="K22" s="4">
        <f t="shared" si="1"/>
        <v>-3.7423457287441093</v>
      </c>
      <c r="L22" s="4">
        <v>-3.3912346152082233</v>
      </c>
      <c r="M22" s="1" t="s">
        <v>22</v>
      </c>
    </row>
    <row r="23" spans="1:13" x14ac:dyDescent="0.2">
      <c r="A23" s="5">
        <f t="shared" si="2"/>
        <v>10</v>
      </c>
      <c r="C23" s="1" t="s">
        <v>76</v>
      </c>
      <c r="E23" s="4">
        <v>-0.55811299999999997</v>
      </c>
      <c r="F23" s="4">
        <v>-1.6695559754249998E-2</v>
      </c>
      <c r="G23" s="4">
        <v>0</v>
      </c>
      <c r="H23" s="4">
        <v>0</v>
      </c>
      <c r="I23" s="4">
        <f t="shared" si="0"/>
        <v>-0.57480855975424994</v>
      </c>
      <c r="J23" s="4">
        <v>0</v>
      </c>
      <c r="K23" s="4">
        <f t="shared" si="1"/>
        <v>-0.57480855975424994</v>
      </c>
      <c r="L23" s="4">
        <v>-0.56646078490784368</v>
      </c>
      <c r="M23" s="16"/>
    </row>
    <row r="24" spans="1:13" x14ac:dyDescent="0.2">
      <c r="A24" s="5">
        <f t="shared" si="2"/>
        <v>11</v>
      </c>
      <c r="C24" s="1" t="s">
        <v>77</v>
      </c>
      <c r="E24" s="4">
        <v>-5.1380659999999995E-2</v>
      </c>
      <c r="F24" s="4">
        <v>-0.17080746062481067</v>
      </c>
      <c r="G24" s="4">
        <v>0.7544645499999999</v>
      </c>
      <c r="H24" s="4">
        <v>0</v>
      </c>
      <c r="I24" s="4">
        <f t="shared" si="0"/>
        <v>0.53227642937518926</v>
      </c>
      <c r="J24" s="4">
        <v>0</v>
      </c>
      <c r="K24" s="4">
        <f t="shared" si="1"/>
        <v>0.53227642937518926</v>
      </c>
      <c r="L24" s="4">
        <v>4.0100601613334924E-2</v>
      </c>
      <c r="M24" s="1" t="s">
        <v>22</v>
      </c>
    </row>
    <row r="25" spans="1:13" x14ac:dyDescent="0.2">
      <c r="A25" s="5">
        <f t="shared" si="2"/>
        <v>12</v>
      </c>
      <c r="C25" s="1" t="s">
        <v>78</v>
      </c>
      <c r="E25" s="4">
        <v>0.38703205999999957</v>
      </c>
      <c r="F25" s="4">
        <v>-4.0374902484019817</v>
      </c>
      <c r="G25" s="4">
        <v>-2.535378090975001</v>
      </c>
      <c r="H25" s="4">
        <v>0</v>
      </c>
      <c r="I25" s="4">
        <f t="shared" si="0"/>
        <v>-6.185836279376983</v>
      </c>
      <c r="J25" s="4">
        <v>0</v>
      </c>
      <c r="K25" s="4">
        <f t="shared" si="1"/>
        <v>-6.185836279376983</v>
      </c>
      <c r="L25" s="4">
        <v>-9.3845079771716939</v>
      </c>
      <c r="M25" s="1" t="s">
        <v>22</v>
      </c>
    </row>
    <row r="26" spans="1:13" x14ac:dyDescent="0.2">
      <c r="A26" s="5">
        <f t="shared" si="2"/>
        <v>13</v>
      </c>
      <c r="C26" s="1" t="s">
        <v>79</v>
      </c>
      <c r="E26" s="4">
        <v>-199.72707387000003</v>
      </c>
      <c r="F26" s="4">
        <v>-53.657508501754648</v>
      </c>
      <c r="G26" s="4">
        <v>39.332556074208327</v>
      </c>
      <c r="H26" s="4">
        <v>0</v>
      </c>
      <c r="I26" s="4">
        <f t="shared" si="0"/>
        <v>-214.05202629754635</v>
      </c>
      <c r="J26" s="4">
        <v>0</v>
      </c>
      <c r="K26" s="4">
        <f t="shared" si="1"/>
        <v>-214.05202629754635</v>
      </c>
      <c r="L26" s="4">
        <v>-194.86254918304385</v>
      </c>
      <c r="M26" s="1" t="s">
        <v>22</v>
      </c>
    </row>
    <row r="27" spans="1:13" x14ac:dyDescent="0.2">
      <c r="A27" s="5">
        <f t="shared" si="2"/>
        <v>14</v>
      </c>
      <c r="C27" s="1" t="s">
        <v>80</v>
      </c>
      <c r="E27" s="4">
        <v>-9.3248956500000002</v>
      </c>
      <c r="F27" s="4">
        <v>-1.0112184488113694</v>
      </c>
      <c r="G27" s="4">
        <v>0</v>
      </c>
      <c r="H27" s="4">
        <v>0</v>
      </c>
      <c r="I27" s="4">
        <f t="shared" si="0"/>
        <v>-10.33611409881137</v>
      </c>
      <c r="J27" s="4">
        <v>0</v>
      </c>
      <c r="K27" s="4">
        <f t="shared" si="1"/>
        <v>-10.33611409881137</v>
      </c>
      <c r="L27" s="4">
        <v>-9.7937286083244057</v>
      </c>
      <c r="M27" s="1" t="s">
        <v>22</v>
      </c>
    </row>
    <row r="28" spans="1:13" x14ac:dyDescent="0.2">
      <c r="A28" s="5">
        <f t="shared" si="2"/>
        <v>15</v>
      </c>
      <c r="C28" s="1" t="s">
        <v>81</v>
      </c>
      <c r="E28" s="4">
        <v>-56.762632400000008</v>
      </c>
      <c r="F28" s="4">
        <v>-10.562644789250001</v>
      </c>
      <c r="G28" s="4">
        <v>4.7925659200000004</v>
      </c>
      <c r="H28" s="4">
        <v>0</v>
      </c>
      <c r="I28" s="4">
        <f t="shared" si="0"/>
        <v>-62.532711269250015</v>
      </c>
      <c r="J28" s="4">
        <v>0</v>
      </c>
      <c r="K28" s="4">
        <f t="shared" si="1"/>
        <v>-62.532711269250015</v>
      </c>
      <c r="L28" s="4">
        <v>-58.795660105135418</v>
      </c>
      <c r="M28" s="1" t="s">
        <v>22</v>
      </c>
    </row>
    <row r="29" spans="1:13" x14ac:dyDescent="0.2">
      <c r="A29" s="5"/>
      <c r="E29" s="4"/>
      <c r="F29" s="4"/>
      <c r="G29" s="4"/>
      <c r="H29" s="4"/>
      <c r="I29" s="4"/>
      <c r="J29" s="4"/>
      <c r="K29" s="4"/>
      <c r="L29" s="4"/>
      <c r="M29" s="16"/>
    </row>
    <row r="30" spans="1:13" ht="13.5" thickBot="1" x14ac:dyDescent="0.25">
      <c r="A30" s="5">
        <f>A28+1</f>
        <v>16</v>
      </c>
      <c r="C30" s="1" t="s">
        <v>59</v>
      </c>
      <c r="E30" s="6">
        <f t="shared" ref="E30:L30" si="3">SUM(E14:E28)</f>
        <v>-349.4954951010389</v>
      </c>
      <c r="F30" s="6">
        <f t="shared" si="3"/>
        <v>-85.139867054579213</v>
      </c>
      <c r="G30" s="6">
        <f t="shared" si="3"/>
        <v>44.83522359323333</v>
      </c>
      <c r="H30" s="6">
        <f t="shared" si="3"/>
        <v>0</v>
      </c>
      <c r="I30" s="6">
        <f t="shared" si="3"/>
        <v>-389.8001385623848</v>
      </c>
      <c r="J30" s="6">
        <f t="shared" si="3"/>
        <v>0.25219999999999998</v>
      </c>
      <c r="K30" s="6">
        <f t="shared" si="3"/>
        <v>-389.54793856238479</v>
      </c>
      <c r="L30" s="6">
        <f t="shared" si="3"/>
        <v>-363.10045694999747</v>
      </c>
      <c r="M30" s="1" t="s">
        <v>22</v>
      </c>
    </row>
    <row r="31" spans="1:13" ht="13.5" thickTop="1" x14ac:dyDescent="0.2">
      <c r="A31" s="5"/>
      <c r="E31" s="4"/>
      <c r="F31" s="4"/>
      <c r="G31" s="4"/>
      <c r="H31" s="4"/>
      <c r="I31" s="4"/>
      <c r="J31" s="4"/>
      <c r="K31" s="4"/>
      <c r="L31" s="4"/>
      <c r="M31" s="16"/>
    </row>
    <row r="32" spans="1:13" x14ac:dyDescent="0.2">
      <c r="A32" s="5"/>
      <c r="C32" s="3" t="s">
        <v>82</v>
      </c>
      <c r="E32" s="4"/>
      <c r="F32" s="4"/>
      <c r="G32" s="4"/>
      <c r="H32" s="4"/>
      <c r="I32" s="4"/>
      <c r="J32" s="4"/>
      <c r="K32" s="4"/>
      <c r="L32" s="4"/>
      <c r="M32" s="16"/>
    </row>
    <row r="33" spans="1:13" x14ac:dyDescent="0.2">
      <c r="A33" s="5"/>
      <c r="E33" s="4"/>
      <c r="F33" s="4"/>
      <c r="G33" s="4"/>
      <c r="H33" s="4"/>
      <c r="I33" s="4"/>
      <c r="J33" s="4"/>
      <c r="K33" s="4"/>
      <c r="L33" s="4"/>
      <c r="M33" s="16"/>
    </row>
    <row r="34" spans="1:13" x14ac:dyDescent="0.2">
      <c r="A34" s="5">
        <f>A30+1</f>
        <v>17</v>
      </c>
      <c r="C34" s="1" t="s">
        <v>47</v>
      </c>
      <c r="E34" s="4">
        <v>-19.135297437247999</v>
      </c>
      <c r="F34" s="4">
        <v>-1.8819984160944903</v>
      </c>
      <c r="G34" s="4">
        <v>9.6684198988000014E-2</v>
      </c>
      <c r="H34" s="4">
        <v>0</v>
      </c>
      <c r="I34" s="4">
        <f t="shared" ref="I34:I42" si="4">E34+F34+G34+H34</f>
        <v>-20.920611654354488</v>
      </c>
      <c r="J34" s="4">
        <v>0</v>
      </c>
      <c r="K34" s="4">
        <f t="shared" ref="K34:K42" si="5">I34+J34</f>
        <v>-20.920611654354488</v>
      </c>
      <c r="L34" s="4">
        <v>-20.074671237250492</v>
      </c>
      <c r="M34" s="1" t="s">
        <v>22</v>
      </c>
    </row>
    <row r="35" spans="1:13" x14ac:dyDescent="0.2">
      <c r="A35" s="5">
        <f t="shared" ref="A35:A42" si="6">A34+1</f>
        <v>18</v>
      </c>
      <c r="C35" s="1" t="s">
        <v>69</v>
      </c>
      <c r="E35" s="4">
        <v>-4.6757725067340008</v>
      </c>
      <c r="F35" s="4">
        <v>-0.51406658753594303</v>
      </c>
      <c r="G35" s="4">
        <v>0.28720541347249035</v>
      </c>
      <c r="H35" s="4">
        <v>2.7222084906865528E-2</v>
      </c>
      <c r="I35" s="4">
        <f t="shared" si="4"/>
        <v>-4.8754115958905881</v>
      </c>
      <c r="J35" s="4">
        <v>0</v>
      </c>
      <c r="K35" s="4">
        <f t="shared" si="5"/>
        <v>-4.8754115958905881</v>
      </c>
      <c r="L35" s="4">
        <v>-4.870960887535122</v>
      </c>
      <c r="M35" s="1" t="s">
        <v>22</v>
      </c>
    </row>
    <row r="36" spans="1:13" x14ac:dyDescent="0.2">
      <c r="A36" s="5">
        <f t="shared" si="6"/>
        <v>19</v>
      </c>
      <c r="C36" s="1" t="s">
        <v>83</v>
      </c>
      <c r="E36" s="4">
        <v>-35.249377442629012</v>
      </c>
      <c r="F36" s="4">
        <v>-13.562747267780122</v>
      </c>
      <c r="G36" s="4">
        <v>23.044750614673827</v>
      </c>
      <c r="H36" s="4">
        <v>0</v>
      </c>
      <c r="I36" s="4">
        <f t="shared" si="4"/>
        <v>-25.76737409573531</v>
      </c>
      <c r="J36" s="4">
        <v>0</v>
      </c>
      <c r="K36" s="4">
        <f t="shared" si="5"/>
        <v>-25.76737409573531</v>
      </c>
      <c r="L36" s="4">
        <v>-39.205656141888674</v>
      </c>
      <c r="M36" s="1" t="s">
        <v>22</v>
      </c>
    </row>
    <row r="37" spans="1:13" x14ac:dyDescent="0.2">
      <c r="A37" s="5">
        <f t="shared" si="6"/>
        <v>20</v>
      </c>
      <c r="C37" s="1" t="s">
        <v>70</v>
      </c>
      <c r="E37" s="4">
        <v>-57.166117634138004</v>
      </c>
      <c r="F37" s="4">
        <v>-7.910513302743726</v>
      </c>
      <c r="G37" s="4">
        <v>5.3565828658362777</v>
      </c>
      <c r="H37" s="4">
        <v>-5.6092200814488802</v>
      </c>
      <c r="I37" s="4">
        <f t="shared" si="4"/>
        <v>-65.329268152494322</v>
      </c>
      <c r="J37" s="4">
        <v>0</v>
      </c>
      <c r="K37" s="4">
        <f t="shared" si="5"/>
        <v>-65.329268152494322</v>
      </c>
      <c r="L37" s="4">
        <v>-62.072334615707931</v>
      </c>
      <c r="M37" s="1" t="s">
        <v>22</v>
      </c>
    </row>
    <row r="38" spans="1:13" x14ac:dyDescent="0.2">
      <c r="A38" s="5">
        <f t="shared" si="6"/>
        <v>21</v>
      </c>
      <c r="C38" s="1" t="s">
        <v>72</v>
      </c>
      <c r="E38" s="4">
        <v>-6.9361484054460005</v>
      </c>
      <c r="F38" s="4">
        <v>-1.6632516424688222</v>
      </c>
      <c r="G38" s="4">
        <v>0.76982322867467157</v>
      </c>
      <c r="H38" s="4">
        <v>0</v>
      </c>
      <c r="I38" s="4">
        <f t="shared" si="4"/>
        <v>-7.8295768192401516</v>
      </c>
      <c r="J38" s="4">
        <v>0</v>
      </c>
      <c r="K38" s="4">
        <f t="shared" si="5"/>
        <v>-7.8295768192401516</v>
      </c>
      <c r="L38" s="4">
        <v>-7.6257738689537655</v>
      </c>
      <c r="M38" s="1" t="s">
        <v>22</v>
      </c>
    </row>
    <row r="39" spans="1:13" x14ac:dyDescent="0.2">
      <c r="A39" s="5">
        <f t="shared" si="6"/>
        <v>22</v>
      </c>
      <c r="C39" s="1" t="s">
        <v>73</v>
      </c>
      <c r="E39" s="4">
        <v>-14.863596283149</v>
      </c>
      <c r="F39" s="4">
        <v>-2.2209758468758101</v>
      </c>
      <c r="G39" s="4">
        <v>2.0326201499219305</v>
      </c>
      <c r="H39" s="4">
        <v>0</v>
      </c>
      <c r="I39" s="4">
        <f t="shared" si="4"/>
        <v>-15.05195198010288</v>
      </c>
      <c r="J39" s="4">
        <v>0</v>
      </c>
      <c r="K39" s="4">
        <f t="shared" si="5"/>
        <v>-15.05195198010288</v>
      </c>
      <c r="L39" s="4">
        <v>-15.589222855858177</v>
      </c>
      <c r="M39" s="1" t="s">
        <v>22</v>
      </c>
    </row>
    <row r="40" spans="1:13" x14ac:dyDescent="0.2">
      <c r="A40" s="5">
        <f t="shared" si="6"/>
        <v>23</v>
      </c>
      <c r="C40" s="1" t="s">
        <v>85</v>
      </c>
      <c r="E40" s="4">
        <v>-1.7396809638850006</v>
      </c>
      <c r="F40" s="4">
        <v>-0.18321212789324726</v>
      </c>
      <c r="G40" s="4">
        <v>0</v>
      </c>
      <c r="H40" s="4">
        <v>0</v>
      </c>
      <c r="I40" s="4">
        <f t="shared" si="4"/>
        <v>-1.9228930917782479</v>
      </c>
      <c r="J40" s="4">
        <v>0</v>
      </c>
      <c r="K40" s="4">
        <f t="shared" si="5"/>
        <v>-1.9228930917782479</v>
      </c>
      <c r="L40" s="4">
        <v>-1.8309904847554117</v>
      </c>
      <c r="M40" s="1" t="s">
        <v>22</v>
      </c>
    </row>
    <row r="41" spans="1:13" x14ac:dyDescent="0.2">
      <c r="A41" s="5">
        <f t="shared" si="6"/>
        <v>24</v>
      </c>
      <c r="C41" s="1" t="s">
        <v>86</v>
      </c>
      <c r="E41" s="4">
        <v>-5.5142808938579995</v>
      </c>
      <c r="F41" s="4">
        <v>-0.59658775926802332</v>
      </c>
      <c r="G41" s="4">
        <v>1.6465911729635987</v>
      </c>
      <c r="H41" s="4">
        <v>0</v>
      </c>
      <c r="I41" s="4">
        <f t="shared" si="4"/>
        <v>-4.4642774801624237</v>
      </c>
      <c r="J41" s="4">
        <v>0</v>
      </c>
      <c r="K41" s="4">
        <f t="shared" si="5"/>
        <v>-4.4642774801624237</v>
      </c>
      <c r="L41" s="4">
        <v>-5.5028819136667453</v>
      </c>
      <c r="M41" s="1" t="s">
        <v>22</v>
      </c>
    </row>
    <row r="42" spans="1:13" x14ac:dyDescent="0.2">
      <c r="A42" s="5">
        <f t="shared" si="6"/>
        <v>25</v>
      </c>
      <c r="C42" s="1" t="s">
        <v>42</v>
      </c>
      <c r="E42" s="4">
        <v>-31.167763280000003</v>
      </c>
      <c r="F42" s="4">
        <v>-8.1653929733711159</v>
      </c>
      <c r="G42" s="4">
        <v>3.2816886799999998</v>
      </c>
      <c r="H42" s="4">
        <v>0</v>
      </c>
      <c r="I42" s="4">
        <f t="shared" si="4"/>
        <v>-36.051467573371113</v>
      </c>
      <c r="J42" s="4">
        <v>0</v>
      </c>
      <c r="K42" s="4">
        <f t="shared" si="5"/>
        <v>-36.051467573371113</v>
      </c>
      <c r="L42" s="4">
        <v>-34.552987359543565</v>
      </c>
      <c r="M42" s="1" t="s">
        <v>22</v>
      </c>
    </row>
    <row r="43" spans="1:13" x14ac:dyDescent="0.2">
      <c r="A43" s="5"/>
      <c r="E43" s="4"/>
      <c r="F43" s="4"/>
      <c r="G43" s="4"/>
      <c r="H43" s="4"/>
      <c r="I43" s="4"/>
      <c r="J43" s="4"/>
      <c r="K43" s="4"/>
      <c r="L43" s="4"/>
      <c r="M43" s="16"/>
    </row>
    <row r="44" spans="1:13" ht="13.5" thickBot="1" x14ac:dyDescent="0.25">
      <c r="A44" s="5">
        <f>A42+1</f>
        <v>26</v>
      </c>
      <c r="C44" s="1" t="s">
        <v>59</v>
      </c>
      <c r="E44" s="6">
        <f t="shared" ref="E44:L44" si="7">SUM(E34:E42)</f>
        <v>-176.44803484708703</v>
      </c>
      <c r="F44" s="6">
        <f t="shared" si="7"/>
        <v>-36.6987459240313</v>
      </c>
      <c r="G44" s="6">
        <f t="shared" si="7"/>
        <v>36.515946324530795</v>
      </c>
      <c r="H44" s="6">
        <f t="shared" si="7"/>
        <v>-5.5819979965420146</v>
      </c>
      <c r="I44" s="6">
        <f t="shared" si="7"/>
        <v>-182.21283244312951</v>
      </c>
      <c r="J44" s="6">
        <f t="shared" si="7"/>
        <v>0</v>
      </c>
      <c r="K44" s="6">
        <f t="shared" si="7"/>
        <v>-182.21283244312951</v>
      </c>
      <c r="L44" s="6">
        <f t="shared" si="7"/>
        <v>-191.32547936515988</v>
      </c>
      <c r="M44" s="1" t="s">
        <v>22</v>
      </c>
    </row>
    <row r="45" spans="1:13" ht="13.5" thickTop="1" x14ac:dyDescent="0.2">
      <c r="A45" s="5"/>
      <c r="E45" s="4"/>
      <c r="F45" s="4"/>
      <c r="G45" s="4"/>
      <c r="H45" s="4"/>
      <c r="I45" s="4"/>
      <c r="J45" s="4"/>
      <c r="K45" s="4"/>
      <c r="L45" s="4"/>
      <c r="M45" s="16"/>
    </row>
    <row r="46" spans="1:13" ht="13.5" thickBot="1" x14ac:dyDescent="0.25">
      <c r="A46" s="5">
        <f>A44+1</f>
        <v>27</v>
      </c>
      <c r="C46" s="1" t="s">
        <v>44</v>
      </c>
      <c r="E46" s="6">
        <f t="shared" ref="E46:L46" si="8">SUM(E30,E44)</f>
        <v>-525.94352994812596</v>
      </c>
      <c r="F46" s="6">
        <f t="shared" si="8"/>
        <v>-121.83861297861051</v>
      </c>
      <c r="G46" s="6">
        <f t="shared" si="8"/>
        <v>81.351169917764125</v>
      </c>
      <c r="H46" s="6">
        <f t="shared" si="8"/>
        <v>-5.5819979965420146</v>
      </c>
      <c r="I46" s="6">
        <f t="shared" si="8"/>
        <v>-572.01297100551437</v>
      </c>
      <c r="J46" s="6">
        <f t="shared" si="8"/>
        <v>0.25219999999999998</v>
      </c>
      <c r="K46" s="6">
        <f t="shared" si="8"/>
        <v>-571.76077100551424</v>
      </c>
      <c r="L46" s="6">
        <f t="shared" si="8"/>
        <v>-554.42593631515729</v>
      </c>
      <c r="M46" s="1" t="s">
        <v>22</v>
      </c>
    </row>
    <row r="47" spans="1:13" ht="13.5" thickTop="1" x14ac:dyDescent="0.2"/>
    <row r="48" spans="1:13" x14ac:dyDescent="0.2">
      <c r="A48" s="3"/>
    </row>
  </sheetData>
  <pageMargins left="0.7" right="0.7" top="0.75" bottom="0.75" header="0.3" footer="0.3"/>
  <pageSetup scale="73" firstPageNumber="13" orientation="landscape" useFirstPageNumber="1" r:id="rId1"/>
  <headerFooter>
    <oddHeader>&amp;R&amp;"Arial,Regular"&amp;10Updated: 2023-07-06
EB-2022-0200
Exhibit 2
Tab 2
Schedule 1
Attachment 7
Page &amp;P of 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Final PDF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Yes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02.02.01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7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C6U45NHNYSXQ-362488868-2206</_dlc_DocId>
    <_dlc_DocIdUrl xmlns="bc9be6ef-036f-4d38-ab45-2a4da0c93cb0">
      <Url>https://enbridge.sharepoint.com/teams/EB-2022-02002024Rebasing/_layouts/15/DocIdRedir.aspx?ID=C6U45NHNYSXQ-362488868-2206</Url>
      <Description>C6U45NHNYSXQ-362488868-2206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54461-A883-472E-8CF0-5F87C75B0A1E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201F060-EFBA-42F9-AB77-17C115F845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9BF35A-6E85-4622-8506-F10C65DB03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749804-F4AB-4956-A045-CB1E5C90D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Sheet1!Print_Area</vt:lpstr>
      <vt:lpstr>Sheet4!Print_Area</vt:lpstr>
      <vt:lpstr>Sheet6!Print_Area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dcterms:created xsi:type="dcterms:W3CDTF">2022-05-30T04:20:44Z</dcterms:created>
  <dcterms:modified xsi:type="dcterms:W3CDTF">2023-07-06T15:34:17Z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2022-05-30T04:38:32Z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25ecc43c-12a3-4ac4-9306-cb6009003864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Ange Review">
    <vt:bool>false</vt:bool>
  </property>
  <property fmtid="{D5CDD505-2E9C-101B-9397-08002B2CF9AE}" pid="11" name="_dlc_DocIdItemGuid">
    <vt:lpwstr>b8ad2319-05dc-42bb-8962-052bfa770bad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