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N:\Finance\OEB\Rate Applications\2024 Cost of Service\2024 COS - Version 2 - Interrogatories\Interrogatory Responses\Submission\Excel Appendices\"/>
    </mc:Choice>
  </mc:AlternateContent>
  <xr:revisionPtr revIDLastSave="0" documentId="13_ncr:1_{35A248CD-E41E-4B62-883F-46CBC4E5CEFC}" xr6:coauthVersionLast="47" xr6:coauthVersionMax="47" xr10:uidLastSave="{00000000-0000-0000-0000-000000000000}"/>
  <bookViews>
    <workbookView xWindow="-120" yWindow="-120" windowWidth="29040" windowHeight="15840" xr2:uid="{95368E26-C72E-4C61-AFA1-0480EA07F1D4}"/>
  </bookViews>
  <sheets>
    <sheet name="2.0-VECC-9" sheetId="1" r:id="rId1"/>
  </sheets>
  <definedNames>
    <definedName name="Bridge_Year">#REF!</definedName>
    <definedName name="Test_Year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6" i="1" l="1"/>
  <c r="G36" i="1"/>
  <c r="F36" i="1"/>
  <c r="F35" i="1"/>
  <c r="G34" i="1"/>
  <c r="E34" i="1"/>
  <c r="E32" i="1"/>
  <c r="G31" i="1"/>
  <c r="E29" i="1"/>
  <c r="G28" i="1"/>
  <c r="F25" i="1"/>
  <c r="E25" i="1"/>
  <c r="G33" i="1"/>
  <c r="E31" i="1"/>
  <c r="G35" i="1"/>
  <c r="E33" i="1"/>
  <c r="F31" i="1"/>
  <c r="G30" i="1" l="1"/>
  <c r="E30" i="1"/>
  <c r="I34" i="1"/>
  <c r="I32" i="1"/>
  <c r="F32" i="1"/>
  <c r="G32" i="1"/>
  <c r="I33" i="1"/>
  <c r="I31" i="1"/>
  <c r="B34" i="1"/>
  <c r="E28" i="1"/>
  <c r="G25" i="1"/>
  <c r="B13" i="1"/>
  <c r="G13" i="1"/>
  <c r="B31" i="1"/>
  <c r="I35" i="1"/>
  <c r="G29" i="1"/>
  <c r="F13" i="1"/>
  <c r="F34" i="1"/>
  <c r="F30" i="1"/>
  <c r="F28" i="1"/>
  <c r="E35" i="1"/>
  <c r="F33" i="1"/>
  <c r="F29" i="1"/>
  <c r="G37" i="1" l="1"/>
  <c r="D28" i="1"/>
  <c r="B30" i="1"/>
  <c r="B25" i="1"/>
  <c r="B33" i="1"/>
  <c r="C28" i="1"/>
  <c r="F37" i="1"/>
  <c r="B36" i="1"/>
  <c r="C33" i="1"/>
  <c r="I25" i="1"/>
  <c r="I29" i="1"/>
  <c r="B29" i="1"/>
  <c r="I30" i="1"/>
  <c r="B32" i="1"/>
  <c r="B35" i="1"/>
  <c r="I28" i="1"/>
  <c r="I13" i="1"/>
  <c r="B28" i="1"/>
  <c r="I37" i="1" l="1"/>
  <c r="B37" i="1"/>
  <c r="C30" i="1"/>
  <c r="C35" i="1"/>
  <c r="C31" i="1"/>
  <c r="C36" i="1"/>
  <c r="C32" i="1"/>
  <c r="C34" i="1"/>
  <c r="D33" i="1"/>
  <c r="D35" i="1" l="1"/>
  <c r="D32" i="1"/>
  <c r="C25" i="1"/>
  <c r="D34" i="1"/>
  <c r="D36" i="1"/>
  <c r="D30" i="1"/>
  <c r="D31" i="1"/>
  <c r="C29" i="1"/>
  <c r="C37" i="1" s="1"/>
  <c r="C13" i="1"/>
  <c r="D25" i="1" l="1"/>
  <c r="D29" i="1" l="1"/>
  <c r="D37" i="1" s="1"/>
  <c r="D13" i="1"/>
  <c r="E36" i="1"/>
  <c r="E37" i="1" s="1"/>
  <c r="E13" i="1"/>
</calcChain>
</file>

<file path=xl/sharedStrings.xml><?xml version="1.0" encoding="utf-8"?>
<sst xmlns="http://schemas.openxmlformats.org/spreadsheetml/2006/main" count="34" uniqueCount="14">
  <si>
    <t>Accumulated Depreciation</t>
  </si>
  <si>
    <t>Net Book Value</t>
  </si>
  <si>
    <t>Gross Assets</t>
  </si>
  <si>
    <t>2019 BA</t>
  </si>
  <si>
    <t>Distribution equipment</t>
  </si>
  <si>
    <t>Transmission Stations</t>
  </si>
  <si>
    <t>Systems equipment</t>
  </si>
  <si>
    <t>Land and buildings</t>
  </si>
  <si>
    <t>Vehicles</t>
  </si>
  <si>
    <t>Computer assets</t>
  </si>
  <si>
    <t>Other assets</t>
  </si>
  <si>
    <t>Contributed Capital</t>
  </si>
  <si>
    <t>Work in Progress</t>
  </si>
  <si>
    <t>Exhibit 2, Table 2.12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</si>
</sst>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&quot;$&quot;* #,##0.00_-;\-&quot;$&quot;* #,##0.00_-;_-&quot;$&quot;* &quot;-&quot;??_-;_-@_-"/>
    <numFmt numFmtId="165" formatCode="_-\$* #,##0.00_-;&quot;-$&quot;* #,##0.00_-;_-\$* \-??_-;_-@_-"/>
    <numFmt numFmtId="166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</font>
    <font>
      <sz val="10"/>
      <name val="Arial"/>
      <family val="2"/>
    </font>
    <font>
      <sz val="10"/>
      <name val="Mang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0" fontId="1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165" fontId="4" fillId="0" borderId="0" applyFill="0" applyBorder="0" applyAlignment="0" applyProtection="0"/>
  </cellStyleXfs>
  <cellXfs count="9">
    <xf numFmtId="0" fontId="0" fillId="0" borderId="0" xfId="0"/>
    <xf numFmtId="0" fontId="1" fillId="0" borderId="0" xfId="1"/>
    <xf numFmtId="0" fontId="2" fillId="0" borderId="0" xfId="1" applyFont="1"/>
    <xf numFmtId="0" fontId="2" fillId="2" borderId="0" xfId="1" applyFont="1" applyFill="1"/>
    <xf numFmtId="0" fontId="2" fillId="2" borderId="0" xfId="1" applyFont="1" applyFill="1" applyAlignment="1">
      <alignment horizontal="center"/>
    </xf>
    <xf numFmtId="0" fontId="2" fillId="0" borderId="0" xfId="1" applyFont="1" applyAlignment="1">
      <alignment horizontal="center"/>
    </xf>
    <xf numFmtId="166" fontId="3" fillId="0" borderId="0" xfId="1" quotePrefix="1" applyNumberFormat="1" applyFont="1"/>
    <xf numFmtId="166" fontId="1" fillId="0" borderId="0" xfId="1" applyNumberFormat="1"/>
    <xf numFmtId="166" fontId="1" fillId="0" borderId="1" xfId="1" applyNumberFormat="1" applyBorder="1"/>
  </cellXfs>
  <cellStyles count="7">
    <cellStyle name="Currency 2 6 2" xfId="4" xr:uid="{6036B33A-2EE9-43F9-B64D-5FAD6D089CA5}"/>
    <cellStyle name="Currency 5" xfId="6" xr:uid="{8D10D0D5-7ADA-458F-A484-7B04362D3929}"/>
    <cellStyle name="Currency 6" xfId="3" xr:uid="{2E5BBD7A-C5C1-4A98-91D6-EFF0A72255EC}"/>
    <cellStyle name="Normal" xfId="0" builtinId="0"/>
    <cellStyle name="Normal 2" xfId="1" xr:uid="{E46B6493-E753-489F-9956-F3B561B03C51}"/>
    <cellStyle name="Normal 2 2" xfId="5" xr:uid="{995691AD-5C2B-4DC3-8D65-904A2B997854}"/>
    <cellStyle name="Normal 2 2 3" xfId="2" xr:uid="{52EA042D-14D5-4C96-B23C-EF154A176D0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7CB1F7-F58C-40A1-86EE-8336CD1E4932}">
  <dimension ref="A1:BM37"/>
  <sheetViews>
    <sheetView showGridLines="0" tabSelected="1" workbookViewId="0"/>
  </sheetViews>
  <sheetFormatPr defaultRowHeight="15" x14ac:dyDescent="0.25"/>
  <cols>
    <col min="1" max="1" width="27.28515625" style="1" customWidth="1"/>
    <col min="2" max="7" width="13.7109375" style="1" customWidth="1"/>
    <col min="8" max="8" width="2.42578125" style="1" customWidth="1"/>
    <col min="9" max="9" width="13.7109375" style="1" customWidth="1"/>
    <col min="10" max="10" width="15.140625" style="1" bestFit="1" customWidth="1"/>
    <col min="11" max="11" width="13.5703125" bestFit="1" customWidth="1"/>
    <col min="12" max="12" width="13.28515625" bestFit="1" customWidth="1"/>
    <col min="13" max="13" width="11.5703125" bestFit="1" customWidth="1"/>
    <col min="14" max="14" width="13.5703125" bestFit="1" customWidth="1"/>
    <col min="15" max="15" width="13.85546875" customWidth="1"/>
    <col min="16" max="16" width="12.28515625" bestFit="1" customWidth="1"/>
    <col min="17" max="17" width="11.5703125" bestFit="1" customWidth="1"/>
    <col min="18" max="18" width="15.42578125" customWidth="1"/>
    <col min="19" max="20" width="13.5703125" bestFit="1" customWidth="1"/>
    <col min="21" max="21" width="12.28515625" bestFit="1" customWidth="1"/>
    <col min="22" max="22" width="11.28515625" bestFit="1" customWidth="1"/>
    <col min="23" max="23" width="13.5703125" bestFit="1" customWidth="1"/>
    <col min="24" max="24" width="15.5703125" customWidth="1"/>
    <col min="25" max="25" width="12.28515625" bestFit="1" customWidth="1"/>
    <col min="26" max="26" width="11.5703125" bestFit="1" customWidth="1"/>
    <col min="27" max="27" width="14.5703125" customWidth="1"/>
    <col min="28" max="29" width="13.5703125" bestFit="1" customWidth="1"/>
    <col min="30" max="30" width="12.5703125" customWidth="1"/>
    <col min="31" max="31" width="11.5703125" customWidth="1"/>
    <col min="32" max="32" width="14.5703125" customWidth="1"/>
    <col min="33" max="33" width="15.42578125" customWidth="1"/>
    <col min="34" max="34" width="12.140625" customWidth="1"/>
    <col min="35" max="35" width="10.85546875" customWidth="1"/>
    <col min="36" max="36" width="14.85546875" customWidth="1"/>
    <col min="37" max="37" width="13.28515625" customWidth="1"/>
    <col min="38" max="38" width="15.42578125" customWidth="1"/>
    <col min="39" max="39" width="13.5703125" customWidth="1"/>
    <col min="40" max="40" width="9.42578125" bestFit="1" customWidth="1"/>
    <col min="41" max="41" width="15.7109375" customWidth="1"/>
    <col min="42" max="42" width="15.28515625" customWidth="1"/>
    <col min="43" max="43" width="14.85546875" customWidth="1"/>
    <col min="44" max="44" width="9.42578125" bestFit="1" customWidth="1"/>
    <col min="45" max="45" width="13.42578125" customWidth="1"/>
    <col min="46" max="46" width="15.28515625" customWidth="1"/>
    <col min="47" max="47" width="17.42578125" customWidth="1"/>
    <col min="48" max="48" width="14.140625" customWidth="1"/>
    <col min="49" max="49" width="9.42578125" bestFit="1" customWidth="1"/>
    <col min="50" max="50" width="14.140625" customWidth="1"/>
    <col min="51" max="51" width="16.28515625" customWidth="1"/>
    <col min="52" max="52" width="14.85546875" customWidth="1"/>
    <col min="53" max="53" width="13.5703125" customWidth="1"/>
    <col min="54" max="54" width="9.42578125" bestFit="1" customWidth="1"/>
    <col min="55" max="56" width="14.42578125" customWidth="1"/>
    <col min="57" max="57" width="12.5703125" bestFit="1" customWidth="1"/>
    <col min="58" max="58" width="11.5703125" bestFit="1" customWidth="1"/>
    <col min="59" max="59" width="10.7109375" bestFit="1" customWidth="1"/>
    <col min="60" max="60" width="12.5703125" bestFit="1" customWidth="1"/>
    <col min="61" max="61" width="12.28515625" bestFit="1" customWidth="1"/>
    <col min="62" max="62" width="25.5703125" bestFit="1" customWidth="1"/>
    <col min="63" max="63" width="10.7109375" bestFit="1" customWidth="1"/>
    <col min="64" max="65" width="12.28515625" bestFit="1" customWidth="1"/>
  </cols>
  <sheetData>
    <row r="1" spans="1:65" x14ac:dyDescent="0.25">
      <c r="A1" s="2" t="s">
        <v>13</v>
      </c>
    </row>
    <row r="3" spans="1:65" x14ac:dyDescent="0.25">
      <c r="A3" s="3" t="s">
        <v>2</v>
      </c>
      <c r="B3" s="4">
        <v>2019</v>
      </c>
      <c r="C3" s="4">
        <v>2020</v>
      </c>
      <c r="D3" s="4">
        <v>2021</v>
      </c>
      <c r="E3" s="4">
        <v>2022</v>
      </c>
      <c r="F3" s="4">
        <v>2023</v>
      </c>
      <c r="G3" s="4">
        <v>2024</v>
      </c>
      <c r="H3" s="5"/>
      <c r="I3" s="4" t="s">
        <v>3</v>
      </c>
    </row>
    <row r="4" spans="1:65" x14ac:dyDescent="0.25">
      <c r="A4" s="1" t="s">
        <v>4</v>
      </c>
      <c r="B4" s="6">
        <v>49933637.910000004</v>
      </c>
      <c r="C4" s="6">
        <v>51384923.220000006</v>
      </c>
      <c r="D4" s="6">
        <v>53063002.260000005</v>
      </c>
      <c r="E4" s="6">
        <v>54168581.409999996</v>
      </c>
      <c r="F4" s="6">
        <v>58115108.530000001</v>
      </c>
      <c r="G4" s="6">
        <v>59881651.620000005</v>
      </c>
      <c r="H4" s="7"/>
      <c r="I4" s="6">
        <v>51057174.410000019</v>
      </c>
    </row>
    <row r="5" spans="1:65" x14ac:dyDescent="0.25">
      <c r="A5" s="1" t="s">
        <v>5</v>
      </c>
      <c r="B5" s="7">
        <v>8141909.7699999996</v>
      </c>
      <c r="C5" s="7">
        <v>10476721.659999998</v>
      </c>
      <c r="D5" s="7">
        <v>11111848.189999998</v>
      </c>
      <c r="E5" s="7">
        <v>11139466.139999999</v>
      </c>
      <c r="F5" s="7">
        <v>11169806.139999999</v>
      </c>
      <c r="G5" s="7">
        <v>11174806.139999999</v>
      </c>
      <c r="H5" s="7"/>
      <c r="I5" s="7">
        <v>11355675.725</v>
      </c>
    </row>
    <row r="6" spans="1:65" s="1" customFormat="1" x14ac:dyDescent="0.25">
      <c r="A6" s="1" t="s">
        <v>6</v>
      </c>
      <c r="B6" s="7">
        <v>738150.35</v>
      </c>
      <c r="C6" s="7">
        <v>1365581.13</v>
      </c>
      <c r="D6" s="7">
        <v>1450926.46</v>
      </c>
      <c r="E6" s="7">
        <v>1450926.46</v>
      </c>
      <c r="F6" s="7">
        <v>1545926.46</v>
      </c>
      <c r="G6" s="7">
        <v>1710926.46</v>
      </c>
      <c r="H6" s="7"/>
      <c r="I6" s="7">
        <v>822620.64</v>
      </c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</row>
    <row r="7" spans="1:65" s="1" customFormat="1" x14ac:dyDescent="0.25">
      <c r="A7" s="1" t="s">
        <v>7</v>
      </c>
      <c r="B7" s="7">
        <v>1579149.19</v>
      </c>
      <c r="C7" s="7">
        <v>1582414.5799999998</v>
      </c>
      <c r="D7" s="7">
        <v>1942346.2799999998</v>
      </c>
      <c r="E7" s="7">
        <v>1947937.7899999998</v>
      </c>
      <c r="F7" s="7">
        <v>2447937.7900000005</v>
      </c>
      <c r="G7" s="7">
        <v>2461378.7900000005</v>
      </c>
      <c r="H7" s="7"/>
      <c r="I7" s="7">
        <v>1580059.8399999999</v>
      </c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</row>
    <row r="8" spans="1:65" s="1" customFormat="1" x14ac:dyDescent="0.25">
      <c r="A8" s="1" t="s">
        <v>8</v>
      </c>
      <c r="B8" s="7">
        <v>1347979.54</v>
      </c>
      <c r="C8" s="7">
        <v>1383196.65</v>
      </c>
      <c r="D8" s="7">
        <v>1475868.07</v>
      </c>
      <c r="E8" s="7">
        <v>1596108.18</v>
      </c>
      <c r="F8" s="7">
        <v>2059108.18</v>
      </c>
      <c r="G8" s="7">
        <v>2514108.1800000002</v>
      </c>
      <c r="H8" s="7"/>
      <c r="I8" s="7">
        <v>1338352.5199999998</v>
      </c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</row>
    <row r="9" spans="1:65" s="1" customFormat="1" x14ac:dyDescent="0.25">
      <c r="A9" s="1" t="s">
        <v>9</v>
      </c>
      <c r="B9" s="7">
        <v>3028624.09</v>
      </c>
      <c r="C9" s="7">
        <v>3088308.3499999996</v>
      </c>
      <c r="D9" s="7">
        <v>3143926.44</v>
      </c>
      <c r="E9" s="7">
        <v>3166973.84</v>
      </c>
      <c r="F9" s="7">
        <v>3188470.84</v>
      </c>
      <c r="G9" s="7">
        <v>3263807.84</v>
      </c>
      <c r="H9" s="7"/>
      <c r="I9" s="7">
        <v>2978488.26</v>
      </c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</row>
    <row r="10" spans="1:65" s="1" customFormat="1" x14ac:dyDescent="0.25">
      <c r="A10" s="1" t="s">
        <v>10</v>
      </c>
      <c r="B10" s="7">
        <v>816739.96000000008</v>
      </c>
      <c r="C10" s="7">
        <v>836139.65000000014</v>
      </c>
      <c r="D10" s="7">
        <v>845929.96000000008</v>
      </c>
      <c r="E10" s="7">
        <v>871767.89000000013</v>
      </c>
      <c r="F10" s="7">
        <v>883767.89000000013</v>
      </c>
      <c r="G10" s="7">
        <v>895767.89000000013</v>
      </c>
      <c r="H10" s="7"/>
      <c r="I10" s="7">
        <v>817363.93</v>
      </c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</row>
    <row r="11" spans="1:65" s="1" customFormat="1" x14ac:dyDescent="0.25">
      <c r="A11" s="1" t="s">
        <v>11</v>
      </c>
      <c r="B11" s="7">
        <v>-12638788.949999999</v>
      </c>
      <c r="C11" s="7">
        <v>-12997498.279999999</v>
      </c>
      <c r="D11" s="7">
        <v>-13654017.470000001</v>
      </c>
      <c r="E11" s="7">
        <v>-14263793.67</v>
      </c>
      <c r="F11" s="7">
        <v>-15513821.48</v>
      </c>
      <c r="G11" s="7">
        <v>-16088821.48</v>
      </c>
      <c r="H11" s="7"/>
      <c r="I11" s="7">
        <v>-12835661.540000001</v>
      </c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</row>
    <row r="12" spans="1:65" s="1" customFormat="1" x14ac:dyDescent="0.25">
      <c r="A12" s="1" t="s">
        <v>12</v>
      </c>
      <c r="B12" s="7">
        <v>2407347.0100000002</v>
      </c>
      <c r="C12" s="7">
        <v>998037.74</v>
      </c>
      <c r="D12" s="7">
        <v>479540.12000000005</v>
      </c>
      <c r="E12" s="7">
        <v>1788781.6</v>
      </c>
      <c r="F12" s="7">
        <v>0</v>
      </c>
      <c r="G12" s="7">
        <v>0</v>
      </c>
      <c r="H12" s="7"/>
      <c r="I12" s="7">
        <v>0</v>
      </c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</row>
    <row r="13" spans="1:65" s="1" customFormat="1" x14ac:dyDescent="0.25">
      <c r="B13" s="8">
        <f>SUM(B4:B12)</f>
        <v>55354748.870000012</v>
      </c>
      <c r="C13" s="8">
        <f t="shared" ref="C13:G13" si="0">SUM(C4:C12)</f>
        <v>58117824.70000001</v>
      </c>
      <c r="D13" s="8">
        <f t="shared" si="0"/>
        <v>59859370.30999998</v>
      </c>
      <c r="E13" s="8">
        <f t="shared" si="0"/>
        <v>61866749.640000008</v>
      </c>
      <c r="F13" s="8">
        <f t="shared" si="0"/>
        <v>63896304.350000009</v>
      </c>
      <c r="G13" s="8">
        <f t="shared" si="0"/>
        <v>65813625.440000013</v>
      </c>
      <c r="H13" s="7"/>
      <c r="I13" s="8">
        <f>SUM(I4:I12)</f>
        <v>57114073.785000034</v>
      </c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</row>
    <row r="14" spans="1:65" s="1" customFormat="1" x14ac:dyDescent="0.25">
      <c r="B14" s="7"/>
      <c r="C14" s="7"/>
      <c r="D14" s="7"/>
      <c r="E14" s="7"/>
      <c r="F14" s="7"/>
      <c r="G14" s="7"/>
      <c r="H14" s="7"/>
      <c r="I14" s="7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</row>
    <row r="15" spans="1:65" s="1" customFormat="1" x14ac:dyDescent="0.25">
      <c r="A15" s="3" t="s">
        <v>0</v>
      </c>
      <c r="B15" s="4">
        <v>2019</v>
      </c>
      <c r="C15" s="4">
        <v>2020</v>
      </c>
      <c r="D15" s="4">
        <v>2021</v>
      </c>
      <c r="E15" s="4">
        <v>2022</v>
      </c>
      <c r="F15" s="4">
        <v>2023</v>
      </c>
      <c r="G15" s="4">
        <v>2024</v>
      </c>
      <c r="H15" s="5"/>
      <c r="I15" s="4" t="s">
        <v>3</v>
      </c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</row>
    <row r="16" spans="1:65" s="1" customFormat="1" x14ac:dyDescent="0.25">
      <c r="A16" s="1" t="s">
        <v>4</v>
      </c>
      <c r="B16" s="6">
        <v>22589691.22000001</v>
      </c>
      <c r="C16" s="6">
        <v>23144107.349999998</v>
      </c>
      <c r="D16" s="6">
        <v>23965500.910000004</v>
      </c>
      <c r="E16" s="6">
        <v>24912172.460000001</v>
      </c>
      <c r="F16" s="6">
        <v>25845223.838362273</v>
      </c>
      <c r="G16" s="6">
        <v>26927873.082630157</v>
      </c>
      <c r="H16" s="7"/>
      <c r="I16" s="6">
        <v>22999069.350603312</v>
      </c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</row>
    <row r="17" spans="1:65" s="1" customFormat="1" x14ac:dyDescent="0.25">
      <c r="A17" s="1" t="s">
        <v>5</v>
      </c>
      <c r="B17" s="7">
        <v>1947612.42</v>
      </c>
      <c r="C17" s="7">
        <v>2124655.4699999997</v>
      </c>
      <c r="D17" s="7">
        <v>2329213.52</v>
      </c>
      <c r="E17" s="7">
        <v>2539796.52</v>
      </c>
      <c r="F17" s="7">
        <v>2750939.9451515153</v>
      </c>
      <c r="G17" s="7">
        <v>2962837.83</v>
      </c>
      <c r="H17" s="7"/>
      <c r="I17" s="7">
        <v>1979868.6316161617</v>
      </c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</row>
    <row r="18" spans="1:65" s="1" customFormat="1" x14ac:dyDescent="0.25">
      <c r="A18" s="1" t="s">
        <v>6</v>
      </c>
      <c r="B18" s="7">
        <v>537974.21</v>
      </c>
      <c r="C18" s="7">
        <v>600676.25</v>
      </c>
      <c r="D18" s="7">
        <v>698588.16999999993</v>
      </c>
      <c r="E18" s="7">
        <v>800152.59</v>
      </c>
      <c r="F18" s="7">
        <v>906467.00999999989</v>
      </c>
      <c r="G18" s="7">
        <v>1025831.5699999998</v>
      </c>
      <c r="H18" s="7"/>
      <c r="I18" s="7">
        <v>544214.78450000007</v>
      </c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</row>
    <row r="19" spans="1:65" s="1" customFormat="1" x14ac:dyDescent="0.25">
      <c r="A19" s="1" t="s">
        <v>7</v>
      </c>
      <c r="B19" s="7">
        <v>505499.15</v>
      </c>
      <c r="C19" s="7">
        <v>526461.75</v>
      </c>
      <c r="D19" s="7">
        <v>550403.74000000011</v>
      </c>
      <c r="E19" s="7">
        <v>577413.38000000012</v>
      </c>
      <c r="F19" s="7">
        <v>608737.40666666673</v>
      </c>
      <c r="G19" s="7">
        <v>644387.3583333334</v>
      </c>
      <c r="H19" s="7"/>
      <c r="I19" s="7">
        <v>505515.1791666667</v>
      </c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</row>
    <row r="20" spans="1:65" s="1" customFormat="1" x14ac:dyDescent="0.25">
      <c r="A20" s="1" t="s">
        <v>8</v>
      </c>
      <c r="B20" s="7">
        <v>808764.18</v>
      </c>
      <c r="C20" s="7">
        <v>924679.84000000008</v>
      </c>
      <c r="D20" s="7">
        <v>1024242.0300000001</v>
      </c>
      <c r="E20" s="7">
        <v>1104851.3500000001</v>
      </c>
      <c r="F20" s="7">
        <v>1229610.4200000002</v>
      </c>
      <c r="G20" s="7">
        <v>1393831.6900000002</v>
      </c>
      <c r="H20" s="7"/>
      <c r="I20" s="7">
        <v>847116.65350000001</v>
      </c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</row>
    <row r="21" spans="1:65" s="1" customFormat="1" x14ac:dyDescent="0.25">
      <c r="A21" s="1" t="s">
        <v>9</v>
      </c>
      <c r="B21" s="7">
        <v>2934705.62</v>
      </c>
      <c r="C21" s="7">
        <v>3001613.16</v>
      </c>
      <c r="D21" s="7">
        <v>3029433.6900000004</v>
      </c>
      <c r="E21" s="7">
        <v>3093236.75</v>
      </c>
      <c r="F21" s="7">
        <v>3143450.9000000004</v>
      </c>
      <c r="G21" s="7">
        <v>3184995.49</v>
      </c>
      <c r="H21" s="7"/>
      <c r="I21" s="7">
        <v>2923460.4633333334</v>
      </c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</row>
    <row r="22" spans="1:65" s="1" customFormat="1" x14ac:dyDescent="0.25">
      <c r="A22" s="1" t="s">
        <v>10</v>
      </c>
      <c r="B22" s="7">
        <v>730581.9800000001</v>
      </c>
      <c r="C22" s="7">
        <v>743332.9800000001</v>
      </c>
      <c r="D22" s="7">
        <v>760744.60000000009</v>
      </c>
      <c r="E22" s="7">
        <v>779120.06000000017</v>
      </c>
      <c r="F22" s="7">
        <v>799090.43000000017</v>
      </c>
      <c r="G22" s="7">
        <v>819214.89000000013</v>
      </c>
      <c r="H22" s="7"/>
      <c r="I22" s="7">
        <v>732408.93874999997</v>
      </c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</row>
    <row r="23" spans="1:65" s="1" customFormat="1" x14ac:dyDescent="0.25">
      <c r="A23" s="1" t="s">
        <v>11</v>
      </c>
      <c r="B23" s="7">
        <v>-3191705.9499999993</v>
      </c>
      <c r="C23" s="7">
        <v>-3443139.6799999992</v>
      </c>
      <c r="D23" s="7">
        <v>-3710540.48</v>
      </c>
      <c r="E23" s="7">
        <v>-3992901.5799999991</v>
      </c>
      <c r="F23" s="7">
        <v>-4292619.9791222764</v>
      </c>
      <c r="G23" s="7">
        <v>-4611520.5908477241</v>
      </c>
      <c r="H23" s="7"/>
      <c r="I23" s="7">
        <v>-3214727.6200124244</v>
      </c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</row>
    <row r="24" spans="1:65" s="1" customFormat="1" x14ac:dyDescent="0.25">
      <c r="A24" s="1" t="s">
        <v>12</v>
      </c>
      <c r="B24" s="7">
        <v>0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  <c r="H24" s="7"/>
      <c r="I24" s="7">
        <v>0</v>
      </c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</row>
    <row r="25" spans="1:65" s="1" customFormat="1" x14ac:dyDescent="0.25">
      <c r="B25" s="8">
        <f t="shared" ref="B25:G25" si="1">SUM(B16:B24)</f>
        <v>26863122.830000009</v>
      </c>
      <c r="C25" s="8">
        <f t="shared" si="1"/>
        <v>27622387.119999997</v>
      </c>
      <c r="D25" s="8">
        <f t="shared" si="1"/>
        <v>28647586.180000003</v>
      </c>
      <c r="E25" s="8">
        <f t="shared" si="1"/>
        <v>29813841.530000001</v>
      </c>
      <c r="F25" s="8">
        <f t="shared" si="1"/>
        <v>30990899.971058179</v>
      </c>
      <c r="G25" s="8">
        <f t="shared" si="1"/>
        <v>32347451.320115767</v>
      </c>
      <c r="H25" s="7"/>
      <c r="I25" s="8">
        <f>SUM(I16:I24)</f>
        <v>27316926.381457049</v>
      </c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</row>
    <row r="26" spans="1:65" s="1" customFormat="1" x14ac:dyDescent="0.25">
      <c r="B26" s="7"/>
      <c r="C26" s="7"/>
      <c r="D26" s="7"/>
      <c r="E26" s="7"/>
      <c r="F26" s="7"/>
      <c r="G26" s="7"/>
      <c r="H26" s="7"/>
      <c r="I26" s="7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</row>
    <row r="27" spans="1:65" s="1" customFormat="1" x14ac:dyDescent="0.25">
      <c r="A27" s="3" t="s">
        <v>1</v>
      </c>
      <c r="B27" s="4">
        <v>2019</v>
      </c>
      <c r="C27" s="4">
        <v>2020</v>
      </c>
      <c r="D27" s="4">
        <v>2021</v>
      </c>
      <c r="E27" s="4">
        <v>2022</v>
      </c>
      <c r="F27" s="4">
        <v>2023</v>
      </c>
      <c r="G27" s="4">
        <v>2024</v>
      </c>
      <c r="H27" s="5"/>
      <c r="I27" s="4" t="s">
        <v>3</v>
      </c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</row>
    <row r="28" spans="1:65" s="1" customFormat="1" x14ac:dyDescent="0.25">
      <c r="A28" s="1" t="s">
        <v>4</v>
      </c>
      <c r="B28" s="7">
        <f t="shared" ref="B28:G34" si="2">+B4-B16</f>
        <v>27343946.689999994</v>
      </c>
      <c r="C28" s="7">
        <f t="shared" si="2"/>
        <v>28240815.870000008</v>
      </c>
      <c r="D28" s="7">
        <f t="shared" si="2"/>
        <v>29097501.350000001</v>
      </c>
      <c r="E28" s="7">
        <f t="shared" si="2"/>
        <v>29256408.949999996</v>
      </c>
      <c r="F28" s="7">
        <f t="shared" si="2"/>
        <v>32269884.691637728</v>
      </c>
      <c r="G28" s="7">
        <f t="shared" si="2"/>
        <v>32953778.537369847</v>
      </c>
      <c r="H28" s="7"/>
      <c r="I28" s="7">
        <f t="shared" ref="I28:I34" si="3">+I4-I16</f>
        <v>28058105.059396707</v>
      </c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</row>
    <row r="29" spans="1:65" s="1" customFormat="1" x14ac:dyDescent="0.25">
      <c r="A29" s="1" t="s">
        <v>5</v>
      </c>
      <c r="B29" s="7">
        <f t="shared" si="2"/>
        <v>6194297.3499999996</v>
      </c>
      <c r="C29" s="7">
        <f t="shared" si="2"/>
        <v>8352066.1899999985</v>
      </c>
      <c r="D29" s="7">
        <f t="shared" si="2"/>
        <v>8782634.6699999981</v>
      </c>
      <c r="E29" s="7">
        <f t="shared" si="2"/>
        <v>8599669.6199999992</v>
      </c>
      <c r="F29" s="7">
        <f t="shared" si="2"/>
        <v>8418866.1948484834</v>
      </c>
      <c r="G29" s="7">
        <f t="shared" si="2"/>
        <v>8211968.3099999987</v>
      </c>
      <c r="H29" s="7"/>
      <c r="I29" s="7">
        <f t="shared" si="3"/>
        <v>9375807.0933838375</v>
      </c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</row>
    <row r="30" spans="1:65" s="1" customFormat="1" x14ac:dyDescent="0.25">
      <c r="A30" s="1" t="s">
        <v>6</v>
      </c>
      <c r="B30" s="7">
        <f t="shared" si="2"/>
        <v>200176.14</v>
      </c>
      <c r="C30" s="7">
        <f t="shared" si="2"/>
        <v>764904.87999999989</v>
      </c>
      <c r="D30" s="7">
        <f t="shared" si="2"/>
        <v>752338.29</v>
      </c>
      <c r="E30" s="7">
        <f t="shared" si="2"/>
        <v>650773.87</v>
      </c>
      <c r="F30" s="7">
        <f t="shared" si="2"/>
        <v>639459.45000000007</v>
      </c>
      <c r="G30" s="7">
        <f t="shared" si="2"/>
        <v>685094.89000000013</v>
      </c>
      <c r="H30" s="7"/>
      <c r="I30" s="7">
        <f t="shared" si="3"/>
        <v>278405.85549999995</v>
      </c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</row>
    <row r="31" spans="1:65" s="1" customFormat="1" x14ac:dyDescent="0.25">
      <c r="A31" s="1" t="s">
        <v>7</v>
      </c>
      <c r="B31" s="7">
        <f t="shared" si="2"/>
        <v>1073650.04</v>
      </c>
      <c r="C31" s="7">
        <f t="shared" si="2"/>
        <v>1055952.8299999998</v>
      </c>
      <c r="D31" s="7">
        <f t="shared" si="2"/>
        <v>1391942.5399999996</v>
      </c>
      <c r="E31" s="7">
        <f t="shared" si="2"/>
        <v>1370524.4099999997</v>
      </c>
      <c r="F31" s="7">
        <f t="shared" si="2"/>
        <v>1839200.3833333338</v>
      </c>
      <c r="G31" s="7">
        <f t="shared" si="2"/>
        <v>1816991.4316666671</v>
      </c>
      <c r="H31" s="7"/>
      <c r="I31" s="7">
        <f t="shared" si="3"/>
        <v>1074544.6608333332</v>
      </c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</row>
    <row r="32" spans="1:65" s="1" customFormat="1" x14ac:dyDescent="0.25">
      <c r="A32" s="1" t="s">
        <v>8</v>
      </c>
      <c r="B32" s="7">
        <f t="shared" si="2"/>
        <v>539215.35999999999</v>
      </c>
      <c r="C32" s="7">
        <f t="shared" si="2"/>
        <v>458516.80999999982</v>
      </c>
      <c r="D32" s="7">
        <f t="shared" si="2"/>
        <v>451626.03999999992</v>
      </c>
      <c r="E32" s="7">
        <f t="shared" si="2"/>
        <v>491256.82999999984</v>
      </c>
      <c r="F32" s="7">
        <f t="shared" si="2"/>
        <v>829497.75999999978</v>
      </c>
      <c r="G32" s="7">
        <f t="shared" si="2"/>
        <v>1120276.49</v>
      </c>
      <c r="H32" s="7"/>
      <c r="I32" s="7">
        <f t="shared" si="3"/>
        <v>491235.86649999977</v>
      </c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</row>
    <row r="33" spans="1:65" s="1" customFormat="1" x14ac:dyDescent="0.25">
      <c r="A33" s="1" t="s">
        <v>9</v>
      </c>
      <c r="B33" s="7">
        <f t="shared" si="2"/>
        <v>93918.469999999739</v>
      </c>
      <c r="C33" s="7">
        <f t="shared" si="2"/>
        <v>86695.189999999478</v>
      </c>
      <c r="D33" s="7">
        <f t="shared" si="2"/>
        <v>114492.74999999953</v>
      </c>
      <c r="E33" s="7">
        <f t="shared" si="2"/>
        <v>73737.089999999851</v>
      </c>
      <c r="F33" s="7">
        <f t="shared" si="2"/>
        <v>45019.939999999478</v>
      </c>
      <c r="G33" s="7">
        <f t="shared" si="2"/>
        <v>78812.349999999627</v>
      </c>
      <c r="H33" s="7"/>
      <c r="I33" s="7">
        <f t="shared" si="3"/>
        <v>55027.7966666664</v>
      </c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</row>
    <row r="34" spans="1:65" s="1" customFormat="1" x14ac:dyDescent="0.25">
      <c r="A34" s="1" t="s">
        <v>10</v>
      </c>
      <c r="B34" s="7">
        <f t="shared" si="2"/>
        <v>86157.979999999981</v>
      </c>
      <c r="C34" s="7">
        <f t="shared" si="2"/>
        <v>92806.670000000042</v>
      </c>
      <c r="D34" s="7">
        <f t="shared" si="2"/>
        <v>85185.359999999986</v>
      </c>
      <c r="E34" s="7">
        <f t="shared" si="2"/>
        <v>92647.829999999958</v>
      </c>
      <c r="F34" s="7">
        <f t="shared" si="2"/>
        <v>84677.459999999963</v>
      </c>
      <c r="G34" s="7">
        <f t="shared" si="2"/>
        <v>76553</v>
      </c>
      <c r="H34" s="7"/>
      <c r="I34" s="7">
        <f t="shared" si="3"/>
        <v>84954.991250000079</v>
      </c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</row>
    <row r="35" spans="1:65" s="1" customFormat="1" x14ac:dyDescent="0.25">
      <c r="A35" s="1" t="s">
        <v>11</v>
      </c>
      <c r="B35" s="7">
        <f>B11-B23</f>
        <v>-9447083</v>
      </c>
      <c r="C35" s="7">
        <f t="shared" ref="C35:G36" si="4">C11-C23</f>
        <v>-9554358.5999999996</v>
      </c>
      <c r="D35" s="7">
        <f t="shared" si="4"/>
        <v>-9943476.9900000002</v>
      </c>
      <c r="E35" s="7">
        <f t="shared" si="4"/>
        <v>-10270892.09</v>
      </c>
      <c r="F35" s="7">
        <f t="shared" si="4"/>
        <v>-11221201.500877723</v>
      </c>
      <c r="G35" s="7">
        <f t="shared" si="4"/>
        <v>-11477300.889152277</v>
      </c>
      <c r="H35" s="7"/>
      <c r="I35" s="7">
        <f t="shared" ref="I35:I36" si="5">I11-I23</f>
        <v>-9620933.9199875761</v>
      </c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</row>
    <row r="36" spans="1:65" s="1" customFormat="1" x14ac:dyDescent="0.25">
      <c r="A36" s="1" t="s">
        <v>12</v>
      </c>
      <c r="B36" s="7">
        <f>B12-B24</f>
        <v>2407347.0100000002</v>
      </c>
      <c r="C36" s="7">
        <f t="shared" si="4"/>
        <v>998037.74</v>
      </c>
      <c r="D36" s="7">
        <f t="shared" si="4"/>
        <v>479540.12000000005</v>
      </c>
      <c r="E36" s="7">
        <f t="shared" si="4"/>
        <v>1788781.6</v>
      </c>
      <c r="F36" s="7">
        <f t="shared" si="4"/>
        <v>0</v>
      </c>
      <c r="G36" s="7">
        <f t="shared" si="4"/>
        <v>0</v>
      </c>
      <c r="H36" s="7"/>
      <c r="I36" s="7">
        <f t="shared" si="5"/>
        <v>0</v>
      </c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</row>
    <row r="37" spans="1:65" s="1" customFormat="1" x14ac:dyDescent="0.25">
      <c r="B37" s="8">
        <f>SUM(B28:B36)</f>
        <v>28491626.039999988</v>
      </c>
      <c r="C37" s="8">
        <f t="shared" ref="C37:G37" si="6">SUM(C28:C36)</f>
        <v>30495437.580000009</v>
      </c>
      <c r="D37" s="8">
        <f t="shared" si="6"/>
        <v>31211784.129999992</v>
      </c>
      <c r="E37" s="8">
        <f t="shared" si="6"/>
        <v>32052908.109999981</v>
      </c>
      <c r="F37" s="8">
        <f t="shared" si="6"/>
        <v>32905404.378941819</v>
      </c>
      <c r="G37" s="8">
        <f t="shared" si="6"/>
        <v>33466174.119884241</v>
      </c>
      <c r="H37" s="7"/>
      <c r="I37" s="8">
        <f>SUM(I28:I36)</f>
        <v>29797147.403542973</v>
      </c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2.0-VECC-9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Klassen</dc:creator>
  <cp:lastModifiedBy>Jeff Klassen</cp:lastModifiedBy>
  <dcterms:created xsi:type="dcterms:W3CDTF">2023-06-27T18:30:15Z</dcterms:created>
  <dcterms:modified xsi:type="dcterms:W3CDTF">2023-07-14T16:54:15Z</dcterms:modified>
</cp:coreProperties>
</file>