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Finance$\Rates\_Alectra\Rate Applications\EDR Rate Applications\2024 EDR Application\0. Applications and Adjudication Process\A.Complete Application and Evidence_ICM\Attachments\"/>
    </mc:Choice>
  </mc:AlternateContent>
  <xr:revisionPtr revIDLastSave="0" documentId="13_ncr:1_{65C84726-792B-416E-BB37-EA4DF2B1B382}" xr6:coauthVersionLast="47" xr6:coauthVersionMax="47" xr10:uidLastSave="{00000000-0000-0000-0000-000000000000}"/>
  <bookViews>
    <workbookView xWindow="-120" yWindow="-120" windowWidth="29040" windowHeight="15840" xr2:uid="{F457E357-2D60-4AAB-9427-1BFDFB20EFD4}"/>
  </bookViews>
  <sheets>
    <sheet name="Geometric Mean Calculation" sheetId="1" r:id="rId1"/>
    <sheet name="Geomean Historical Analysis" sheetId="2" r:id="rId2"/>
  </sheets>
  <definedNames>
    <definedName name="_xlnm.Print_Area" localSheetId="0">'Geometric Mean Calculation'!$B$2:$P$9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N8" i="2" l="1"/>
  <c r="N9" i="2" s="1"/>
  <c r="M8" i="2"/>
  <c r="M9" i="2" s="1"/>
  <c r="L8" i="2"/>
  <c r="L9" i="2" s="1"/>
  <c r="K8" i="2"/>
  <c r="K9" i="2" s="1"/>
  <c r="J8" i="2"/>
  <c r="J9" i="2" s="1"/>
  <c r="I8" i="2"/>
  <c r="I9" i="2" s="1"/>
  <c r="H8" i="2"/>
  <c r="H9" i="2" s="1"/>
  <c r="G8" i="2"/>
  <c r="G9" i="2" s="1"/>
  <c r="F8" i="2"/>
  <c r="F9" i="2" s="1"/>
  <c r="E8" i="2"/>
  <c r="E9" i="2" s="1"/>
  <c r="D8" i="2"/>
  <c r="D9" i="2" s="1"/>
  <c r="N4" i="2"/>
  <c r="F4" i="2"/>
  <c r="E4" i="2" s="1"/>
  <c r="D4" i="2" s="1"/>
  <c r="C4" i="2" s="1"/>
  <c r="C7" i="1" l="1"/>
</calcChain>
</file>

<file path=xl/sharedStrings.xml><?xml version="1.0" encoding="utf-8"?>
<sst xmlns="http://schemas.openxmlformats.org/spreadsheetml/2006/main" count="22" uniqueCount="22">
  <si>
    <t>Inflation Factor</t>
  </si>
  <si>
    <t>Year</t>
  </si>
  <si>
    <t>Geometric Mean</t>
  </si>
  <si>
    <t>2013-14</t>
  </si>
  <si>
    <t>2013-15</t>
  </si>
  <si>
    <t>2013-16</t>
  </si>
  <si>
    <t>2013-17</t>
  </si>
  <si>
    <t>2013-18</t>
  </si>
  <si>
    <t>2013-19</t>
  </si>
  <si>
    <t>2013-20</t>
  </si>
  <si>
    <t>2013-21</t>
  </si>
  <si>
    <t>2013-22</t>
  </si>
  <si>
    <t>2013-23</t>
  </si>
  <si>
    <t>2013-24</t>
  </si>
  <si>
    <t>IPI vs Geometric Mean</t>
  </si>
  <si>
    <t xml:space="preserve">Geometric Mean Calculation </t>
  </si>
  <si>
    <t>Enersource RZ Inflation Factor</t>
  </si>
  <si>
    <t>PowerStream RZ Inflation Factor</t>
  </si>
  <si>
    <t>Note: The RZ specific inflation factor based on the geometric mean is calculated using the inflation factor values over the IRM period for each RZ (i.e., 2014-2024 for ERZ and 2018-2024 for PRZ)</t>
  </si>
  <si>
    <t>OEB-Approved Inflation Factor Values</t>
  </si>
  <si>
    <t>OEB-Approved IPI</t>
  </si>
  <si>
    <t>Comparison of OEB-Approved IPIs to a Geometric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</si>
</sst>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mediumGray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4" fillId="0" borderId="0" xfId="0" quotePrefix="1" applyFont="1" applyBorder="1"/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0" fontId="2" fillId="0" borderId="0" xfId="0" applyNumberFormat="1" applyFont="1"/>
    <xf numFmtId="0" fontId="4" fillId="0" borderId="1" xfId="0" applyFont="1" applyBorder="1" applyAlignment="1">
      <alignment horizontal="left" indent="1"/>
    </xf>
    <xf numFmtId="164" fontId="6" fillId="3" borderId="1" xfId="0" applyNumberFormat="1" applyFont="1" applyFill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</cellXfs>
  <cellStyles count="3">
    <cellStyle name="Currency 2" xfId="2" xr:uid="{CA752D07-032A-4CF7-94DB-39C8F2E3DFEB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6DD8-A2A8-4BFE-B816-2A704FA0A8A0}">
  <sheetPr>
    <pageSetUpPr fitToPage="1"/>
  </sheetPr>
  <dimension ref="A2:N9"/>
  <sheetViews>
    <sheetView showGridLines="0" tabSelected="1" zoomScaleNormal="100" zoomScaleSheetLayoutView="80" workbookViewId="0">
      <selection activeCell="D24" sqref="D24"/>
    </sheetView>
  </sheetViews>
  <sheetFormatPr defaultRowHeight="14.25" x14ac:dyDescent="0.2"/>
  <cols>
    <col min="1" max="1" width="4.7109375" style="3" customWidth="1"/>
    <col min="2" max="2" width="46" style="3" customWidth="1"/>
    <col min="3" max="12" width="11" style="3" customWidth="1"/>
    <col min="13" max="13" width="10.85546875" style="3" bestFit="1" customWidth="1"/>
    <col min="14" max="14" width="9.140625" style="3" customWidth="1"/>
    <col min="15" max="16384" width="9.140625" style="3"/>
  </cols>
  <sheetData>
    <row r="2" spans="1:14" ht="15" x14ac:dyDescent="0.25">
      <c r="A2" s="4"/>
      <c r="B2" s="4" t="s">
        <v>0</v>
      </c>
    </row>
    <row r="3" spans="1:14" ht="15" x14ac:dyDescent="0.25">
      <c r="A3" s="4"/>
      <c r="B3" s="4" t="s">
        <v>15</v>
      </c>
    </row>
    <row r="5" spans="1:14" ht="15" x14ac:dyDescent="0.25">
      <c r="B5" s="1" t="s">
        <v>1</v>
      </c>
      <c r="C5" s="1">
        <v>2014</v>
      </c>
      <c r="D5" s="1">
        <v>2015</v>
      </c>
      <c r="E5" s="1">
        <v>2016</v>
      </c>
      <c r="F5" s="1">
        <v>2017</v>
      </c>
      <c r="G5" s="1">
        <v>2018</v>
      </c>
      <c r="H5" s="1">
        <v>2019</v>
      </c>
      <c r="I5" s="1">
        <v>2020</v>
      </c>
      <c r="J5" s="1">
        <v>2021</v>
      </c>
      <c r="K5" s="1">
        <v>2022</v>
      </c>
      <c r="L5" s="1">
        <v>2023</v>
      </c>
      <c r="M5" s="1">
        <v>2024</v>
      </c>
    </row>
    <row r="6" spans="1:14" x14ac:dyDescent="0.2">
      <c r="B6" s="2" t="s">
        <v>19</v>
      </c>
      <c r="C6" s="17">
        <v>1.7000000000000001E-2</v>
      </c>
      <c r="D6" s="17">
        <v>1.6E-2</v>
      </c>
      <c r="E6" s="17">
        <v>2.1000000000000001E-2</v>
      </c>
      <c r="F6" s="17">
        <v>1.9E-2</v>
      </c>
      <c r="G6" s="17">
        <v>1.2E-2</v>
      </c>
      <c r="H6" s="17">
        <v>1.4999999999999999E-2</v>
      </c>
      <c r="I6" s="17">
        <v>0.02</v>
      </c>
      <c r="J6" s="17">
        <v>2.1999999999999999E-2</v>
      </c>
      <c r="K6" s="17">
        <v>3.3000000000000002E-2</v>
      </c>
      <c r="L6" s="17">
        <v>3.6999999999999998E-2</v>
      </c>
      <c r="M6" s="17">
        <v>4.8000000000000001E-2</v>
      </c>
      <c r="N6" s="14"/>
    </row>
    <row r="7" spans="1:14" ht="15" x14ac:dyDescent="0.25">
      <c r="B7" s="15" t="s">
        <v>16</v>
      </c>
      <c r="C7" s="18">
        <f>GEOMEAN(C6:M6)</f>
        <v>2.1705300734210977E-2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5"/>
    </row>
    <row r="8" spans="1:14" ht="15" x14ac:dyDescent="0.25">
      <c r="B8" s="15" t="s">
        <v>17</v>
      </c>
      <c r="C8" s="18">
        <f>GEOMEAN(G6:M6)</f>
        <v>2.4041113748006541E-2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5"/>
    </row>
    <row r="9" spans="1:14" x14ac:dyDescent="0.2">
      <c r="B9" s="3" t="s">
        <v>18</v>
      </c>
    </row>
  </sheetData>
  <pageMargins left="0.25" right="0.25" top="0.75" bottom="0.75" header="0.3" footer="0.3"/>
  <pageSetup scale="68" orientation="landscape" r:id="rId1"/>
  <ignoredErrors>
    <ignoredError sqref="C7:C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EA3D4-4769-4B70-A0B9-AA7A66FA65E5}">
  <dimension ref="B2:N9"/>
  <sheetViews>
    <sheetView showGridLines="0" zoomScaleNormal="100" workbookViewId="0">
      <selection activeCell="B3" sqref="B3"/>
    </sheetView>
  </sheetViews>
  <sheetFormatPr defaultRowHeight="15" x14ac:dyDescent="0.25"/>
  <cols>
    <col min="1" max="1" width="4.7109375" customWidth="1"/>
    <col min="2" max="2" width="26.28515625" customWidth="1"/>
  </cols>
  <sheetData>
    <row r="2" spans="2:14" x14ac:dyDescent="0.25">
      <c r="B2" s="4" t="s">
        <v>21</v>
      </c>
    </row>
    <row r="4" spans="2:14" x14ac:dyDescent="0.25">
      <c r="C4" s="6">
        <f>+D4-1</f>
        <v>2013</v>
      </c>
      <c r="D4" s="6">
        <f>+E4-1</f>
        <v>2014</v>
      </c>
      <c r="E4" s="6">
        <f>+F4-1</f>
        <v>2015</v>
      </c>
      <c r="F4" s="6">
        <f>+G4-1</f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f>+M4+1</f>
        <v>2024</v>
      </c>
    </row>
    <row r="5" spans="2:14" x14ac:dyDescent="0.25">
      <c r="B5" s="7" t="s">
        <v>20</v>
      </c>
      <c r="C5" s="8">
        <v>2.1999999999999999E-2</v>
      </c>
      <c r="D5" s="8">
        <v>1.7000000000000001E-2</v>
      </c>
      <c r="E5" s="8">
        <v>1.6E-2</v>
      </c>
      <c r="F5" s="8">
        <v>2.1000000000000001E-2</v>
      </c>
      <c r="G5" s="8">
        <v>1.9E-2</v>
      </c>
      <c r="H5" s="8">
        <v>1.2E-2</v>
      </c>
      <c r="I5" s="8">
        <v>1.4999999999999999E-2</v>
      </c>
      <c r="J5" s="9">
        <v>0.02</v>
      </c>
      <c r="K5" s="8">
        <v>2.1999999999999999E-2</v>
      </c>
      <c r="L5" s="8">
        <v>3.3000000000000002E-2</v>
      </c>
      <c r="M5" s="8">
        <v>3.6999999999999998E-2</v>
      </c>
      <c r="N5" s="8">
        <v>4.8000000000000001E-2</v>
      </c>
    </row>
    <row r="6" spans="2:14" x14ac:dyDescent="0.25">
      <c r="B6" s="10"/>
      <c r="C6" s="11"/>
      <c r="D6" s="11"/>
      <c r="E6" s="11"/>
      <c r="F6" s="11"/>
      <c r="G6" s="11"/>
      <c r="H6" s="11"/>
      <c r="I6" s="11"/>
      <c r="J6" s="12"/>
      <c r="K6" s="11"/>
      <c r="L6" s="11"/>
      <c r="M6" s="11"/>
      <c r="N6" s="11"/>
    </row>
    <row r="7" spans="2:14" x14ac:dyDescent="0.25">
      <c r="B7" s="10"/>
      <c r="C7" s="11"/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13</v>
      </c>
    </row>
    <row r="8" spans="2:14" x14ac:dyDescent="0.25">
      <c r="B8" s="7" t="s">
        <v>2</v>
      </c>
      <c r="C8" s="16"/>
      <c r="D8" s="8">
        <f>GEOMEAN($C5:D5)</f>
        <v>1.9339079605813717E-2</v>
      </c>
      <c r="E8" s="8">
        <f>GEOMEAN($C5:E5)</f>
        <v>1.8155039366469703E-2</v>
      </c>
      <c r="F8" s="8">
        <f>GEOMEAN($C5:F5)</f>
        <v>1.882793628249449E-2</v>
      </c>
      <c r="G8" s="8">
        <f>GEOMEAN($C5:G5)</f>
        <v>1.8862223915660947E-2</v>
      </c>
      <c r="H8" s="8">
        <f>GEOMEAN($C5:H5)</f>
        <v>1.7492731137231765E-2</v>
      </c>
      <c r="I8" s="8">
        <f>GEOMEAN($C5:I5)</f>
        <v>1.7112740684439503E-2</v>
      </c>
      <c r="J8" s="8">
        <f>GEOMEAN($C5:J5)</f>
        <v>1.7449515489592182E-2</v>
      </c>
      <c r="K8" s="8">
        <f>GEOMEAN($C5:K5)</f>
        <v>1.7904636896833311E-2</v>
      </c>
      <c r="L8" s="8">
        <f>GEOMEAN($C5:L5)</f>
        <v>1.9033574669678057E-2</v>
      </c>
      <c r="M8" s="8">
        <f>GEOMEAN($C5:M5)</f>
        <v>2.0219207095492613E-2</v>
      </c>
      <c r="N8" s="8">
        <f>GEOMEAN($C5:N5)</f>
        <v>2.1729707494701697E-2</v>
      </c>
    </row>
    <row r="9" spans="2:14" x14ac:dyDescent="0.25">
      <c r="B9" s="7" t="s">
        <v>14</v>
      </c>
      <c r="C9" s="16"/>
      <c r="D9" s="8">
        <f>D5-D8</f>
        <v>-2.339079605813716E-3</v>
      </c>
      <c r="E9" s="8">
        <f t="shared" ref="E9:N9" si="0">E5-E8</f>
        <v>-2.1550393664697028E-3</v>
      </c>
      <c r="F9" s="8">
        <f t="shared" si="0"/>
        <v>2.1720637175055117E-3</v>
      </c>
      <c r="G9" s="8">
        <f t="shared" si="0"/>
        <v>1.3777608433905228E-4</v>
      </c>
      <c r="H9" s="8">
        <f t="shared" si="0"/>
        <v>-5.4927311372317648E-3</v>
      </c>
      <c r="I9" s="8">
        <f t="shared" si="0"/>
        <v>-2.1127406844395034E-3</v>
      </c>
      <c r="J9" s="8">
        <f t="shared" si="0"/>
        <v>2.5504845104078189E-3</v>
      </c>
      <c r="K9" s="8">
        <f t="shared" si="0"/>
        <v>4.0953631031666882E-3</v>
      </c>
      <c r="L9" s="13">
        <f t="shared" si="0"/>
        <v>1.3966425330321944E-2</v>
      </c>
      <c r="M9" s="13">
        <f t="shared" si="0"/>
        <v>1.6780792904507385E-2</v>
      </c>
      <c r="N9" s="13">
        <f t="shared" si="0"/>
        <v>2.6270292505298304E-2</v>
      </c>
    </row>
  </sheetData>
  <pageMargins left="0.25" right="0.25" top="0.75" bottom="0.75" header="0.3" footer="0.3"/>
  <pageSetup scale="64" orientation="landscape" r:id="rId1"/>
  <ignoredErrors>
    <ignoredError sqref="C8:M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Geometric Mean Calculation</vt:lpstr>
      <vt:lpstr>Geomean Historical Analysis</vt:lpstr>
      <vt:lpstr>'Geometric Mean Calculation'!Print_Area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Farmer</dc:creator>
  <cp:lastModifiedBy>Natalie Yeates</cp:lastModifiedBy>
  <cp:lastPrinted>2023-07-20T18:12:12Z</cp:lastPrinted>
  <dcterms:created xsi:type="dcterms:W3CDTF">2023-06-26T19:18:22Z</dcterms:created>
  <dcterms:modified xsi:type="dcterms:W3CDTF">2023-07-20T18:14:42Z</dcterms:modified>
</cp:coreProperties>
</file>