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oardSec\8- Janet's Active Cases\EB-2022-0111\Docs from SharePoint - Sept 20_2023\"/>
    </mc:Choice>
  </mc:AlternateContent>
  <xr:revisionPtr revIDLastSave="0" documentId="8_{4AA1418C-DFD3-44DB-8C58-33A9F3B82A05}" xr6:coauthVersionLast="47" xr6:coauthVersionMax="47" xr10:uidLastSave="{00000000-0000-0000-0000-000000000000}"/>
  <bookViews>
    <workbookView xWindow="3276" yWindow="3276" windowWidth="17280" windowHeight="8964" xr2:uid="{8BFA69DC-CEC8-47A8-8AC2-E6461ED662D1}"/>
  </bookViews>
  <sheets>
    <sheet name="ED 27" sheetId="1" r:id="rId1"/>
  </sheets>
  <definedNames>
    <definedName name="_xlnm.Print_Titles" localSheetId="0">'ED 27'!$1:$5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O19" i="1" s="1"/>
  <c r="O42" i="1"/>
  <c r="O44" i="1" s="1"/>
  <c r="O67" i="1"/>
  <c r="O69" i="1" s="1"/>
  <c r="O92" i="1"/>
  <c r="O94" i="1" s="1"/>
  <c r="O167" i="1"/>
  <c r="O169" i="1" s="1"/>
  <c r="O192" i="1"/>
  <c r="O194" i="1" s="1"/>
  <c r="O117" i="1"/>
  <c r="O119" i="1" s="1"/>
  <c r="O142" i="1"/>
  <c r="O144" i="1" s="1"/>
  <c r="O217" i="1"/>
  <c r="O219" i="1" s="1"/>
  <c r="O242" i="1"/>
  <c r="O244" i="1" s="1"/>
  <c r="O267" i="1"/>
  <c r="O269" i="1" s="1"/>
  <c r="O292" i="1"/>
  <c r="O294" i="1" s="1"/>
  <c r="O319" i="1"/>
  <c r="O320" i="1"/>
  <c r="O325" i="1"/>
  <c r="O326" i="1"/>
  <c r="O321" i="1" l="1"/>
  <c r="O327" i="1"/>
  <c r="C300" i="1"/>
  <c r="D298" i="1"/>
  <c r="E298" i="1" s="1"/>
  <c r="F298" i="1" s="1"/>
  <c r="G298" i="1" s="1"/>
  <c r="H298" i="1" s="1"/>
  <c r="I298" i="1" s="1"/>
  <c r="J298" i="1" s="1"/>
  <c r="K298" i="1" s="1"/>
  <c r="L298" i="1" s="1"/>
  <c r="M298" i="1" s="1"/>
  <c r="N298" i="1" s="1"/>
  <c r="N292" i="1"/>
  <c r="N294" i="1" s="1"/>
  <c r="M292" i="1"/>
  <c r="M294" i="1" s="1"/>
  <c r="L292" i="1"/>
  <c r="L294" i="1" s="1"/>
  <c r="K292" i="1"/>
  <c r="K294" i="1" s="1"/>
  <c r="J292" i="1"/>
  <c r="J294" i="1" s="1"/>
  <c r="I292" i="1"/>
  <c r="I294" i="1" s="1"/>
  <c r="H292" i="1"/>
  <c r="H294" i="1" s="1"/>
  <c r="G292" i="1"/>
  <c r="G294" i="1" s="1"/>
  <c r="F292" i="1"/>
  <c r="F294" i="1" s="1"/>
  <c r="E292" i="1"/>
  <c r="E294" i="1" s="1"/>
  <c r="D292" i="1"/>
  <c r="D294" i="1" s="1"/>
  <c r="D286" i="1"/>
  <c r="C284" i="1"/>
  <c r="C301" i="1" s="1"/>
  <c r="C134" i="1"/>
  <c r="D134" i="1" s="1"/>
  <c r="D136" i="1"/>
  <c r="E136" i="1" s="1"/>
  <c r="C142" i="1"/>
  <c r="D142" i="1"/>
  <c r="D144" i="1" s="1"/>
  <c r="E142" i="1"/>
  <c r="E144" i="1" s="1"/>
  <c r="F142" i="1"/>
  <c r="F144" i="1" s="1"/>
  <c r="G142" i="1"/>
  <c r="G144" i="1" s="1"/>
  <c r="H142" i="1"/>
  <c r="H144" i="1" s="1"/>
  <c r="I142" i="1"/>
  <c r="I144" i="1" s="1"/>
  <c r="J142" i="1"/>
  <c r="J144" i="1" s="1"/>
  <c r="K142" i="1"/>
  <c r="K144" i="1" s="1"/>
  <c r="L142" i="1"/>
  <c r="L144" i="1" s="1"/>
  <c r="M142" i="1"/>
  <c r="M144" i="1" s="1"/>
  <c r="N142" i="1"/>
  <c r="N144" i="1" s="1"/>
  <c r="D148" i="1"/>
  <c r="E148" i="1" s="1"/>
  <c r="F148" i="1" s="1"/>
  <c r="G148" i="1" s="1"/>
  <c r="H148" i="1" s="1"/>
  <c r="I148" i="1" s="1"/>
  <c r="J148" i="1" s="1"/>
  <c r="K148" i="1" s="1"/>
  <c r="L148" i="1" s="1"/>
  <c r="M148" i="1" s="1"/>
  <c r="N148" i="1" s="1"/>
  <c r="C150" i="1"/>
  <c r="C125" i="1"/>
  <c r="D123" i="1"/>
  <c r="E123" i="1" s="1"/>
  <c r="F123" i="1" s="1"/>
  <c r="G123" i="1" s="1"/>
  <c r="H123" i="1" s="1"/>
  <c r="I123" i="1" s="1"/>
  <c r="J123" i="1" s="1"/>
  <c r="K123" i="1" s="1"/>
  <c r="L123" i="1" s="1"/>
  <c r="M123" i="1" s="1"/>
  <c r="N123" i="1" s="1"/>
  <c r="N117" i="1"/>
  <c r="N119" i="1" s="1"/>
  <c r="M117" i="1"/>
  <c r="M119" i="1" s="1"/>
  <c r="L117" i="1"/>
  <c r="L119" i="1" s="1"/>
  <c r="K117" i="1"/>
  <c r="K119" i="1" s="1"/>
  <c r="J117" i="1"/>
  <c r="J119" i="1" s="1"/>
  <c r="I117" i="1"/>
  <c r="I119" i="1" s="1"/>
  <c r="H117" i="1"/>
  <c r="H119" i="1" s="1"/>
  <c r="G117" i="1"/>
  <c r="G119" i="1" s="1"/>
  <c r="F117" i="1"/>
  <c r="F119" i="1" s="1"/>
  <c r="E117" i="1"/>
  <c r="E119" i="1" s="1"/>
  <c r="D117" i="1"/>
  <c r="D119" i="1" s="1"/>
  <c r="C117" i="1"/>
  <c r="C119" i="1" s="1"/>
  <c r="D111" i="1"/>
  <c r="C109" i="1"/>
  <c r="C126" i="1" s="1"/>
  <c r="C200" i="1"/>
  <c r="D198" i="1"/>
  <c r="E198" i="1" s="1"/>
  <c r="F198" i="1" s="1"/>
  <c r="G198" i="1" s="1"/>
  <c r="H198" i="1" s="1"/>
  <c r="I198" i="1" s="1"/>
  <c r="J198" i="1" s="1"/>
  <c r="K198" i="1" s="1"/>
  <c r="L198" i="1" s="1"/>
  <c r="M198" i="1" s="1"/>
  <c r="N198" i="1" s="1"/>
  <c r="O198" i="1" s="1"/>
  <c r="N192" i="1"/>
  <c r="N194" i="1" s="1"/>
  <c r="M192" i="1"/>
  <c r="M194" i="1" s="1"/>
  <c r="L192" i="1"/>
  <c r="L194" i="1" s="1"/>
  <c r="K192" i="1"/>
  <c r="K194" i="1" s="1"/>
  <c r="J192" i="1"/>
  <c r="J194" i="1" s="1"/>
  <c r="I192" i="1"/>
  <c r="I194" i="1" s="1"/>
  <c r="H192" i="1"/>
  <c r="H194" i="1" s="1"/>
  <c r="G192" i="1"/>
  <c r="G194" i="1" s="1"/>
  <c r="F192" i="1"/>
  <c r="F194" i="1" s="1"/>
  <c r="E192" i="1"/>
  <c r="E194" i="1" s="1"/>
  <c r="D192" i="1"/>
  <c r="D194" i="1" s="1"/>
  <c r="C192" i="1"/>
  <c r="C194" i="1" s="1"/>
  <c r="D186" i="1"/>
  <c r="C184" i="1"/>
  <c r="C201" i="1" s="1"/>
  <c r="C175" i="1"/>
  <c r="D173" i="1"/>
  <c r="E173" i="1" s="1"/>
  <c r="F173" i="1" s="1"/>
  <c r="G173" i="1" s="1"/>
  <c r="H173" i="1" s="1"/>
  <c r="I173" i="1" s="1"/>
  <c r="J173" i="1" s="1"/>
  <c r="K173" i="1" s="1"/>
  <c r="L173" i="1" s="1"/>
  <c r="M173" i="1" s="1"/>
  <c r="N173" i="1" s="1"/>
  <c r="O173" i="1" s="1"/>
  <c r="N167" i="1"/>
  <c r="N169" i="1" s="1"/>
  <c r="M167" i="1"/>
  <c r="M169" i="1" s="1"/>
  <c r="L167" i="1"/>
  <c r="L169" i="1" s="1"/>
  <c r="K167" i="1"/>
  <c r="K169" i="1" s="1"/>
  <c r="J167" i="1"/>
  <c r="J169" i="1" s="1"/>
  <c r="I167" i="1"/>
  <c r="I169" i="1" s="1"/>
  <c r="H167" i="1"/>
  <c r="H169" i="1" s="1"/>
  <c r="G167" i="1"/>
  <c r="G169" i="1" s="1"/>
  <c r="F167" i="1"/>
  <c r="F169" i="1" s="1"/>
  <c r="E167" i="1"/>
  <c r="E169" i="1" s="1"/>
  <c r="D167" i="1"/>
  <c r="D169" i="1" s="1"/>
  <c r="D161" i="1"/>
  <c r="C159" i="1"/>
  <c r="D159" i="1" s="1"/>
  <c r="C100" i="1"/>
  <c r="D98" i="1"/>
  <c r="E98" i="1" s="1"/>
  <c r="F98" i="1" s="1"/>
  <c r="G98" i="1" s="1"/>
  <c r="H98" i="1" s="1"/>
  <c r="I98" i="1" s="1"/>
  <c r="J98" i="1" s="1"/>
  <c r="K98" i="1" s="1"/>
  <c r="L98" i="1" s="1"/>
  <c r="M98" i="1" s="1"/>
  <c r="N98" i="1" s="1"/>
  <c r="O98" i="1" s="1"/>
  <c r="N92" i="1"/>
  <c r="N94" i="1" s="1"/>
  <c r="M92" i="1"/>
  <c r="M94" i="1" s="1"/>
  <c r="L92" i="1"/>
  <c r="L94" i="1" s="1"/>
  <c r="K92" i="1"/>
  <c r="K94" i="1" s="1"/>
  <c r="J92" i="1"/>
  <c r="J94" i="1" s="1"/>
  <c r="I92" i="1"/>
  <c r="I94" i="1" s="1"/>
  <c r="H92" i="1"/>
  <c r="H94" i="1" s="1"/>
  <c r="G92" i="1"/>
  <c r="G94" i="1" s="1"/>
  <c r="F92" i="1"/>
  <c r="F94" i="1" s="1"/>
  <c r="E92" i="1"/>
  <c r="E94" i="1" s="1"/>
  <c r="D92" i="1"/>
  <c r="D94" i="1" s="1"/>
  <c r="C92" i="1"/>
  <c r="C94" i="1" s="1"/>
  <c r="D86" i="1"/>
  <c r="C84" i="1"/>
  <c r="D84" i="1" s="1"/>
  <c r="D73" i="1"/>
  <c r="E73" i="1" s="1"/>
  <c r="F73" i="1" s="1"/>
  <c r="G73" i="1" s="1"/>
  <c r="H73" i="1" s="1"/>
  <c r="I73" i="1" s="1"/>
  <c r="J73" i="1" s="1"/>
  <c r="K73" i="1" s="1"/>
  <c r="L73" i="1" s="1"/>
  <c r="M73" i="1" s="1"/>
  <c r="N73" i="1" s="1"/>
  <c r="O73" i="1" s="1"/>
  <c r="N67" i="1"/>
  <c r="N69" i="1" s="1"/>
  <c r="M67" i="1"/>
  <c r="M69" i="1" s="1"/>
  <c r="L67" i="1"/>
  <c r="K67" i="1"/>
  <c r="J67" i="1"/>
  <c r="I67" i="1"/>
  <c r="H67" i="1"/>
  <c r="G67" i="1"/>
  <c r="F67" i="1"/>
  <c r="E67" i="1"/>
  <c r="D67" i="1"/>
  <c r="D61" i="1"/>
  <c r="E61" i="1" s="1"/>
  <c r="F61" i="1" s="1"/>
  <c r="G61" i="1" s="1"/>
  <c r="H61" i="1" s="1"/>
  <c r="I61" i="1" s="1"/>
  <c r="J61" i="1" s="1"/>
  <c r="K61" i="1" s="1"/>
  <c r="L61" i="1" s="1"/>
  <c r="M61" i="1" s="1"/>
  <c r="N61" i="1" s="1"/>
  <c r="O61" i="1" s="1"/>
  <c r="D48" i="1"/>
  <c r="E48" i="1" s="1"/>
  <c r="F48" i="1" s="1"/>
  <c r="G48" i="1" s="1"/>
  <c r="H48" i="1" s="1"/>
  <c r="I48" i="1" s="1"/>
  <c r="J48" i="1" s="1"/>
  <c r="K48" i="1" s="1"/>
  <c r="L48" i="1" s="1"/>
  <c r="M48" i="1" s="1"/>
  <c r="N48" i="1" s="1"/>
  <c r="O48" i="1" s="1"/>
  <c r="N42" i="1"/>
  <c r="N44" i="1" s="1"/>
  <c r="M42" i="1"/>
  <c r="M44" i="1" s="1"/>
  <c r="L42" i="1"/>
  <c r="K42" i="1"/>
  <c r="J42" i="1"/>
  <c r="I42" i="1"/>
  <c r="H42" i="1"/>
  <c r="G42" i="1"/>
  <c r="F42" i="1"/>
  <c r="E42" i="1"/>
  <c r="D42" i="1"/>
  <c r="D36" i="1"/>
  <c r="E36" i="1" s="1"/>
  <c r="F36" i="1" s="1"/>
  <c r="G36" i="1" s="1"/>
  <c r="M267" i="1"/>
  <c r="M269" i="1" s="1"/>
  <c r="O329" i="1" l="1"/>
  <c r="O298" i="1"/>
  <c r="O123" i="1"/>
  <c r="O148" i="1"/>
  <c r="C302" i="1"/>
  <c r="D300" i="1"/>
  <c r="D284" i="1"/>
  <c r="D301" i="1" s="1"/>
  <c r="E286" i="1"/>
  <c r="D200" i="1"/>
  <c r="C151" i="1"/>
  <c r="C152" i="1" s="1"/>
  <c r="C145" i="1"/>
  <c r="C144" i="1"/>
  <c r="F136" i="1"/>
  <c r="E150" i="1"/>
  <c r="D151" i="1"/>
  <c r="E134" i="1"/>
  <c r="D145" i="1"/>
  <c r="D146" i="1" s="1"/>
  <c r="D150" i="1"/>
  <c r="D125" i="1"/>
  <c r="C120" i="1"/>
  <c r="C121" i="1" s="1"/>
  <c r="D109" i="1"/>
  <c r="E109" i="1" s="1"/>
  <c r="E120" i="1" s="1"/>
  <c r="E121" i="1" s="1"/>
  <c r="C127" i="1"/>
  <c r="E111" i="1"/>
  <c r="D184" i="1"/>
  <c r="E184" i="1" s="1"/>
  <c r="E195" i="1" s="1"/>
  <c r="E196" i="1" s="1"/>
  <c r="C202" i="1"/>
  <c r="C195" i="1"/>
  <c r="C196" i="1" s="1"/>
  <c r="E186" i="1"/>
  <c r="D175" i="1"/>
  <c r="C176" i="1"/>
  <c r="C177" i="1" s="1"/>
  <c r="E159" i="1"/>
  <c r="D176" i="1"/>
  <c r="D170" i="1"/>
  <c r="D171" i="1" s="1"/>
  <c r="E161" i="1"/>
  <c r="C101" i="1"/>
  <c r="C102" i="1" s="1"/>
  <c r="C95" i="1"/>
  <c r="C96" i="1" s="1"/>
  <c r="D100" i="1"/>
  <c r="E84" i="1"/>
  <c r="D101" i="1"/>
  <c r="D95" i="1"/>
  <c r="D96" i="1" s="1"/>
  <c r="E86" i="1"/>
  <c r="M75" i="1"/>
  <c r="H36" i="1"/>
  <c r="I36" i="1" s="1"/>
  <c r="J36" i="1" s="1"/>
  <c r="K36" i="1" s="1"/>
  <c r="L36" i="1" s="1"/>
  <c r="M36" i="1" s="1"/>
  <c r="N36" i="1" s="1"/>
  <c r="O36" i="1" s="1"/>
  <c r="D273" i="1"/>
  <c r="E273" i="1" s="1"/>
  <c r="F273" i="1" s="1"/>
  <c r="G273" i="1" s="1"/>
  <c r="H273" i="1" s="1"/>
  <c r="I273" i="1" s="1"/>
  <c r="J273" i="1" s="1"/>
  <c r="K273" i="1" s="1"/>
  <c r="L273" i="1" s="1"/>
  <c r="M273" i="1" s="1"/>
  <c r="N273" i="1" s="1"/>
  <c r="D248" i="1"/>
  <c r="E248" i="1" s="1"/>
  <c r="F248" i="1" s="1"/>
  <c r="G248" i="1" s="1"/>
  <c r="H248" i="1" s="1"/>
  <c r="I248" i="1" s="1"/>
  <c r="J248" i="1" s="1"/>
  <c r="K248" i="1" s="1"/>
  <c r="L248" i="1" s="1"/>
  <c r="M248" i="1" s="1"/>
  <c r="N248" i="1" s="1"/>
  <c r="D223" i="1"/>
  <c r="E223" i="1" s="1"/>
  <c r="F223" i="1" s="1"/>
  <c r="G223" i="1" s="1"/>
  <c r="H223" i="1" s="1"/>
  <c r="I223" i="1" s="1"/>
  <c r="J223" i="1" s="1"/>
  <c r="K223" i="1" s="1"/>
  <c r="L223" i="1" s="1"/>
  <c r="M223" i="1" s="1"/>
  <c r="N223" i="1" s="1"/>
  <c r="D23" i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D302" i="1" l="1"/>
  <c r="E284" i="1"/>
  <c r="D295" i="1"/>
  <c r="D296" i="1" s="1"/>
  <c r="E300" i="1"/>
  <c r="F286" i="1"/>
  <c r="C146" i="1"/>
  <c r="C154" i="1" s="1"/>
  <c r="D152" i="1"/>
  <c r="D154" i="1" s="1"/>
  <c r="G136" i="1"/>
  <c r="F150" i="1"/>
  <c r="E151" i="1"/>
  <c r="E152" i="1" s="1"/>
  <c r="F134" i="1"/>
  <c r="E145" i="1"/>
  <c r="E146" i="1" s="1"/>
  <c r="D126" i="1"/>
  <c r="D127" i="1" s="1"/>
  <c r="F109" i="1"/>
  <c r="F120" i="1" s="1"/>
  <c r="F121" i="1" s="1"/>
  <c r="C129" i="1"/>
  <c r="D120" i="1"/>
  <c r="D121" i="1" s="1"/>
  <c r="F184" i="1"/>
  <c r="F195" i="1" s="1"/>
  <c r="F196" i="1" s="1"/>
  <c r="E201" i="1"/>
  <c r="E125" i="1"/>
  <c r="F111" i="1"/>
  <c r="D201" i="1"/>
  <c r="D202" i="1" s="1"/>
  <c r="E126" i="1"/>
  <c r="D195" i="1"/>
  <c r="D196" i="1" s="1"/>
  <c r="C204" i="1"/>
  <c r="E200" i="1"/>
  <c r="F186" i="1"/>
  <c r="D177" i="1"/>
  <c r="D179" i="1" s="1"/>
  <c r="D102" i="1"/>
  <c r="D104" i="1" s="1"/>
  <c r="E176" i="1"/>
  <c r="E170" i="1"/>
  <c r="E171" i="1" s="1"/>
  <c r="F159" i="1"/>
  <c r="E175" i="1"/>
  <c r="F161" i="1"/>
  <c r="C104" i="1"/>
  <c r="F84" i="1"/>
  <c r="E101" i="1"/>
  <c r="E95" i="1"/>
  <c r="E96" i="1" s="1"/>
  <c r="E100" i="1"/>
  <c r="F86" i="1"/>
  <c r="O75" i="1"/>
  <c r="M50" i="1"/>
  <c r="M225" i="1"/>
  <c r="C259" i="1"/>
  <c r="D261" i="1"/>
  <c r="E261" i="1" s="1"/>
  <c r="C250" i="1"/>
  <c r="D236" i="1"/>
  <c r="E236" i="1" s="1"/>
  <c r="C211" i="1"/>
  <c r="D211" i="1" s="1"/>
  <c r="E211" i="1" s="1"/>
  <c r="F211" i="1" s="1"/>
  <c r="G211" i="1" s="1"/>
  <c r="H211" i="1" s="1"/>
  <c r="I211" i="1" s="1"/>
  <c r="J211" i="1" s="1"/>
  <c r="K211" i="1" s="1"/>
  <c r="L211" i="1" s="1"/>
  <c r="C209" i="1"/>
  <c r="D11" i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D5" i="1"/>
  <c r="O223" i="1" l="1"/>
  <c r="O273" i="1"/>
  <c r="D304" i="1"/>
  <c r="E295" i="1"/>
  <c r="E296" i="1" s="1"/>
  <c r="F284" i="1"/>
  <c r="E301" i="1"/>
  <c r="E302" i="1" s="1"/>
  <c r="F300" i="1"/>
  <c r="G286" i="1"/>
  <c r="G109" i="1"/>
  <c r="H109" i="1" s="1"/>
  <c r="E154" i="1"/>
  <c r="F151" i="1"/>
  <c r="F152" i="1" s="1"/>
  <c r="G134" i="1"/>
  <c r="F145" i="1"/>
  <c r="F146" i="1" s="1"/>
  <c r="H136" i="1"/>
  <c r="G150" i="1"/>
  <c r="G184" i="1"/>
  <c r="G195" i="1" s="1"/>
  <c r="G196" i="1" s="1"/>
  <c r="D129" i="1"/>
  <c r="F201" i="1"/>
  <c r="F126" i="1"/>
  <c r="D204" i="1"/>
  <c r="E202" i="1"/>
  <c r="E204" i="1" s="1"/>
  <c r="F125" i="1"/>
  <c r="G111" i="1"/>
  <c r="E127" i="1"/>
  <c r="E129" i="1" s="1"/>
  <c r="F200" i="1"/>
  <c r="G186" i="1"/>
  <c r="E177" i="1"/>
  <c r="E179" i="1" s="1"/>
  <c r="E102" i="1"/>
  <c r="E104" i="1" s="1"/>
  <c r="F176" i="1"/>
  <c r="F170" i="1"/>
  <c r="F171" i="1" s="1"/>
  <c r="G159" i="1"/>
  <c r="F175" i="1"/>
  <c r="G161" i="1"/>
  <c r="F100" i="1"/>
  <c r="G86" i="1"/>
  <c r="F101" i="1"/>
  <c r="F95" i="1"/>
  <c r="F96" i="1" s="1"/>
  <c r="G84" i="1"/>
  <c r="N75" i="1"/>
  <c r="O50" i="1"/>
  <c r="M25" i="1"/>
  <c r="E5" i="1"/>
  <c r="C225" i="1"/>
  <c r="C325" i="1"/>
  <c r="C226" i="1"/>
  <c r="D311" i="1"/>
  <c r="C309" i="1"/>
  <c r="D275" i="1"/>
  <c r="C276" i="1"/>
  <c r="D259" i="1"/>
  <c r="E275" i="1"/>
  <c r="F261" i="1"/>
  <c r="G261" i="1" s="1"/>
  <c r="C275" i="1"/>
  <c r="D250" i="1"/>
  <c r="E250" i="1"/>
  <c r="F236" i="1"/>
  <c r="G236" i="1" s="1"/>
  <c r="C234" i="1"/>
  <c r="G225" i="1"/>
  <c r="H225" i="1"/>
  <c r="E225" i="1"/>
  <c r="F225" i="1"/>
  <c r="I225" i="1"/>
  <c r="J225" i="1"/>
  <c r="K225" i="1"/>
  <c r="D225" i="1"/>
  <c r="L225" i="1"/>
  <c r="D209" i="1"/>
  <c r="D226" i="1" s="1"/>
  <c r="E304" i="1" l="1"/>
  <c r="F301" i="1"/>
  <c r="F302" i="1" s="1"/>
  <c r="F295" i="1"/>
  <c r="F296" i="1" s="1"/>
  <c r="G284" i="1"/>
  <c r="G301" i="1" s="1"/>
  <c r="G300" i="1"/>
  <c r="H286" i="1"/>
  <c r="G120" i="1"/>
  <c r="G121" i="1" s="1"/>
  <c r="G126" i="1"/>
  <c r="F127" i="1"/>
  <c r="F129" i="1" s="1"/>
  <c r="H184" i="1"/>
  <c r="H195" i="1" s="1"/>
  <c r="H196" i="1" s="1"/>
  <c r="I136" i="1"/>
  <c r="H150" i="1"/>
  <c r="G201" i="1"/>
  <c r="F154" i="1"/>
  <c r="G151" i="1"/>
  <c r="G152" i="1" s="1"/>
  <c r="G145" i="1"/>
  <c r="G146" i="1" s="1"/>
  <c r="H134" i="1"/>
  <c r="F202" i="1"/>
  <c r="F204" i="1" s="1"/>
  <c r="H120" i="1"/>
  <c r="H121" i="1" s="1"/>
  <c r="I109" i="1"/>
  <c r="H111" i="1"/>
  <c r="G125" i="1"/>
  <c r="G200" i="1"/>
  <c r="H186" i="1"/>
  <c r="F177" i="1"/>
  <c r="F179" i="1" s="1"/>
  <c r="G175" i="1"/>
  <c r="H161" i="1"/>
  <c r="G176" i="1"/>
  <c r="H159" i="1"/>
  <c r="G170" i="1"/>
  <c r="G171" i="1" s="1"/>
  <c r="G101" i="1"/>
  <c r="G95" i="1"/>
  <c r="G96" i="1" s="1"/>
  <c r="H84" i="1"/>
  <c r="G100" i="1"/>
  <c r="H86" i="1"/>
  <c r="F102" i="1"/>
  <c r="F104" i="1" s="1"/>
  <c r="N50" i="1"/>
  <c r="F5" i="1"/>
  <c r="E311" i="1"/>
  <c r="E325" i="1" s="1"/>
  <c r="C227" i="1"/>
  <c r="D317" i="1"/>
  <c r="E267" i="1"/>
  <c r="E269" i="1" s="1"/>
  <c r="D267" i="1"/>
  <c r="D269" i="1" s="1"/>
  <c r="C277" i="1"/>
  <c r="D242" i="1"/>
  <c r="D244" i="1" s="1"/>
  <c r="D325" i="1"/>
  <c r="C326" i="1"/>
  <c r="D309" i="1"/>
  <c r="E317" i="1"/>
  <c r="F275" i="1"/>
  <c r="G275" i="1"/>
  <c r="H261" i="1"/>
  <c r="E259" i="1"/>
  <c r="D276" i="1"/>
  <c r="D277" i="1" s="1"/>
  <c r="F267" i="1"/>
  <c r="F269" i="1" s="1"/>
  <c r="G250" i="1"/>
  <c r="H236" i="1"/>
  <c r="F250" i="1"/>
  <c r="C251" i="1"/>
  <c r="C252" i="1" s="1"/>
  <c r="D234" i="1"/>
  <c r="E242" i="1"/>
  <c r="E244" i="1" s="1"/>
  <c r="D227" i="1"/>
  <c r="E17" i="1"/>
  <c r="D17" i="1"/>
  <c r="E209" i="1"/>
  <c r="E226" i="1" s="1"/>
  <c r="E227" i="1" s="1"/>
  <c r="F304" i="1" l="1"/>
  <c r="H284" i="1"/>
  <c r="G295" i="1"/>
  <c r="G296" i="1" s="1"/>
  <c r="H300" i="1"/>
  <c r="I286" i="1"/>
  <c r="G302" i="1"/>
  <c r="G127" i="1"/>
  <c r="G129" i="1" s="1"/>
  <c r="I184" i="1"/>
  <c r="J184" i="1" s="1"/>
  <c r="H201" i="1"/>
  <c r="G154" i="1"/>
  <c r="J136" i="1"/>
  <c r="I150" i="1"/>
  <c r="G202" i="1"/>
  <c r="G204" i="1" s="1"/>
  <c r="H145" i="1"/>
  <c r="H146" i="1" s="1"/>
  <c r="H151" i="1"/>
  <c r="H152" i="1" s="1"/>
  <c r="I134" i="1"/>
  <c r="H125" i="1"/>
  <c r="I111" i="1"/>
  <c r="I126" i="1" s="1"/>
  <c r="H126" i="1"/>
  <c r="I120" i="1"/>
  <c r="I121" i="1" s="1"/>
  <c r="J109" i="1"/>
  <c r="I186" i="1"/>
  <c r="H200" i="1"/>
  <c r="I159" i="1"/>
  <c r="H170" i="1"/>
  <c r="H171" i="1" s="1"/>
  <c r="H176" i="1"/>
  <c r="H175" i="1"/>
  <c r="I161" i="1"/>
  <c r="G177" i="1"/>
  <c r="G179" i="1" s="1"/>
  <c r="G102" i="1"/>
  <c r="G104" i="1" s="1"/>
  <c r="H95" i="1"/>
  <c r="H96" i="1" s="1"/>
  <c r="I84" i="1"/>
  <c r="H101" i="1"/>
  <c r="H100" i="1"/>
  <c r="I86" i="1"/>
  <c r="G5" i="1"/>
  <c r="C327" i="1"/>
  <c r="F311" i="1"/>
  <c r="E319" i="1"/>
  <c r="D319" i="1"/>
  <c r="D270" i="1"/>
  <c r="D271" i="1" s="1"/>
  <c r="D279" i="1" s="1"/>
  <c r="F317" i="1"/>
  <c r="D320" i="1"/>
  <c r="E309" i="1"/>
  <c r="D326" i="1"/>
  <c r="D327" i="1" s="1"/>
  <c r="F259" i="1"/>
  <c r="E270" i="1"/>
  <c r="E271" i="1" s="1"/>
  <c r="E276" i="1"/>
  <c r="E277" i="1" s="1"/>
  <c r="I261" i="1"/>
  <c r="J261" i="1" s="1"/>
  <c r="K261" i="1" s="1"/>
  <c r="L261" i="1" s="1"/>
  <c r="M261" i="1" s="1"/>
  <c r="N261" i="1" s="1"/>
  <c r="H275" i="1"/>
  <c r="G267" i="1"/>
  <c r="G269" i="1" s="1"/>
  <c r="I236" i="1"/>
  <c r="H250" i="1"/>
  <c r="F242" i="1"/>
  <c r="F244" i="1" s="1"/>
  <c r="D245" i="1"/>
  <c r="D246" i="1" s="1"/>
  <c r="E234" i="1"/>
  <c r="D251" i="1"/>
  <c r="D252" i="1" s="1"/>
  <c r="F17" i="1"/>
  <c r="F209" i="1"/>
  <c r="F226" i="1" s="1"/>
  <c r="F227" i="1" s="1"/>
  <c r="G304" i="1" l="1"/>
  <c r="I284" i="1"/>
  <c r="H301" i="1"/>
  <c r="H302" i="1" s="1"/>
  <c r="H295" i="1"/>
  <c r="H296" i="1" s="1"/>
  <c r="J286" i="1"/>
  <c r="I300" i="1"/>
  <c r="I201" i="1"/>
  <c r="I195" i="1"/>
  <c r="I196" i="1" s="1"/>
  <c r="H202" i="1"/>
  <c r="H204" i="1" s="1"/>
  <c r="H154" i="1"/>
  <c r="I145" i="1"/>
  <c r="I146" i="1" s="1"/>
  <c r="J134" i="1"/>
  <c r="I151" i="1"/>
  <c r="I152" i="1" s="1"/>
  <c r="K136" i="1"/>
  <c r="J150" i="1"/>
  <c r="J120" i="1"/>
  <c r="J121" i="1" s="1"/>
  <c r="K109" i="1"/>
  <c r="I125" i="1"/>
  <c r="I127" i="1" s="1"/>
  <c r="I129" i="1" s="1"/>
  <c r="J111" i="1"/>
  <c r="J126" i="1" s="1"/>
  <c r="H127" i="1"/>
  <c r="H129" i="1" s="1"/>
  <c r="J195" i="1"/>
  <c r="J196" i="1" s="1"/>
  <c r="K184" i="1"/>
  <c r="I200" i="1"/>
  <c r="J186" i="1"/>
  <c r="J201" i="1" s="1"/>
  <c r="H102" i="1"/>
  <c r="H104" i="1" s="1"/>
  <c r="J161" i="1"/>
  <c r="I175" i="1"/>
  <c r="H177" i="1"/>
  <c r="H179" i="1" s="1"/>
  <c r="I170" i="1"/>
  <c r="I171" i="1" s="1"/>
  <c r="J159" i="1"/>
  <c r="I176" i="1"/>
  <c r="I100" i="1"/>
  <c r="J86" i="1"/>
  <c r="I95" i="1"/>
  <c r="I96" i="1" s="1"/>
  <c r="J84" i="1"/>
  <c r="I101" i="1"/>
  <c r="M275" i="1"/>
  <c r="H5" i="1"/>
  <c r="G311" i="1"/>
  <c r="F325" i="1"/>
  <c r="D321" i="1"/>
  <c r="D329" i="1" s="1"/>
  <c r="F319" i="1"/>
  <c r="G317" i="1"/>
  <c r="F309" i="1"/>
  <c r="E320" i="1"/>
  <c r="E321" i="1" s="1"/>
  <c r="E326" i="1"/>
  <c r="E279" i="1"/>
  <c r="H267" i="1"/>
  <c r="H269" i="1" s="1"/>
  <c r="I275" i="1"/>
  <c r="F276" i="1"/>
  <c r="F277" i="1" s="1"/>
  <c r="F270" i="1"/>
  <c r="F271" i="1" s="1"/>
  <c r="G259" i="1"/>
  <c r="D254" i="1"/>
  <c r="G242" i="1"/>
  <c r="G244" i="1" s="1"/>
  <c r="J236" i="1"/>
  <c r="K236" i="1" s="1"/>
  <c r="L236" i="1" s="1"/>
  <c r="M236" i="1" s="1"/>
  <c r="N236" i="1" s="1"/>
  <c r="I250" i="1"/>
  <c r="F234" i="1"/>
  <c r="E245" i="1"/>
  <c r="E246" i="1" s="1"/>
  <c r="E251" i="1"/>
  <c r="E252" i="1" s="1"/>
  <c r="G17" i="1"/>
  <c r="G209" i="1"/>
  <c r="G226" i="1" s="1"/>
  <c r="G227" i="1" s="1"/>
  <c r="H304" i="1" l="1"/>
  <c r="I295" i="1"/>
  <c r="I296" i="1" s="1"/>
  <c r="J284" i="1"/>
  <c r="I301" i="1"/>
  <c r="I302" i="1" s="1"/>
  <c r="J300" i="1"/>
  <c r="K286" i="1"/>
  <c r="I202" i="1"/>
  <c r="I204" i="1" s="1"/>
  <c r="K150" i="1"/>
  <c r="L136" i="1"/>
  <c r="K134" i="1"/>
  <c r="J145" i="1"/>
  <c r="J146" i="1" s="1"/>
  <c r="J151" i="1"/>
  <c r="J152" i="1" s="1"/>
  <c r="I154" i="1"/>
  <c r="J125" i="1"/>
  <c r="J127" i="1" s="1"/>
  <c r="J129" i="1" s="1"/>
  <c r="K111" i="1"/>
  <c r="K126" i="1" s="1"/>
  <c r="L109" i="1"/>
  <c r="K120" i="1"/>
  <c r="K121" i="1" s="1"/>
  <c r="J200" i="1"/>
  <c r="J202" i="1" s="1"/>
  <c r="J204" i="1" s="1"/>
  <c r="K186" i="1"/>
  <c r="K201" i="1" s="1"/>
  <c r="L184" i="1"/>
  <c r="K195" i="1"/>
  <c r="K196" i="1" s="1"/>
  <c r="J170" i="1"/>
  <c r="J171" i="1" s="1"/>
  <c r="J176" i="1"/>
  <c r="K159" i="1"/>
  <c r="I177" i="1"/>
  <c r="I179" i="1" s="1"/>
  <c r="J175" i="1"/>
  <c r="K161" i="1"/>
  <c r="J95" i="1"/>
  <c r="J96" i="1" s="1"/>
  <c r="K84" i="1"/>
  <c r="J101" i="1"/>
  <c r="J100" i="1"/>
  <c r="K86" i="1"/>
  <c r="I102" i="1"/>
  <c r="I104" i="1" s="1"/>
  <c r="M250" i="1"/>
  <c r="I5" i="1"/>
  <c r="E327" i="1"/>
  <c r="H311" i="1"/>
  <c r="G325" i="1"/>
  <c r="G319" i="1"/>
  <c r="F326" i="1"/>
  <c r="F327" i="1" s="1"/>
  <c r="G309" i="1"/>
  <c r="F320" i="1"/>
  <c r="F321" i="1" s="1"/>
  <c r="H317" i="1"/>
  <c r="F279" i="1"/>
  <c r="J275" i="1"/>
  <c r="I267" i="1"/>
  <c r="I269" i="1" s="1"/>
  <c r="G276" i="1"/>
  <c r="G277" i="1" s="1"/>
  <c r="G270" i="1"/>
  <c r="G271" i="1" s="1"/>
  <c r="H259" i="1"/>
  <c r="E254" i="1"/>
  <c r="G234" i="1"/>
  <c r="F251" i="1"/>
  <c r="F252" i="1" s="1"/>
  <c r="F245" i="1"/>
  <c r="F246" i="1" s="1"/>
  <c r="J250" i="1"/>
  <c r="H242" i="1"/>
  <c r="H244" i="1" s="1"/>
  <c r="H17" i="1"/>
  <c r="H209" i="1"/>
  <c r="H226" i="1" s="1"/>
  <c r="H227" i="1" s="1"/>
  <c r="O261" i="1" l="1"/>
  <c r="O275" i="1" s="1"/>
  <c r="J301" i="1"/>
  <c r="J302" i="1" s="1"/>
  <c r="K284" i="1"/>
  <c r="K301" i="1" s="1"/>
  <c r="J295" i="1"/>
  <c r="J296" i="1" s="1"/>
  <c r="I304" i="1"/>
  <c r="K300" i="1"/>
  <c r="L286" i="1"/>
  <c r="J154" i="1"/>
  <c r="L134" i="1"/>
  <c r="K145" i="1"/>
  <c r="K146" i="1" s="1"/>
  <c r="K151" i="1"/>
  <c r="K152" i="1" s="1"/>
  <c r="M136" i="1"/>
  <c r="N136" i="1" s="1"/>
  <c r="L150" i="1"/>
  <c r="M109" i="1"/>
  <c r="N109" i="1" s="1"/>
  <c r="L120" i="1"/>
  <c r="L121" i="1" s="1"/>
  <c r="K125" i="1"/>
  <c r="K127" i="1" s="1"/>
  <c r="K129" i="1" s="1"/>
  <c r="L111" i="1"/>
  <c r="L126" i="1" s="1"/>
  <c r="J177" i="1"/>
  <c r="J179" i="1" s="1"/>
  <c r="M184" i="1"/>
  <c r="N184" i="1" s="1"/>
  <c r="O184" i="1" s="1"/>
  <c r="L195" i="1"/>
  <c r="L196" i="1" s="1"/>
  <c r="K200" i="1"/>
  <c r="K202" i="1" s="1"/>
  <c r="K204" i="1" s="1"/>
  <c r="L186" i="1"/>
  <c r="K175" i="1"/>
  <c r="L161" i="1"/>
  <c r="L159" i="1"/>
  <c r="K176" i="1"/>
  <c r="K170" i="1"/>
  <c r="K171" i="1" s="1"/>
  <c r="J102" i="1"/>
  <c r="J104" i="1" s="1"/>
  <c r="K100" i="1"/>
  <c r="L86" i="1"/>
  <c r="L84" i="1"/>
  <c r="K101" i="1"/>
  <c r="K95" i="1"/>
  <c r="K96" i="1" s="1"/>
  <c r="J5" i="1"/>
  <c r="E329" i="1"/>
  <c r="I311" i="1"/>
  <c r="H325" i="1"/>
  <c r="H319" i="1"/>
  <c r="F329" i="1"/>
  <c r="G326" i="1"/>
  <c r="G327" i="1" s="1"/>
  <c r="G320" i="1"/>
  <c r="G321" i="1" s="1"/>
  <c r="H309" i="1"/>
  <c r="I317" i="1"/>
  <c r="G279" i="1"/>
  <c r="J267" i="1"/>
  <c r="J269" i="1" s="1"/>
  <c r="K275" i="1"/>
  <c r="H276" i="1"/>
  <c r="H277" i="1" s="1"/>
  <c r="H270" i="1"/>
  <c r="H271" i="1" s="1"/>
  <c r="I259" i="1"/>
  <c r="J259" i="1" s="1"/>
  <c r="K259" i="1" s="1"/>
  <c r="L259" i="1" s="1"/>
  <c r="M259" i="1" s="1"/>
  <c r="N259" i="1" s="1"/>
  <c r="F254" i="1"/>
  <c r="I242" i="1"/>
  <c r="I244" i="1" s="1"/>
  <c r="K250" i="1"/>
  <c r="G251" i="1"/>
  <c r="G252" i="1" s="1"/>
  <c r="G245" i="1"/>
  <c r="G246" i="1" s="1"/>
  <c r="H234" i="1"/>
  <c r="I17" i="1"/>
  <c r="I209" i="1"/>
  <c r="I226" i="1" s="1"/>
  <c r="I227" i="1" s="1"/>
  <c r="O236" i="1" l="1"/>
  <c r="J304" i="1"/>
  <c r="L284" i="1"/>
  <c r="K295" i="1"/>
  <c r="K296" i="1" s="1"/>
  <c r="L300" i="1"/>
  <c r="M286" i="1"/>
  <c r="N286" i="1" s="1"/>
  <c r="K302" i="1"/>
  <c r="M150" i="1"/>
  <c r="K154" i="1"/>
  <c r="M134" i="1"/>
  <c r="N134" i="1" s="1"/>
  <c r="L151" i="1"/>
  <c r="L152" i="1" s="1"/>
  <c r="L145" i="1"/>
  <c r="L146" i="1" s="1"/>
  <c r="M120" i="1"/>
  <c r="M121" i="1" s="1"/>
  <c r="L125" i="1"/>
  <c r="L127" i="1" s="1"/>
  <c r="L129" i="1" s="1"/>
  <c r="M111" i="1"/>
  <c r="N111" i="1" s="1"/>
  <c r="L200" i="1"/>
  <c r="M186" i="1"/>
  <c r="N186" i="1" s="1"/>
  <c r="O186" i="1" s="1"/>
  <c r="L201" i="1"/>
  <c r="M195" i="1"/>
  <c r="M196" i="1" s="1"/>
  <c r="M159" i="1"/>
  <c r="N159" i="1" s="1"/>
  <c r="O159" i="1" s="1"/>
  <c r="L176" i="1"/>
  <c r="L170" i="1"/>
  <c r="L171" i="1" s="1"/>
  <c r="L175" i="1"/>
  <c r="M161" i="1"/>
  <c r="N161" i="1" s="1"/>
  <c r="O161" i="1" s="1"/>
  <c r="K177" i="1"/>
  <c r="K179" i="1" s="1"/>
  <c r="M84" i="1"/>
  <c r="N84" i="1" s="1"/>
  <c r="O84" i="1" s="1"/>
  <c r="L101" i="1"/>
  <c r="L95" i="1"/>
  <c r="L96" i="1" s="1"/>
  <c r="L100" i="1"/>
  <c r="M86" i="1"/>
  <c r="N86" i="1" s="1"/>
  <c r="O86" i="1" s="1"/>
  <c r="K102" i="1"/>
  <c r="K104" i="1" s="1"/>
  <c r="M270" i="1"/>
  <c r="M271" i="1" s="1"/>
  <c r="M276" i="1"/>
  <c r="M277" i="1" s="1"/>
  <c r="K5" i="1"/>
  <c r="J311" i="1"/>
  <c r="K311" i="1" s="1"/>
  <c r="L311" i="1" s="1"/>
  <c r="M311" i="1" s="1"/>
  <c r="N311" i="1" s="1"/>
  <c r="I325" i="1"/>
  <c r="I319" i="1"/>
  <c r="G329" i="1"/>
  <c r="H326" i="1"/>
  <c r="H327" i="1" s="1"/>
  <c r="H320" i="1"/>
  <c r="H321" i="1" s="1"/>
  <c r="I309" i="1"/>
  <c r="J317" i="1"/>
  <c r="H279" i="1"/>
  <c r="K267" i="1"/>
  <c r="K269" i="1" s="1"/>
  <c r="L275" i="1"/>
  <c r="I276" i="1"/>
  <c r="I277" i="1" s="1"/>
  <c r="I270" i="1"/>
  <c r="I271" i="1" s="1"/>
  <c r="G254" i="1"/>
  <c r="L250" i="1"/>
  <c r="J242" i="1"/>
  <c r="J244" i="1" s="1"/>
  <c r="H251" i="1"/>
  <c r="H252" i="1" s="1"/>
  <c r="H245" i="1"/>
  <c r="H246" i="1" s="1"/>
  <c r="I234" i="1"/>
  <c r="J17" i="1"/>
  <c r="J209" i="1"/>
  <c r="J226" i="1" s="1"/>
  <c r="J227" i="1" s="1"/>
  <c r="M201" i="1" l="1"/>
  <c r="M284" i="1"/>
  <c r="N284" i="1" s="1"/>
  <c r="L301" i="1"/>
  <c r="L302" i="1" s="1"/>
  <c r="L295" i="1"/>
  <c r="L296" i="1" s="1"/>
  <c r="K304" i="1"/>
  <c r="M300" i="1"/>
  <c r="L154" i="1"/>
  <c r="M151" i="1"/>
  <c r="M152" i="1" s="1"/>
  <c r="M145" i="1"/>
  <c r="M146" i="1" s="1"/>
  <c r="O136" i="1"/>
  <c r="O150" i="1" s="1"/>
  <c r="M125" i="1"/>
  <c r="O109" i="1"/>
  <c r="M126" i="1"/>
  <c r="M200" i="1"/>
  <c r="L202" i="1"/>
  <c r="L204" i="1" s="1"/>
  <c r="L177" i="1"/>
  <c r="L179" i="1" s="1"/>
  <c r="L102" i="1"/>
  <c r="L104" i="1" s="1"/>
  <c r="M176" i="1"/>
  <c r="M170" i="1"/>
  <c r="M171" i="1" s="1"/>
  <c r="M175" i="1"/>
  <c r="M100" i="1"/>
  <c r="M101" i="1"/>
  <c r="M95" i="1"/>
  <c r="M96" i="1" s="1"/>
  <c r="M325" i="1"/>
  <c r="M279" i="1"/>
  <c r="L5" i="1"/>
  <c r="O248" i="1"/>
  <c r="O250" i="1" s="1"/>
  <c r="J325" i="1"/>
  <c r="J319" i="1"/>
  <c r="H329" i="1"/>
  <c r="K317" i="1"/>
  <c r="M317" i="1"/>
  <c r="I326" i="1"/>
  <c r="I327" i="1" s="1"/>
  <c r="I320" i="1"/>
  <c r="I321" i="1" s="1"/>
  <c r="J309" i="1"/>
  <c r="I279" i="1"/>
  <c r="L267" i="1"/>
  <c r="L269" i="1" s="1"/>
  <c r="J276" i="1"/>
  <c r="J277" i="1" s="1"/>
  <c r="J270" i="1"/>
  <c r="J271" i="1" s="1"/>
  <c r="H254" i="1"/>
  <c r="K242" i="1"/>
  <c r="K244" i="1" s="1"/>
  <c r="M242" i="1"/>
  <c r="I251" i="1"/>
  <c r="I252" i="1" s="1"/>
  <c r="I245" i="1"/>
  <c r="I246" i="1" s="1"/>
  <c r="J234" i="1"/>
  <c r="K234" i="1" s="1"/>
  <c r="L234" i="1" s="1"/>
  <c r="M234" i="1" s="1"/>
  <c r="N234" i="1" s="1"/>
  <c r="K17" i="1"/>
  <c r="M17" i="1"/>
  <c r="K209" i="1"/>
  <c r="K226" i="1" s="1"/>
  <c r="K227" i="1" s="1"/>
  <c r="M202" i="1" l="1"/>
  <c r="M204" i="1" s="1"/>
  <c r="M301" i="1"/>
  <c r="M302" i="1" s="1"/>
  <c r="O195" i="1"/>
  <c r="O196" i="1" s="1"/>
  <c r="O120" i="1"/>
  <c r="O121" i="1" s="1"/>
  <c r="O259" i="1"/>
  <c r="L304" i="1"/>
  <c r="M295" i="1"/>
  <c r="M296" i="1" s="1"/>
  <c r="O286" i="1"/>
  <c r="O300" i="1" s="1"/>
  <c r="N150" i="1"/>
  <c r="M154" i="1"/>
  <c r="O134" i="1"/>
  <c r="N120" i="1"/>
  <c r="N121" i="1" s="1"/>
  <c r="O111" i="1"/>
  <c r="O125" i="1" s="1"/>
  <c r="M127" i="1"/>
  <c r="M129" i="1" s="1"/>
  <c r="N195" i="1"/>
  <c r="N196" i="1" s="1"/>
  <c r="M177" i="1"/>
  <c r="M179" i="1" s="1"/>
  <c r="O175" i="1"/>
  <c r="O100" i="1"/>
  <c r="M102" i="1"/>
  <c r="M104" i="1" s="1"/>
  <c r="M251" i="1"/>
  <c r="M252" i="1" s="1"/>
  <c r="M319" i="1"/>
  <c r="M19" i="1"/>
  <c r="M244" i="1"/>
  <c r="M245" i="1"/>
  <c r="K325" i="1"/>
  <c r="K319" i="1"/>
  <c r="I329" i="1"/>
  <c r="L317" i="1"/>
  <c r="J326" i="1"/>
  <c r="J320" i="1"/>
  <c r="J321" i="1" s="1"/>
  <c r="K309" i="1"/>
  <c r="L309" i="1" s="1"/>
  <c r="M309" i="1" s="1"/>
  <c r="N309" i="1" s="1"/>
  <c r="J279" i="1"/>
  <c r="K276" i="1"/>
  <c r="K277" i="1" s="1"/>
  <c r="K270" i="1"/>
  <c r="K271" i="1" s="1"/>
  <c r="I254" i="1"/>
  <c r="J251" i="1"/>
  <c r="J252" i="1" s="1"/>
  <c r="J245" i="1"/>
  <c r="J246" i="1" s="1"/>
  <c r="L242" i="1"/>
  <c r="L244" i="1" s="1"/>
  <c r="L17" i="1"/>
  <c r="L209" i="1"/>
  <c r="M320" i="1" l="1"/>
  <c r="M321" i="1" s="1"/>
  <c r="O126" i="1"/>
  <c r="O127" i="1" s="1"/>
  <c r="O129" i="1" s="1"/>
  <c r="O101" i="1"/>
  <c r="O102" i="1" s="1"/>
  <c r="O95" i="1"/>
  <c r="O96" i="1" s="1"/>
  <c r="O145" i="1"/>
  <c r="O146" i="1" s="1"/>
  <c r="O151" i="1"/>
  <c r="O152" i="1" s="1"/>
  <c r="O270" i="1"/>
  <c r="O271" i="1" s="1"/>
  <c r="O276" i="1"/>
  <c r="O277" i="1" s="1"/>
  <c r="O170" i="1"/>
  <c r="O171" i="1" s="1"/>
  <c r="O176" i="1"/>
  <c r="O177" i="1" s="1"/>
  <c r="N201" i="1"/>
  <c r="M304" i="1"/>
  <c r="N300" i="1"/>
  <c r="N151" i="1"/>
  <c r="N152" i="1" s="1"/>
  <c r="N145" i="1"/>
  <c r="N146" i="1" s="1"/>
  <c r="N125" i="1"/>
  <c r="N126" i="1"/>
  <c r="N200" i="1"/>
  <c r="N176" i="1"/>
  <c r="N170" i="1"/>
  <c r="N171" i="1" s="1"/>
  <c r="N175" i="1"/>
  <c r="N100" i="1"/>
  <c r="N101" i="1"/>
  <c r="N95" i="1"/>
  <c r="N96" i="1" s="1"/>
  <c r="M326" i="1"/>
  <c r="M327" i="1" s="1"/>
  <c r="L226" i="1"/>
  <c r="L227" i="1" s="1"/>
  <c r="M209" i="1"/>
  <c r="N209" i="1" s="1"/>
  <c r="M246" i="1"/>
  <c r="M254" i="1" s="1"/>
  <c r="O25" i="1"/>
  <c r="L325" i="1"/>
  <c r="J327" i="1"/>
  <c r="L319" i="1"/>
  <c r="K279" i="1"/>
  <c r="K326" i="1"/>
  <c r="K320" i="1"/>
  <c r="K321" i="1" s="1"/>
  <c r="L270" i="1"/>
  <c r="L271" i="1" s="1"/>
  <c r="L276" i="1"/>
  <c r="L277" i="1" s="1"/>
  <c r="J254" i="1"/>
  <c r="K251" i="1"/>
  <c r="K252" i="1" s="1"/>
  <c r="K245" i="1"/>
  <c r="K246" i="1" s="1"/>
  <c r="O104" i="1" l="1"/>
  <c r="O179" i="1"/>
  <c r="N202" i="1"/>
  <c r="N204" i="1" s="1"/>
  <c r="O234" i="1"/>
  <c r="N301" i="1"/>
  <c r="N302" i="1" s="1"/>
  <c r="O284" i="1"/>
  <c r="O279" i="1"/>
  <c r="O154" i="1"/>
  <c r="O200" i="1"/>
  <c r="O201" i="1"/>
  <c r="N295" i="1"/>
  <c r="N296" i="1" s="1"/>
  <c r="N154" i="1"/>
  <c r="N127" i="1"/>
  <c r="N129" i="1" s="1"/>
  <c r="N177" i="1"/>
  <c r="N179" i="1" s="1"/>
  <c r="N102" i="1"/>
  <c r="N104" i="1" s="1"/>
  <c r="M329" i="1"/>
  <c r="M226" i="1"/>
  <c r="M227" i="1" s="1"/>
  <c r="O211" i="1"/>
  <c r="O225" i="1" s="1"/>
  <c r="N25" i="1"/>
  <c r="J329" i="1"/>
  <c r="K327" i="1"/>
  <c r="L320" i="1"/>
  <c r="L321" i="1" s="1"/>
  <c r="L326" i="1"/>
  <c r="L279" i="1"/>
  <c r="K254" i="1"/>
  <c r="L245" i="1"/>
  <c r="L246" i="1" s="1"/>
  <c r="L251" i="1"/>
  <c r="L252" i="1" s="1"/>
  <c r="O202" i="1" l="1"/>
  <c r="O204" i="1" s="1"/>
  <c r="O245" i="1"/>
  <c r="O246" i="1" s="1"/>
  <c r="O251" i="1"/>
  <c r="O252" i="1" s="1"/>
  <c r="O301" i="1"/>
  <c r="O302" i="1" s="1"/>
  <c r="O295" i="1"/>
  <c r="O296" i="1" s="1"/>
  <c r="N304" i="1"/>
  <c r="K329" i="1"/>
  <c r="N225" i="1"/>
  <c r="L327" i="1"/>
  <c r="L329" i="1" s="1"/>
  <c r="L254" i="1"/>
  <c r="O304" i="1" l="1"/>
  <c r="O209" i="1"/>
  <c r="O254" i="1"/>
  <c r="O226" i="1" l="1"/>
  <c r="O227" i="1" s="1"/>
  <c r="O220" i="1"/>
  <c r="O221" i="1" s="1"/>
  <c r="O229" i="1" l="1"/>
  <c r="N275" i="1"/>
  <c r="N250" i="1"/>
  <c r="N267" i="1" l="1"/>
  <c r="N269" i="1" s="1"/>
  <c r="N317" i="1"/>
  <c r="N320" i="1" s="1"/>
  <c r="N276" i="1" l="1"/>
  <c r="N277" i="1" s="1"/>
  <c r="N270" i="1"/>
  <c r="N271" i="1" s="1"/>
  <c r="N17" i="1"/>
  <c r="N242" i="1"/>
  <c r="N244" i="1" s="1"/>
  <c r="N326" i="1"/>
  <c r="N319" i="1"/>
  <c r="N279" i="1" l="1"/>
  <c r="N226" i="1"/>
  <c r="N227" i="1" s="1"/>
  <c r="N19" i="1"/>
  <c r="N251" i="1"/>
  <c r="N252" i="1" s="1"/>
  <c r="N245" i="1"/>
  <c r="N246" i="1" s="1"/>
  <c r="N325" i="1"/>
  <c r="N321" i="1"/>
  <c r="N327" i="1" l="1"/>
  <c r="N329" i="1" s="1"/>
  <c r="N254" i="1"/>
  <c r="L44" i="1" l="1"/>
  <c r="L50" i="1"/>
  <c r="K44" i="1"/>
  <c r="K50" i="1"/>
  <c r="I44" i="1"/>
  <c r="I50" i="1"/>
  <c r="D50" i="1"/>
  <c r="D44" i="1"/>
  <c r="F50" i="1"/>
  <c r="F44" i="1"/>
  <c r="H44" i="1"/>
  <c r="H50" i="1"/>
  <c r="G50" i="1"/>
  <c r="G44" i="1"/>
  <c r="E50" i="1"/>
  <c r="E44" i="1"/>
  <c r="J44" i="1"/>
  <c r="J50" i="1"/>
  <c r="C34" i="1"/>
  <c r="C50" i="1"/>
  <c r="D34" i="1" l="1"/>
  <c r="C51" i="1"/>
  <c r="C52" i="1" s="1"/>
  <c r="E34" i="1" l="1"/>
  <c r="D45" i="1"/>
  <c r="D46" i="1" s="1"/>
  <c r="D51" i="1"/>
  <c r="D52" i="1" s="1"/>
  <c r="D54" i="1" l="1"/>
  <c r="E51" i="1"/>
  <c r="E52" i="1" s="1"/>
  <c r="F34" i="1"/>
  <c r="E45" i="1"/>
  <c r="E46" i="1" s="1"/>
  <c r="E54" i="1" l="1"/>
  <c r="G34" i="1"/>
  <c r="F51" i="1"/>
  <c r="F52" i="1" s="1"/>
  <c r="F45" i="1"/>
  <c r="F46" i="1" s="1"/>
  <c r="F54" i="1" l="1"/>
  <c r="G51" i="1"/>
  <c r="G52" i="1" s="1"/>
  <c r="G45" i="1"/>
  <c r="G46" i="1" s="1"/>
  <c r="H34" i="1"/>
  <c r="H45" i="1" l="1"/>
  <c r="H46" i="1" s="1"/>
  <c r="H51" i="1"/>
  <c r="H52" i="1" s="1"/>
  <c r="I34" i="1"/>
  <c r="G54" i="1"/>
  <c r="H54" i="1" l="1"/>
  <c r="I45" i="1"/>
  <c r="I46" i="1" s="1"/>
  <c r="I51" i="1"/>
  <c r="I52" i="1" s="1"/>
  <c r="J34" i="1"/>
  <c r="J45" i="1" l="1"/>
  <c r="J46" i="1" s="1"/>
  <c r="K34" i="1"/>
  <c r="J51" i="1"/>
  <c r="J52" i="1" s="1"/>
  <c r="I54" i="1"/>
  <c r="L34" i="1" l="1"/>
  <c r="K45" i="1"/>
  <c r="K46" i="1" s="1"/>
  <c r="K51" i="1"/>
  <c r="K52" i="1" s="1"/>
  <c r="J54" i="1"/>
  <c r="K54" i="1" l="1"/>
  <c r="M34" i="1"/>
  <c r="N34" i="1" s="1"/>
  <c r="O34" i="1" s="1"/>
  <c r="L45" i="1"/>
  <c r="L46" i="1" s="1"/>
  <c r="L51" i="1"/>
  <c r="L52" i="1" s="1"/>
  <c r="L54" i="1" l="1"/>
  <c r="M51" i="1"/>
  <c r="M52" i="1" s="1"/>
  <c r="M45" i="1"/>
  <c r="M46" i="1" s="1"/>
  <c r="M54" i="1" l="1"/>
  <c r="O45" i="1" l="1"/>
  <c r="O46" i="1" s="1"/>
  <c r="O51" i="1"/>
  <c r="O52" i="1" s="1"/>
  <c r="N51" i="1"/>
  <c r="N52" i="1" s="1"/>
  <c r="N45" i="1"/>
  <c r="N46" i="1" s="1"/>
  <c r="O54" i="1" l="1"/>
  <c r="N54" i="1"/>
  <c r="J75" i="1" l="1"/>
  <c r="J69" i="1"/>
  <c r="L75" i="1"/>
  <c r="L69" i="1"/>
  <c r="H69" i="1"/>
  <c r="H75" i="1"/>
  <c r="E75" i="1"/>
  <c r="E69" i="1"/>
  <c r="G69" i="1"/>
  <c r="G75" i="1"/>
  <c r="D75" i="1"/>
  <c r="D69" i="1"/>
  <c r="I69" i="1"/>
  <c r="I75" i="1"/>
  <c r="K75" i="1"/>
  <c r="K69" i="1"/>
  <c r="C59" i="1"/>
  <c r="C75" i="1"/>
  <c r="F75" i="1"/>
  <c r="F69" i="1"/>
  <c r="D59" i="1" l="1"/>
  <c r="C76" i="1"/>
  <c r="C77" i="1" s="1"/>
  <c r="E25" i="1"/>
  <c r="E19" i="1"/>
  <c r="K25" i="1"/>
  <c r="K19" i="1"/>
  <c r="J25" i="1"/>
  <c r="J19" i="1"/>
  <c r="H25" i="1"/>
  <c r="H19" i="1"/>
  <c r="G25" i="1"/>
  <c r="G19" i="1"/>
  <c r="I25" i="1"/>
  <c r="I19" i="1"/>
  <c r="F25" i="1"/>
  <c r="F19" i="1"/>
  <c r="L25" i="1"/>
  <c r="L19" i="1"/>
  <c r="D25" i="1"/>
  <c r="D19" i="1"/>
  <c r="E59" i="1" l="1"/>
  <c r="D76" i="1"/>
  <c r="D77" i="1" s="1"/>
  <c r="D70" i="1"/>
  <c r="D71" i="1" s="1"/>
  <c r="D79" i="1" l="1"/>
  <c r="E70" i="1"/>
  <c r="E71" i="1" s="1"/>
  <c r="E76" i="1"/>
  <c r="E77" i="1" s="1"/>
  <c r="F59" i="1"/>
  <c r="F76" i="1" l="1"/>
  <c r="F77" i="1" s="1"/>
  <c r="G59" i="1"/>
  <c r="F70" i="1"/>
  <c r="F71" i="1" s="1"/>
  <c r="E79" i="1"/>
  <c r="F79" i="1" l="1"/>
  <c r="G76" i="1"/>
  <c r="G77" i="1" s="1"/>
  <c r="G70" i="1"/>
  <c r="G71" i="1" s="1"/>
  <c r="H59" i="1"/>
  <c r="G79" i="1" l="1"/>
  <c r="H70" i="1"/>
  <c r="H71" i="1" s="1"/>
  <c r="I59" i="1"/>
  <c r="H76" i="1"/>
  <c r="H77" i="1" s="1"/>
  <c r="I70" i="1" l="1"/>
  <c r="I71" i="1" s="1"/>
  <c r="J59" i="1"/>
  <c r="I76" i="1"/>
  <c r="I77" i="1" s="1"/>
  <c r="H79" i="1"/>
  <c r="J70" i="1" l="1"/>
  <c r="J71" i="1" s="1"/>
  <c r="J76" i="1"/>
  <c r="J77" i="1" s="1"/>
  <c r="K59" i="1"/>
  <c r="I79" i="1"/>
  <c r="L59" i="1" l="1"/>
  <c r="K76" i="1"/>
  <c r="K77" i="1" s="1"/>
  <c r="K70" i="1"/>
  <c r="K71" i="1" s="1"/>
  <c r="J79" i="1"/>
  <c r="K79" i="1" l="1"/>
  <c r="M59" i="1"/>
  <c r="N59" i="1" s="1"/>
  <c r="O59" i="1" s="1"/>
  <c r="L76" i="1"/>
  <c r="L77" i="1" s="1"/>
  <c r="L70" i="1"/>
  <c r="L71" i="1" s="1"/>
  <c r="L79" i="1" l="1"/>
  <c r="M70" i="1"/>
  <c r="M71" i="1" s="1"/>
  <c r="M76" i="1"/>
  <c r="M77" i="1" s="1"/>
  <c r="M79" i="1" l="1"/>
  <c r="O70" i="1" l="1"/>
  <c r="O71" i="1" s="1"/>
  <c r="O76" i="1"/>
  <c r="O77" i="1" s="1"/>
  <c r="N76" i="1"/>
  <c r="N77" i="1" s="1"/>
  <c r="N70" i="1"/>
  <c r="N71" i="1" s="1"/>
  <c r="O79" i="1" l="1"/>
  <c r="N79" i="1"/>
  <c r="D217" i="1" l="1"/>
  <c r="L217" i="1"/>
  <c r="E217" i="1"/>
  <c r="M217" i="1"/>
  <c r="F217" i="1"/>
  <c r="H217" i="1"/>
  <c r="G217" i="1"/>
  <c r="N217" i="1"/>
  <c r="I217" i="1"/>
  <c r="J217" i="1"/>
  <c r="K217" i="1"/>
  <c r="G219" i="1" l="1"/>
  <c r="G220" i="1"/>
  <c r="H219" i="1"/>
  <c r="H220" i="1"/>
  <c r="K219" i="1"/>
  <c r="K220" i="1"/>
  <c r="J219" i="1"/>
  <c r="J220" i="1"/>
  <c r="F219" i="1"/>
  <c r="F220" i="1"/>
  <c r="M219" i="1"/>
  <c r="M220" i="1"/>
  <c r="I219" i="1"/>
  <c r="I220" i="1"/>
  <c r="E219" i="1"/>
  <c r="E220" i="1"/>
  <c r="L219" i="1"/>
  <c r="L220" i="1"/>
  <c r="N219" i="1"/>
  <c r="N220" i="1"/>
  <c r="D219" i="1"/>
  <c r="D220" i="1"/>
  <c r="G221" i="1" l="1"/>
  <c r="G229" i="1" s="1"/>
  <c r="J221" i="1"/>
  <c r="J229" i="1" s="1"/>
  <c r="I221" i="1"/>
  <c r="I229" i="1" s="1"/>
  <c r="N221" i="1"/>
  <c r="N229" i="1" s="1"/>
  <c r="D221" i="1"/>
  <c r="D229" i="1" s="1"/>
  <c r="E221" i="1"/>
  <c r="E229" i="1" s="1"/>
  <c r="F221" i="1"/>
  <c r="F229" i="1" s="1"/>
  <c r="H221" i="1"/>
  <c r="H229" i="1" s="1"/>
  <c r="C292" i="1"/>
  <c r="C267" i="1"/>
  <c r="K221" i="1"/>
  <c r="K229" i="1" s="1"/>
  <c r="C242" i="1"/>
  <c r="C217" i="1"/>
  <c r="C219" i="1" s="1"/>
  <c r="L221" i="1"/>
  <c r="L229" i="1" s="1"/>
  <c r="M221" i="1"/>
  <c r="M229" i="1" s="1"/>
  <c r="C317" i="1" l="1"/>
  <c r="C294" i="1"/>
  <c r="C295" i="1"/>
  <c r="C269" i="1"/>
  <c r="C270" i="1"/>
  <c r="C220" i="1"/>
  <c r="C221" i="1" s="1"/>
  <c r="C229" i="1" s="1"/>
  <c r="C244" i="1"/>
  <c r="C245" i="1"/>
  <c r="C296" i="1" l="1"/>
  <c r="C304" i="1" s="1"/>
  <c r="C271" i="1"/>
  <c r="C279" i="1" s="1"/>
  <c r="C319" i="1"/>
  <c r="C320" i="1"/>
  <c r="C246" i="1"/>
  <c r="C254" i="1" s="1"/>
  <c r="C321" i="1" l="1"/>
  <c r="C329" i="1" s="1"/>
  <c r="C42" i="1" l="1"/>
  <c r="C17" i="1"/>
  <c r="C167" i="1" l="1"/>
  <c r="C67" i="1"/>
  <c r="C44" i="1"/>
  <c r="C45" i="1"/>
  <c r="C46" i="1" l="1"/>
  <c r="C54" i="1" s="1"/>
  <c r="C169" i="1"/>
  <c r="C170" i="1"/>
  <c r="C69" i="1"/>
  <c r="C70" i="1"/>
  <c r="C171" i="1" l="1"/>
  <c r="C179" i="1" s="1"/>
  <c r="C71" i="1"/>
  <c r="C79" i="1" s="1"/>
  <c r="C25" i="1" l="1"/>
  <c r="C9" i="1"/>
  <c r="C19" i="1"/>
  <c r="D9" i="1" l="1"/>
  <c r="C26" i="1"/>
  <c r="C27" i="1" s="1"/>
  <c r="C20" i="1"/>
  <c r="C21" i="1" s="1"/>
  <c r="C29" i="1" l="1"/>
  <c r="C333" i="1" s="1"/>
  <c r="E9" i="1"/>
  <c r="D26" i="1"/>
  <c r="D27" i="1" s="1"/>
  <c r="D20" i="1"/>
  <c r="D21" i="1" s="1"/>
  <c r="D29" i="1" l="1"/>
  <c r="D333" i="1" s="1"/>
  <c r="F9" i="1"/>
  <c r="E26" i="1"/>
  <c r="E27" i="1" s="1"/>
  <c r="E20" i="1"/>
  <c r="E21" i="1" s="1"/>
  <c r="E29" i="1" l="1"/>
  <c r="E333" i="1" s="1"/>
  <c r="G9" i="1"/>
  <c r="F26" i="1"/>
  <c r="F27" i="1" s="1"/>
  <c r="F20" i="1"/>
  <c r="F21" i="1" s="1"/>
  <c r="F29" i="1" l="1"/>
  <c r="F333" i="1" s="1"/>
  <c r="H9" i="1"/>
  <c r="G26" i="1"/>
  <c r="G27" i="1" s="1"/>
  <c r="G20" i="1"/>
  <c r="G21" i="1" s="1"/>
  <c r="G29" i="1" l="1"/>
  <c r="G333" i="1" s="1"/>
  <c r="I9" i="1"/>
  <c r="H26" i="1"/>
  <c r="H27" i="1" s="1"/>
  <c r="H20" i="1"/>
  <c r="H21" i="1" s="1"/>
  <c r="H29" i="1" l="1"/>
  <c r="H333" i="1" s="1"/>
  <c r="J9" i="1"/>
  <c r="I26" i="1"/>
  <c r="I27" i="1" s="1"/>
  <c r="I20" i="1"/>
  <c r="I21" i="1" s="1"/>
  <c r="I29" i="1" l="1"/>
  <c r="I333" i="1" s="1"/>
  <c r="K9" i="1"/>
  <c r="J26" i="1"/>
  <c r="J27" i="1" s="1"/>
  <c r="J20" i="1"/>
  <c r="J21" i="1" s="1"/>
  <c r="J29" i="1" l="1"/>
  <c r="J333" i="1" s="1"/>
  <c r="L9" i="1"/>
  <c r="K26" i="1"/>
  <c r="K27" i="1" s="1"/>
  <c r="K20" i="1"/>
  <c r="K21" i="1" s="1"/>
  <c r="K29" i="1" l="1"/>
  <c r="K333" i="1" s="1"/>
  <c r="M9" i="1"/>
  <c r="N9" i="1" s="1"/>
  <c r="O9" i="1" s="1"/>
  <c r="L26" i="1"/>
  <c r="L27" i="1" s="1"/>
  <c r="L20" i="1"/>
  <c r="L21" i="1" s="1"/>
  <c r="L29" i="1" l="1"/>
  <c r="L333" i="1" s="1"/>
  <c r="M26" i="1"/>
  <c r="M27" i="1" s="1"/>
  <c r="M20" i="1"/>
  <c r="M21" i="1" s="1"/>
  <c r="M29" i="1" l="1"/>
  <c r="M333" i="1" s="1"/>
  <c r="O26" i="1" l="1"/>
  <c r="O27" i="1" s="1"/>
  <c r="O20" i="1"/>
  <c r="O21" i="1" s="1"/>
  <c r="N26" i="1"/>
  <c r="N27" i="1" s="1"/>
  <c r="N20" i="1"/>
  <c r="N21" i="1" s="1"/>
  <c r="O29" i="1" l="1"/>
  <c r="O333" i="1" s="1"/>
  <c r="N29" i="1"/>
  <c r="N333" i="1" s="1"/>
</calcChain>
</file>

<file path=xl/sharedStrings.xml><?xml version="1.0" encoding="utf-8"?>
<sst xmlns="http://schemas.openxmlformats.org/spreadsheetml/2006/main" count="227" uniqueCount="71">
  <si>
    <t>Year</t>
  </si>
  <si>
    <t>Customer Attachments</t>
  </si>
  <si>
    <t>Cumulative Customers</t>
  </si>
  <si>
    <t>Average Use (m3/year)</t>
  </si>
  <si>
    <t>Fixed Customer Charge/Customer</t>
  </si>
  <si>
    <t>Annual Revenue:</t>
  </si>
  <si>
    <t>Distribution Revenue on Current Year Customer Attachments (1/2 year)</t>
  </si>
  <si>
    <t>Distribution Revenue on Prior Years Customer Attachments (full year)</t>
  </si>
  <si>
    <t>Annual Distribution Revenue/Customer</t>
  </si>
  <si>
    <t>Distribution Margin/Customer</t>
  </si>
  <si>
    <t>SES Revenue on Current Year Customer Attachments (1/2 year)</t>
  </si>
  <si>
    <t>SES Revenue on Prior Years Customer Attachments (full year)</t>
  </si>
  <si>
    <t>SES Revenue Rate ($/m3)</t>
  </si>
  <si>
    <t>Total Project Distribution + SES Revenue</t>
  </si>
  <si>
    <t>Project Revenue by Year</t>
  </si>
  <si>
    <t>Years of Revenue</t>
  </si>
  <si>
    <t>Small Commercial</t>
  </si>
  <si>
    <t>Total Distribution Revenue for the Year - Small Commercial</t>
  </si>
  <si>
    <t>Total SES Revenue for the Year - Small Commercial</t>
  </si>
  <si>
    <t>Total Distribution + SES Revenue - Small Commercial</t>
  </si>
  <si>
    <t>Medium Commercial</t>
  </si>
  <si>
    <t>Total Distribution Revenue for the Year - Medium Commercial</t>
  </si>
  <si>
    <t>Total SES Revenue for the Year - Medium Commercial</t>
  </si>
  <si>
    <t>Total Distribution + SES Revenue - Medium Commercial</t>
  </si>
  <si>
    <t>Large Commercial</t>
  </si>
  <si>
    <t>Total Distribution Revenue for the Year - Large Commercial</t>
  </si>
  <si>
    <t>Total SES Revenue for the Year - Large Commercial</t>
  </si>
  <si>
    <t>Total Distribution + SES Revenue - Large Commercial</t>
  </si>
  <si>
    <t>Bobcaygeon Pipeline</t>
  </si>
  <si>
    <t>Residential Conversions (Tier 1)</t>
  </si>
  <si>
    <t>Residential Conversions (Tier 2)</t>
  </si>
  <si>
    <t>Residential Conversions (Tier 3)</t>
  </si>
  <si>
    <t xml:space="preserve">Residential New Growth (Tier 1) </t>
  </si>
  <si>
    <t>Residential Multi-Family Conversion</t>
  </si>
  <si>
    <t>Residential New Growth - Multi-unit</t>
  </si>
  <si>
    <t xml:space="preserve">Residential New Growth (Tier 2) </t>
  </si>
  <si>
    <t xml:space="preserve">Residential New Growth (Tier 3) </t>
  </si>
  <si>
    <t>Kawartha Dairy</t>
  </si>
  <si>
    <t>23-40</t>
  </si>
  <si>
    <t xml:space="preserve"> 11-21</t>
  </si>
  <si>
    <t>Total Distribution Revenue for the Year - School</t>
  </si>
  <si>
    <t>School</t>
  </si>
  <si>
    <t>Total SES Revenue for the Year - School</t>
  </si>
  <si>
    <t>Total Distribution + SES Revenue - School</t>
  </si>
  <si>
    <t xml:space="preserve">Total Distribution Revenue for the Year - Kawartha Dairy </t>
  </si>
  <si>
    <t xml:space="preserve">Total Distribution + SES Revenue - Kawartha Dairy </t>
  </si>
  <si>
    <t xml:space="preserve">Total SES Revenue for the Year - Kawartha Dairy </t>
  </si>
  <si>
    <t>Total Distribution Revenue for the Year - Residential New Growth (Tier 3)</t>
  </si>
  <si>
    <t>Total SES Revenue for the Year - Residential New Growth (Tier 3)</t>
  </si>
  <si>
    <t>Total Distribution + SES Revenue - Residential New Growth (Tier 3)</t>
  </si>
  <si>
    <t>Total Distribution Revenue for the Year - Residential New Growth (Tier 2)</t>
  </si>
  <si>
    <t>Total SES Revenue for the Year -Residential New Growth (Tier 2)</t>
  </si>
  <si>
    <t>Total Distribution + SES Revenue - Residential New Growth (Tier 2)</t>
  </si>
  <si>
    <t>Total Distribution Revenue for the Year - Residential New Growth - Multi-unit</t>
  </si>
  <si>
    <t>Total SES Revenue for the Year - Residential New Growth - Multi-unit</t>
  </si>
  <si>
    <t>Total Distribution + SES Revenue - Residential New Growth - Multi-unit</t>
  </si>
  <si>
    <t>Total Distribution Revenue for the Year - Residential Multi-Family Conversion</t>
  </si>
  <si>
    <t>Total SES Revenue for the Year -  Residential Multi-Family Conversion</t>
  </si>
  <si>
    <t>Total Distribution + SES Revenue -  Residential Multi-Family Conversion</t>
  </si>
  <si>
    <t>Total Distribution Revenue for the Year - Residential New Growth (Tier 1)</t>
  </si>
  <si>
    <t>Total SES Revenue for the Year - Residential New Growth (Tier 1)</t>
  </si>
  <si>
    <t>Total Distribution + SES Revenue - Residential New Growth (Tier 1)</t>
  </si>
  <si>
    <t>Total Distribution Revenue for the Year - Residential Conversions (Tier 3)</t>
  </si>
  <si>
    <t>Total SES Revenue for the Year - ResidentialResidential Conversions (Tier 3)</t>
  </si>
  <si>
    <t>Total Distribution + SES Revenue - Residential Conversions (Tier 3)</t>
  </si>
  <si>
    <t>Total Distribution Revenue for the Year - Residential Conversions (Tier 2)</t>
  </si>
  <si>
    <t>Total SES Revenue for the Year - Residential Conversions (Tier 2)</t>
  </si>
  <si>
    <t>Total Distribution + SES Revenue - Residential Conversions (Tier 2)</t>
  </si>
  <si>
    <t>Total Distribution Revenue for the Year - Residential Conversions (Tier 1)</t>
  </si>
  <si>
    <t>Total SES Revenue for the Year - Residential Conversions (Tier 1)</t>
  </si>
  <si>
    <t>Total Distribution + SES Revenue - Residential Conversions (Tier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</si>
</sst>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u val="doubleAccounting"/>
      <sz val="10"/>
      <color theme="1"/>
      <name val="Arial"/>
      <family val="2"/>
    </font>
    <font>
      <b/>
      <u val="doubleAccounting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164" fontId="3" fillId="0" borderId="0" xfId="1" applyNumberFormat="1" applyFont="1"/>
    <xf numFmtId="164" fontId="3" fillId="0" borderId="0" xfId="0" applyNumberFormat="1" applyFont="1"/>
    <xf numFmtId="43" fontId="3" fillId="0" borderId="0" xfId="1" applyFont="1"/>
    <xf numFmtId="43" fontId="5" fillId="0" borderId="0" xfId="1" applyFont="1"/>
    <xf numFmtId="43" fontId="3" fillId="0" borderId="0" xfId="0" applyNumberFormat="1" applyFont="1"/>
    <xf numFmtId="164" fontId="5" fillId="0" borderId="0" xfId="0" applyNumberFormat="1" applyFont="1"/>
    <xf numFmtId="164" fontId="6" fillId="0" borderId="0" xfId="0" applyNumberFormat="1" applyFont="1"/>
    <xf numFmtId="0" fontId="2" fillId="0" borderId="0" xfId="0" applyFont="1"/>
    <xf numFmtId="164" fontId="7" fillId="0" borderId="0" xfId="0" applyNumberFormat="1" applyFont="1"/>
    <xf numFmtId="0" fontId="2" fillId="0" borderId="0" xfId="0" applyFont="1" applyAlignment="1">
      <alignment horizontal="center"/>
    </xf>
    <xf numFmtId="164" fontId="3" fillId="0" borderId="0" xfId="0" applyNumberFormat="1" applyFont="1" applyFill="1"/>
    <xf numFmtId="164" fontId="5" fillId="0" borderId="0" xfId="0" applyNumberFormat="1" applyFont="1" applyFill="1"/>
    <xf numFmtId="164" fontId="6" fillId="0" borderId="0" xfId="0" applyNumberFormat="1" applyFont="1" applyFill="1"/>
    <xf numFmtId="0" fontId="3" fillId="0" borderId="0" xfId="0" applyFont="1" applyFill="1"/>
    <xf numFmtId="0" fontId="2" fillId="0" borderId="1" xfId="0" applyFont="1" applyFill="1" applyBorder="1" applyAlignment="1">
      <alignment horizontal="center"/>
    </xf>
    <xf numFmtId="164" fontId="3" fillId="0" borderId="0" xfId="1" applyNumberFormat="1" applyFont="1" applyFill="1"/>
    <xf numFmtId="43" fontId="3" fillId="0" borderId="0" xfId="1" applyFont="1" applyFill="1"/>
    <xf numFmtId="43" fontId="5" fillId="0" borderId="0" xfId="1" applyFont="1" applyFill="1"/>
    <xf numFmtId="43" fontId="3" fillId="0" borderId="0" xfId="0" applyNumberFormat="1" applyFont="1" applyFill="1"/>
    <xf numFmtId="16" fontId="2" fillId="0" borderId="1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67F26-9594-4DD7-BA14-96463F4135D3}">
  <dimension ref="A1:U337"/>
  <sheetViews>
    <sheetView tabSelected="1" view="pageBreakPreview" topLeftCell="B286" zoomScaleNormal="100" zoomScaleSheetLayoutView="100" workbookViewId="0">
      <selection activeCell="O315" sqref="O315"/>
    </sheetView>
  </sheetViews>
  <sheetFormatPr defaultColWidth="9.21875" defaultRowHeight="13.2" x14ac:dyDescent="0.25"/>
  <cols>
    <col min="1" max="1" width="64.5546875" style="3" customWidth="1"/>
    <col min="2" max="2" width="4.21875" style="3" customWidth="1"/>
    <col min="3" max="3" width="10.5546875" style="3" bestFit="1" customWidth="1"/>
    <col min="4" max="5" width="11.21875" style="3" bestFit="1" customWidth="1"/>
    <col min="6" max="12" width="12.77734375" style="3" bestFit="1" customWidth="1"/>
    <col min="13" max="15" width="12.77734375" style="19" bestFit="1" customWidth="1"/>
    <col min="16" max="16" width="10.21875" style="19" bestFit="1" customWidth="1"/>
    <col min="17" max="16384" width="9.21875" style="3"/>
  </cols>
  <sheetData>
    <row r="1" spans="1:21" ht="14.4" x14ac:dyDescent="0.3">
      <c r="A1" s="15"/>
      <c r="B1" s="15"/>
      <c r="C1" s="28" t="s">
        <v>28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21" ht="14.4" x14ac:dyDescent="0.3">
      <c r="A2" s="15"/>
      <c r="B2" s="15"/>
      <c r="C2" s="28" t="s">
        <v>14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2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21" ht="14.4" x14ac:dyDescent="0.3">
      <c r="C4" s="28" t="s">
        <v>0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21" x14ac:dyDescent="0.25">
      <c r="C5" s="4">
        <v>1</v>
      </c>
      <c r="D5" s="4">
        <f>C5+1</f>
        <v>2</v>
      </c>
      <c r="E5" s="4">
        <f t="shared" ref="E5:L5" si="0">D5+1</f>
        <v>3</v>
      </c>
      <c r="F5" s="4">
        <f t="shared" si="0"/>
        <v>4</v>
      </c>
      <c r="G5" s="4">
        <f t="shared" si="0"/>
        <v>5</v>
      </c>
      <c r="H5" s="4">
        <f t="shared" si="0"/>
        <v>6</v>
      </c>
      <c r="I5" s="4">
        <f t="shared" si="0"/>
        <v>7</v>
      </c>
      <c r="J5" s="4">
        <f t="shared" si="0"/>
        <v>8</v>
      </c>
      <c r="K5" s="4">
        <f t="shared" si="0"/>
        <v>9</v>
      </c>
      <c r="L5" s="4">
        <f t="shared" si="0"/>
        <v>10</v>
      </c>
      <c r="M5" s="25" t="s">
        <v>39</v>
      </c>
      <c r="N5" s="20">
        <v>22</v>
      </c>
      <c r="O5" s="20" t="s">
        <v>38</v>
      </c>
      <c r="Q5" s="26"/>
      <c r="R5" s="26"/>
      <c r="S5" s="26"/>
      <c r="T5" s="26"/>
      <c r="U5" s="26"/>
    </row>
    <row r="6" spans="1:21" x14ac:dyDescent="0.25">
      <c r="Q6" s="27"/>
      <c r="R6" s="27"/>
      <c r="S6" s="27"/>
      <c r="T6" s="27"/>
      <c r="U6" s="27"/>
    </row>
    <row r="7" spans="1:21" x14ac:dyDescent="0.25">
      <c r="A7" s="5" t="s">
        <v>29</v>
      </c>
      <c r="Q7" s="27"/>
      <c r="R7" s="27"/>
      <c r="S7" s="27"/>
      <c r="T7" s="27"/>
      <c r="U7" s="27"/>
    </row>
    <row r="8" spans="1:21" x14ac:dyDescent="0.25">
      <c r="A8" s="3" t="s">
        <v>1</v>
      </c>
      <c r="C8" s="6">
        <v>62</v>
      </c>
      <c r="D8" s="6">
        <v>92</v>
      </c>
      <c r="E8" s="6">
        <v>92</v>
      </c>
      <c r="F8" s="6">
        <v>86</v>
      </c>
      <c r="G8" s="6">
        <v>74</v>
      </c>
      <c r="H8" s="6">
        <v>74</v>
      </c>
      <c r="I8" s="6">
        <v>62</v>
      </c>
      <c r="J8" s="6">
        <v>25</v>
      </c>
      <c r="K8" s="6">
        <v>25</v>
      </c>
      <c r="L8" s="6">
        <v>25</v>
      </c>
      <c r="M8" s="21"/>
      <c r="N8" s="21"/>
      <c r="O8" s="21"/>
      <c r="Q8" s="27"/>
      <c r="R8" s="27"/>
      <c r="S8" s="27"/>
      <c r="T8" s="27"/>
      <c r="U8" s="27"/>
    </row>
    <row r="9" spans="1:21" x14ac:dyDescent="0.25">
      <c r="A9" s="3" t="s">
        <v>2</v>
      </c>
      <c r="C9" s="7">
        <f>B9+C8</f>
        <v>62</v>
      </c>
      <c r="D9" s="7">
        <f t="shared" ref="D9:O9" si="1">C9+D8</f>
        <v>154</v>
      </c>
      <c r="E9" s="7">
        <f t="shared" si="1"/>
        <v>246</v>
      </c>
      <c r="F9" s="7">
        <f t="shared" si="1"/>
        <v>332</v>
      </c>
      <c r="G9" s="7">
        <f t="shared" si="1"/>
        <v>406</v>
      </c>
      <c r="H9" s="7">
        <f t="shared" si="1"/>
        <v>480</v>
      </c>
      <c r="I9" s="7">
        <f t="shared" si="1"/>
        <v>542</v>
      </c>
      <c r="J9" s="7">
        <f t="shared" si="1"/>
        <v>567</v>
      </c>
      <c r="K9" s="7">
        <f t="shared" si="1"/>
        <v>592</v>
      </c>
      <c r="L9" s="7">
        <f t="shared" si="1"/>
        <v>617</v>
      </c>
      <c r="M9" s="7">
        <f t="shared" si="1"/>
        <v>617</v>
      </c>
      <c r="N9" s="7">
        <f t="shared" si="1"/>
        <v>617</v>
      </c>
      <c r="O9" s="7">
        <f t="shared" si="1"/>
        <v>617</v>
      </c>
    </row>
    <row r="11" spans="1:21" x14ac:dyDescent="0.25">
      <c r="A11" s="3" t="s">
        <v>3</v>
      </c>
      <c r="C11" s="6">
        <v>2320</v>
      </c>
      <c r="D11" s="7">
        <f>C11</f>
        <v>2320</v>
      </c>
      <c r="E11" s="7">
        <f t="shared" ref="E11:M11" si="2">D11</f>
        <v>2320</v>
      </c>
      <c r="F11" s="7">
        <f t="shared" si="2"/>
        <v>2320</v>
      </c>
      <c r="G11" s="7">
        <f t="shared" si="2"/>
        <v>2320</v>
      </c>
      <c r="H11" s="7">
        <f t="shared" si="2"/>
        <v>2320</v>
      </c>
      <c r="I11" s="7">
        <f t="shared" si="2"/>
        <v>2320</v>
      </c>
      <c r="J11" s="7">
        <f t="shared" si="2"/>
        <v>2320</v>
      </c>
      <c r="K11" s="7">
        <f t="shared" si="2"/>
        <v>2320</v>
      </c>
      <c r="L11" s="7">
        <f t="shared" si="2"/>
        <v>2320</v>
      </c>
      <c r="M11" s="7">
        <f t="shared" si="2"/>
        <v>2320</v>
      </c>
      <c r="N11" s="7">
        <f t="shared" ref="N11" si="3">M11</f>
        <v>2320</v>
      </c>
      <c r="O11" s="7">
        <f t="shared" ref="O11" si="4">N11</f>
        <v>2320</v>
      </c>
    </row>
    <row r="12" spans="1:21" x14ac:dyDescent="0.25">
      <c r="A12" s="3" t="s">
        <v>15</v>
      </c>
      <c r="C12" s="6">
        <v>40</v>
      </c>
      <c r="D12" s="7"/>
      <c r="E12" s="7"/>
      <c r="F12" s="7"/>
      <c r="G12" s="7"/>
      <c r="H12" s="7"/>
      <c r="I12" s="7"/>
      <c r="J12" s="7"/>
      <c r="K12" s="7"/>
      <c r="L12" s="7"/>
      <c r="M12" s="16"/>
      <c r="N12" s="16"/>
      <c r="O12" s="16"/>
      <c r="S12" s="7"/>
    </row>
    <row r="13" spans="1:21" x14ac:dyDescent="0.25">
      <c r="C13" s="6"/>
      <c r="D13" s="7"/>
      <c r="E13" s="7"/>
      <c r="F13" s="7"/>
      <c r="G13" s="7"/>
      <c r="H13" s="7"/>
      <c r="I13" s="7"/>
      <c r="J13" s="7"/>
      <c r="K13" s="7"/>
      <c r="L13" s="7"/>
      <c r="M13" s="16"/>
      <c r="N13" s="16"/>
      <c r="O13" s="16"/>
    </row>
    <row r="14" spans="1:21" x14ac:dyDescent="0.25">
      <c r="A14" s="3" t="s">
        <v>5</v>
      </c>
    </row>
    <row r="15" spans="1:21" x14ac:dyDescent="0.25">
      <c r="A15" s="3" t="s">
        <v>4</v>
      </c>
      <c r="C15" s="8">
        <v>262.56</v>
      </c>
      <c r="D15" s="8">
        <v>262.56</v>
      </c>
      <c r="E15" s="8">
        <v>262.56</v>
      </c>
      <c r="F15" s="8">
        <v>262.56</v>
      </c>
      <c r="G15" s="8">
        <v>262.56</v>
      </c>
      <c r="H15" s="8">
        <v>262.56</v>
      </c>
      <c r="I15" s="8">
        <v>262.56</v>
      </c>
      <c r="J15" s="8">
        <v>262.56</v>
      </c>
      <c r="K15" s="8">
        <v>262.56</v>
      </c>
      <c r="L15" s="8">
        <v>262.56</v>
      </c>
      <c r="M15" s="8">
        <v>262.56</v>
      </c>
      <c r="N15" s="8">
        <v>262.56</v>
      </c>
      <c r="O15" s="8">
        <v>262.56</v>
      </c>
    </row>
    <row r="16" spans="1:21" ht="15" x14ac:dyDescent="0.4">
      <c r="A16" s="3" t="s">
        <v>9</v>
      </c>
      <c r="C16" s="9">
        <v>185.94921600089563</v>
      </c>
      <c r="D16" s="9">
        <v>185.94921600089563</v>
      </c>
      <c r="E16" s="9">
        <v>185.949216000896</v>
      </c>
      <c r="F16" s="9">
        <v>185.949216000896</v>
      </c>
      <c r="G16" s="9">
        <v>185.949216000896</v>
      </c>
      <c r="H16" s="9">
        <v>185.949216000896</v>
      </c>
      <c r="I16" s="9">
        <v>185.949216000896</v>
      </c>
      <c r="J16" s="9">
        <v>185.949216000896</v>
      </c>
      <c r="K16" s="9">
        <v>185.949216000896</v>
      </c>
      <c r="L16" s="9">
        <v>185.949216000896</v>
      </c>
      <c r="M16" s="9">
        <v>185.949216000896</v>
      </c>
      <c r="N16" s="9">
        <v>185.949216000896</v>
      </c>
      <c r="O16" s="9">
        <v>185.949216000896</v>
      </c>
    </row>
    <row r="17" spans="1:21" x14ac:dyDescent="0.25">
      <c r="A17" s="3" t="s">
        <v>8</v>
      </c>
      <c r="C17" s="10">
        <f>SUM(C15:C16)</f>
        <v>448.50921600089566</v>
      </c>
      <c r="D17" s="10">
        <f t="shared" ref="D17:M17" si="5">SUM(D15:D16)</f>
        <v>448.50921600089566</v>
      </c>
      <c r="E17" s="10">
        <f t="shared" si="5"/>
        <v>448.509216000896</v>
      </c>
      <c r="F17" s="10">
        <f t="shared" si="5"/>
        <v>448.509216000896</v>
      </c>
      <c r="G17" s="10">
        <f t="shared" si="5"/>
        <v>448.509216000896</v>
      </c>
      <c r="H17" s="10">
        <f t="shared" si="5"/>
        <v>448.509216000896</v>
      </c>
      <c r="I17" s="10">
        <f t="shared" si="5"/>
        <v>448.509216000896</v>
      </c>
      <c r="J17" s="10">
        <f t="shared" si="5"/>
        <v>448.509216000896</v>
      </c>
      <c r="K17" s="10">
        <f t="shared" si="5"/>
        <v>448.509216000896</v>
      </c>
      <c r="L17" s="10">
        <f t="shared" si="5"/>
        <v>448.509216000896</v>
      </c>
      <c r="M17" s="10">
        <f t="shared" si="5"/>
        <v>448.509216000896</v>
      </c>
      <c r="N17" s="24">
        <f t="shared" ref="N17:O17" si="6">SUM(N15:N16)</f>
        <v>448.509216000896</v>
      </c>
      <c r="O17" s="24">
        <f t="shared" si="6"/>
        <v>448.509216000896</v>
      </c>
    </row>
    <row r="19" spans="1:21" x14ac:dyDescent="0.25">
      <c r="A19" s="3" t="s">
        <v>6</v>
      </c>
      <c r="C19" s="7">
        <f t="shared" ref="C19:M19" si="7">C8 * C17 * 0.5</f>
        <v>13903.785696027766</v>
      </c>
      <c r="D19" s="7">
        <f t="shared" si="7"/>
        <v>20631.423936041199</v>
      </c>
      <c r="E19" s="7">
        <f t="shared" si="7"/>
        <v>20631.423936041218</v>
      </c>
      <c r="F19" s="7">
        <f t="shared" si="7"/>
        <v>19285.89628803853</v>
      </c>
      <c r="G19" s="7">
        <f t="shared" si="7"/>
        <v>16594.840992033151</v>
      </c>
      <c r="H19" s="7">
        <f t="shared" si="7"/>
        <v>16594.840992033151</v>
      </c>
      <c r="I19" s="7">
        <f t="shared" si="7"/>
        <v>13903.785696027777</v>
      </c>
      <c r="J19" s="7">
        <f t="shared" si="7"/>
        <v>5606.3652000111997</v>
      </c>
      <c r="K19" s="7">
        <f t="shared" si="7"/>
        <v>5606.3652000111997</v>
      </c>
      <c r="L19" s="7">
        <f t="shared" si="7"/>
        <v>5606.3652000111997</v>
      </c>
      <c r="M19" s="7">
        <f t="shared" si="7"/>
        <v>0</v>
      </c>
      <c r="N19" s="16">
        <f t="shared" ref="N19:O19" si="8">N8 * N17 * 0.5</f>
        <v>0</v>
      </c>
      <c r="O19" s="16">
        <f t="shared" si="8"/>
        <v>0</v>
      </c>
    </row>
    <row r="20" spans="1:21" ht="15" x14ac:dyDescent="0.4">
      <c r="A20" s="3" t="s">
        <v>7</v>
      </c>
      <c r="C20" s="11">
        <f t="shared" ref="C20:L20" si="9">(C9-C8) * C17</f>
        <v>0</v>
      </c>
      <c r="D20" s="11">
        <f t="shared" si="9"/>
        <v>27807.571392055532</v>
      </c>
      <c r="E20" s="11">
        <f t="shared" si="9"/>
        <v>69070.419264137978</v>
      </c>
      <c r="F20" s="11">
        <f t="shared" si="9"/>
        <v>110333.26713622041</v>
      </c>
      <c r="G20" s="11">
        <f t="shared" si="9"/>
        <v>148905.05971229749</v>
      </c>
      <c r="H20" s="11">
        <f t="shared" si="9"/>
        <v>182094.74169636378</v>
      </c>
      <c r="I20" s="11">
        <f t="shared" si="9"/>
        <v>215284.42368043007</v>
      </c>
      <c r="J20" s="11">
        <f t="shared" si="9"/>
        <v>243091.99507248565</v>
      </c>
      <c r="K20" s="11">
        <f t="shared" si="9"/>
        <v>254304.72547250803</v>
      </c>
      <c r="L20" s="11">
        <f t="shared" si="9"/>
        <v>265517.45587253041</v>
      </c>
      <c r="M20" s="11">
        <f t="shared" ref="M20" si="10">(M9-M8) * M17</f>
        <v>276730.18627255282</v>
      </c>
      <c r="N20" s="17">
        <f t="shared" ref="N20:O20" si="11">(N9-N8) * N17</f>
        <v>276730.18627255282</v>
      </c>
      <c r="O20" s="17">
        <f t="shared" si="11"/>
        <v>276730.18627255282</v>
      </c>
    </row>
    <row r="21" spans="1:21" ht="15" x14ac:dyDescent="0.4">
      <c r="A21" s="3" t="s">
        <v>68</v>
      </c>
      <c r="C21" s="12">
        <f>SUM(C19:C20)</f>
        <v>13903.785696027766</v>
      </c>
      <c r="D21" s="12">
        <f t="shared" ref="D21:L21" si="12">SUM(D19:D20)</f>
        <v>48438.995328096731</v>
      </c>
      <c r="E21" s="12">
        <f t="shared" si="12"/>
        <v>89701.843200179195</v>
      </c>
      <c r="F21" s="12">
        <f t="shared" si="12"/>
        <v>129619.16342425894</v>
      </c>
      <c r="G21" s="12">
        <f t="shared" si="12"/>
        <v>165499.90070433065</v>
      </c>
      <c r="H21" s="12">
        <f t="shared" si="12"/>
        <v>198689.58268839694</v>
      </c>
      <c r="I21" s="12">
        <f t="shared" si="12"/>
        <v>229188.20937645785</v>
      </c>
      <c r="J21" s="12">
        <f t="shared" si="12"/>
        <v>248698.36027249685</v>
      </c>
      <c r="K21" s="12">
        <f t="shared" si="12"/>
        <v>259911.09067251923</v>
      </c>
      <c r="L21" s="12">
        <f t="shared" si="12"/>
        <v>271123.82107254158</v>
      </c>
      <c r="M21" s="12">
        <f t="shared" ref="M21" si="13">SUM(M19:M20)</f>
        <v>276730.18627255282</v>
      </c>
      <c r="N21" s="18">
        <f t="shared" ref="N21:O21" si="14">SUM(N19:N20)</f>
        <v>276730.18627255282</v>
      </c>
      <c r="O21" s="18">
        <f t="shared" si="14"/>
        <v>276730.18627255282</v>
      </c>
    </row>
    <row r="22" spans="1:21" ht="15" x14ac:dyDescent="0.4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8"/>
      <c r="N22" s="18"/>
      <c r="O22" s="18"/>
    </row>
    <row r="23" spans="1:21" x14ac:dyDescent="0.25">
      <c r="A23" s="3" t="s">
        <v>12</v>
      </c>
      <c r="C23" s="8">
        <v>0.23</v>
      </c>
      <c r="D23" s="8">
        <f>C23</f>
        <v>0.23</v>
      </c>
      <c r="E23" s="8">
        <f t="shared" ref="E23:M23" si="15">D23</f>
        <v>0.23</v>
      </c>
      <c r="F23" s="8">
        <f t="shared" si="15"/>
        <v>0.23</v>
      </c>
      <c r="G23" s="8">
        <f t="shared" si="15"/>
        <v>0.23</v>
      </c>
      <c r="H23" s="8">
        <f t="shared" si="15"/>
        <v>0.23</v>
      </c>
      <c r="I23" s="8">
        <f t="shared" si="15"/>
        <v>0.23</v>
      </c>
      <c r="J23" s="8">
        <f t="shared" si="15"/>
        <v>0.23</v>
      </c>
      <c r="K23" s="8">
        <f t="shared" si="15"/>
        <v>0.23</v>
      </c>
      <c r="L23" s="8">
        <f t="shared" si="15"/>
        <v>0.23</v>
      </c>
      <c r="M23" s="8">
        <f t="shared" si="15"/>
        <v>0.23</v>
      </c>
      <c r="N23" s="8">
        <f t="shared" ref="N23" si="16">M23</f>
        <v>0.23</v>
      </c>
      <c r="O23" s="8">
        <f t="shared" ref="O23" si="17">N23</f>
        <v>0.23</v>
      </c>
    </row>
    <row r="24" spans="1:21" x14ac:dyDescent="0.25">
      <c r="C24" s="8"/>
      <c r="D24" s="8"/>
      <c r="E24" s="8"/>
      <c r="F24" s="8"/>
      <c r="G24" s="8"/>
      <c r="H24" s="8"/>
      <c r="I24" s="8"/>
      <c r="J24" s="8"/>
      <c r="K24" s="8"/>
      <c r="L24" s="8"/>
      <c r="M24" s="22"/>
      <c r="N24" s="22"/>
      <c r="O24" s="22"/>
    </row>
    <row r="25" spans="1:21" x14ac:dyDescent="0.25">
      <c r="A25" s="3" t="s">
        <v>10</v>
      </c>
      <c r="C25" s="7">
        <f>C8*C11*C23*0.5</f>
        <v>16541.600000000002</v>
      </c>
      <c r="D25" s="7">
        <f t="shared" ref="D25:L25" si="18">D8*D11*D23*0.5</f>
        <v>24545.600000000002</v>
      </c>
      <c r="E25" s="7">
        <f t="shared" si="18"/>
        <v>24545.600000000002</v>
      </c>
      <c r="F25" s="7">
        <f t="shared" si="18"/>
        <v>22944.799999999999</v>
      </c>
      <c r="G25" s="7">
        <f t="shared" si="18"/>
        <v>19743.2</v>
      </c>
      <c r="H25" s="7">
        <f t="shared" si="18"/>
        <v>19743.2</v>
      </c>
      <c r="I25" s="7">
        <f t="shared" si="18"/>
        <v>16541.600000000002</v>
      </c>
      <c r="J25" s="7">
        <f t="shared" si="18"/>
        <v>6670</v>
      </c>
      <c r="K25" s="7">
        <f t="shared" si="18"/>
        <v>6670</v>
      </c>
      <c r="L25" s="7">
        <f t="shared" si="18"/>
        <v>6670</v>
      </c>
      <c r="M25" s="7">
        <f t="shared" ref="M25" si="19">M8*M11*M23*0.5</f>
        <v>0</v>
      </c>
      <c r="N25" s="16">
        <f t="shared" ref="N25:O25" si="20">N8*N11*N23*0.5</f>
        <v>0</v>
      </c>
      <c r="O25" s="16">
        <f t="shared" si="20"/>
        <v>0</v>
      </c>
    </row>
    <row r="26" spans="1:21" ht="15" x14ac:dyDescent="0.4">
      <c r="A26" s="3" t="s">
        <v>11</v>
      </c>
      <c r="C26" s="11">
        <f>(C9-C8)*C11*C23</f>
        <v>0</v>
      </c>
      <c r="D26" s="11">
        <f t="shared" ref="D26:L26" si="21">(D9-D8)*D11*D23</f>
        <v>33083.200000000004</v>
      </c>
      <c r="E26" s="11">
        <f t="shared" si="21"/>
        <v>82174.400000000009</v>
      </c>
      <c r="F26" s="11">
        <f t="shared" si="21"/>
        <v>131265.60000000001</v>
      </c>
      <c r="G26" s="11">
        <f t="shared" si="21"/>
        <v>177155.20000000001</v>
      </c>
      <c r="H26" s="11">
        <f t="shared" si="21"/>
        <v>216641.6</v>
      </c>
      <c r="I26" s="11">
        <f t="shared" si="21"/>
        <v>256128</v>
      </c>
      <c r="J26" s="11">
        <f t="shared" si="21"/>
        <v>289211.2</v>
      </c>
      <c r="K26" s="11">
        <f t="shared" si="21"/>
        <v>302551.2</v>
      </c>
      <c r="L26" s="11">
        <f t="shared" si="21"/>
        <v>315891.20000000001</v>
      </c>
      <c r="M26" s="11">
        <f t="shared" ref="M26" si="22">(M9-M8)*M11*M23</f>
        <v>329231.2</v>
      </c>
      <c r="N26" s="17">
        <f t="shared" ref="N26:O26" si="23">(N9-N8)*N11*N23</f>
        <v>329231.2</v>
      </c>
      <c r="O26" s="17">
        <f t="shared" si="23"/>
        <v>329231.2</v>
      </c>
    </row>
    <row r="27" spans="1:21" ht="15" x14ac:dyDescent="0.4">
      <c r="A27" s="3" t="s">
        <v>69</v>
      </c>
      <c r="C27" s="12">
        <f>SUM(C25:C26)</f>
        <v>16541.600000000002</v>
      </c>
      <c r="D27" s="12">
        <f t="shared" ref="D27:L27" si="24">SUM(D25:D26)</f>
        <v>57628.800000000003</v>
      </c>
      <c r="E27" s="12">
        <f t="shared" si="24"/>
        <v>106720.00000000001</v>
      </c>
      <c r="F27" s="12">
        <f t="shared" si="24"/>
        <v>154210.4</v>
      </c>
      <c r="G27" s="12">
        <f t="shared" si="24"/>
        <v>196898.40000000002</v>
      </c>
      <c r="H27" s="12">
        <f t="shared" si="24"/>
        <v>236384.80000000002</v>
      </c>
      <c r="I27" s="12">
        <f t="shared" si="24"/>
        <v>272669.59999999998</v>
      </c>
      <c r="J27" s="12">
        <f t="shared" si="24"/>
        <v>295881.2</v>
      </c>
      <c r="K27" s="12">
        <f t="shared" si="24"/>
        <v>309221.2</v>
      </c>
      <c r="L27" s="12">
        <f t="shared" si="24"/>
        <v>322561.2</v>
      </c>
      <c r="M27" s="12">
        <f t="shared" ref="M27" si="25">SUM(M25:M26)</f>
        <v>329231.2</v>
      </c>
      <c r="N27" s="18">
        <f t="shared" ref="N27:O27" si="26">SUM(N25:N26)</f>
        <v>329231.2</v>
      </c>
      <c r="O27" s="18">
        <f t="shared" si="26"/>
        <v>329231.2</v>
      </c>
    </row>
    <row r="29" spans="1:21" ht="15" x14ac:dyDescent="0.4">
      <c r="A29" s="3" t="s">
        <v>70</v>
      </c>
      <c r="C29" s="12">
        <f>C21+C27</f>
        <v>30445.38569602777</v>
      </c>
      <c r="D29" s="12">
        <f t="shared" ref="D29:M29" si="27">D21+D27</f>
        <v>106067.79532809673</v>
      </c>
      <c r="E29" s="12">
        <f t="shared" si="27"/>
        <v>196421.84320017922</v>
      </c>
      <c r="F29" s="12">
        <f t="shared" si="27"/>
        <v>283829.56342425896</v>
      </c>
      <c r="G29" s="12">
        <f t="shared" si="27"/>
        <v>362398.30070433067</v>
      </c>
      <c r="H29" s="12">
        <f t="shared" si="27"/>
        <v>435074.38268839696</v>
      </c>
      <c r="I29" s="12">
        <f t="shared" si="27"/>
        <v>501857.80937645782</v>
      </c>
      <c r="J29" s="12">
        <f t="shared" si="27"/>
        <v>544579.56027249689</v>
      </c>
      <c r="K29" s="12">
        <f t="shared" si="27"/>
        <v>569132.29067251924</v>
      </c>
      <c r="L29" s="12">
        <f t="shared" si="27"/>
        <v>593685.0210725416</v>
      </c>
      <c r="M29" s="12">
        <f t="shared" si="27"/>
        <v>605961.38627255289</v>
      </c>
      <c r="N29" s="18">
        <f t="shared" ref="N29:O29" si="28">N21+N27</f>
        <v>605961.38627255289</v>
      </c>
      <c r="O29" s="18">
        <f t="shared" si="28"/>
        <v>605961.38627255289</v>
      </c>
    </row>
    <row r="30" spans="1:21" ht="15" x14ac:dyDescent="0.4"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2" spans="1:21" x14ac:dyDescent="0.25">
      <c r="A32" s="5" t="s">
        <v>30</v>
      </c>
      <c r="Q32" s="27"/>
      <c r="R32" s="27"/>
      <c r="S32" s="27"/>
      <c r="T32" s="27"/>
      <c r="U32" s="27"/>
    </row>
    <row r="33" spans="1:21" x14ac:dyDescent="0.25">
      <c r="A33" s="3" t="s">
        <v>1</v>
      </c>
      <c r="C33" s="6">
        <v>26</v>
      </c>
      <c r="D33" s="6">
        <v>39</v>
      </c>
      <c r="E33" s="6">
        <v>39</v>
      </c>
      <c r="F33" s="6">
        <v>36</v>
      </c>
      <c r="G33" s="6">
        <v>31</v>
      </c>
      <c r="H33" s="6">
        <v>31</v>
      </c>
      <c r="I33" s="6">
        <v>26</v>
      </c>
      <c r="J33" s="6">
        <v>10</v>
      </c>
      <c r="K33" s="6">
        <v>10</v>
      </c>
      <c r="L33" s="6">
        <v>10</v>
      </c>
      <c r="M33" s="6"/>
      <c r="N33" s="6"/>
      <c r="O33" s="6"/>
      <c r="Q33" s="6"/>
      <c r="R33" s="6"/>
      <c r="S33" s="6"/>
      <c r="T33" s="6"/>
      <c r="U33" s="27"/>
    </row>
    <row r="34" spans="1:21" x14ac:dyDescent="0.25">
      <c r="A34" s="3" t="s">
        <v>2</v>
      </c>
      <c r="C34" s="7">
        <f>B34+C33</f>
        <v>26</v>
      </c>
      <c r="D34" s="7">
        <f t="shared" ref="D34" si="29">C34+D33</f>
        <v>65</v>
      </c>
      <c r="E34" s="7">
        <f t="shared" ref="E34" si="30">D34+E33</f>
        <v>104</v>
      </c>
      <c r="F34" s="7">
        <f t="shared" ref="F34" si="31">E34+F33</f>
        <v>140</v>
      </c>
      <c r="G34" s="7">
        <f t="shared" ref="G34" si="32">F34+G33</f>
        <v>171</v>
      </c>
      <c r="H34" s="7">
        <f t="shared" ref="H34" si="33">G34+H33</f>
        <v>202</v>
      </c>
      <c r="I34" s="7">
        <f t="shared" ref="I34" si="34">H34+I33</f>
        <v>228</v>
      </c>
      <c r="J34" s="7">
        <f t="shared" ref="J34" si="35">I34+J33</f>
        <v>238</v>
      </c>
      <c r="K34" s="7">
        <f t="shared" ref="K34" si="36">J34+K33</f>
        <v>248</v>
      </c>
      <c r="L34" s="7">
        <f t="shared" ref="L34" si="37">K34+L33</f>
        <v>258</v>
      </c>
      <c r="M34" s="7">
        <f t="shared" ref="M34" si="38">L34+M33</f>
        <v>258</v>
      </c>
      <c r="N34" s="7">
        <f t="shared" ref="N34" si="39">M34+N33</f>
        <v>258</v>
      </c>
      <c r="O34" s="7">
        <f t="shared" ref="O34" si="40">N34+O33</f>
        <v>258</v>
      </c>
    </row>
    <row r="36" spans="1:21" x14ac:dyDescent="0.25">
      <c r="A36" s="3" t="s">
        <v>3</v>
      </c>
      <c r="C36" s="6">
        <v>3500</v>
      </c>
      <c r="D36" s="7">
        <f>C36</f>
        <v>3500</v>
      </c>
      <c r="E36" s="7">
        <f t="shared" ref="E36" si="41">D36</f>
        <v>3500</v>
      </c>
      <c r="F36" s="7">
        <f t="shared" ref="F36" si="42">E36</f>
        <v>3500</v>
      </c>
      <c r="G36" s="7">
        <f t="shared" ref="G36" si="43">F36</f>
        <v>3500</v>
      </c>
      <c r="H36" s="7">
        <f t="shared" ref="H36" si="44">G36</f>
        <v>3500</v>
      </c>
      <c r="I36" s="7">
        <f t="shared" ref="I36" si="45">H36</f>
        <v>3500</v>
      </c>
      <c r="J36" s="7">
        <f t="shared" ref="J36" si="46">I36</f>
        <v>3500</v>
      </c>
      <c r="K36" s="7">
        <f t="shared" ref="K36" si="47">J36</f>
        <v>3500</v>
      </c>
      <c r="L36" s="7">
        <f t="shared" ref="L36" si="48">K36</f>
        <v>3500</v>
      </c>
      <c r="M36" s="7">
        <f t="shared" ref="M36" si="49">L36</f>
        <v>3500</v>
      </c>
      <c r="N36" s="7">
        <f t="shared" ref="N36" si="50">M36</f>
        <v>3500</v>
      </c>
      <c r="O36" s="7">
        <f t="shared" ref="O36" si="51">N36</f>
        <v>3500</v>
      </c>
    </row>
    <row r="37" spans="1:21" x14ac:dyDescent="0.25">
      <c r="A37" s="3" t="s">
        <v>15</v>
      </c>
      <c r="C37" s="6">
        <v>40</v>
      </c>
      <c r="D37" s="7"/>
      <c r="E37" s="7"/>
      <c r="F37" s="7"/>
      <c r="G37" s="7"/>
      <c r="H37" s="7"/>
      <c r="I37" s="7"/>
      <c r="J37" s="7"/>
      <c r="K37" s="7"/>
      <c r="L37" s="7"/>
      <c r="M37" s="16"/>
      <c r="N37" s="16"/>
      <c r="O37" s="16"/>
    </row>
    <row r="38" spans="1:21" x14ac:dyDescent="0.25">
      <c r="C38" s="6"/>
      <c r="D38" s="7"/>
      <c r="E38" s="7"/>
      <c r="F38" s="7"/>
      <c r="G38" s="7"/>
      <c r="H38" s="7"/>
      <c r="I38" s="7"/>
      <c r="J38" s="7"/>
      <c r="K38" s="7"/>
      <c r="L38" s="7"/>
      <c r="M38" s="16"/>
      <c r="N38" s="16"/>
      <c r="O38" s="16"/>
    </row>
    <row r="39" spans="1:21" x14ac:dyDescent="0.25">
      <c r="A39" s="3" t="s">
        <v>5</v>
      </c>
    </row>
    <row r="40" spans="1:21" x14ac:dyDescent="0.25">
      <c r="A40" s="3" t="s">
        <v>4</v>
      </c>
      <c r="C40" s="8">
        <v>262.56</v>
      </c>
      <c r="D40" s="8">
        <v>262.56</v>
      </c>
      <c r="E40" s="8">
        <v>262.56</v>
      </c>
      <c r="F40" s="8">
        <v>262.56</v>
      </c>
      <c r="G40" s="8">
        <v>262.56</v>
      </c>
      <c r="H40" s="8">
        <v>262.56</v>
      </c>
      <c r="I40" s="8">
        <v>262.56</v>
      </c>
      <c r="J40" s="8">
        <v>262.56</v>
      </c>
      <c r="K40" s="8">
        <v>262.56</v>
      </c>
      <c r="L40" s="8">
        <v>262.56</v>
      </c>
      <c r="M40" s="8">
        <v>262.56</v>
      </c>
      <c r="N40" s="8">
        <v>262.56</v>
      </c>
      <c r="O40" s="8">
        <v>262.56</v>
      </c>
    </row>
    <row r="41" spans="1:21" ht="15" x14ac:dyDescent="0.4">
      <c r="A41" s="3" t="s">
        <v>9</v>
      </c>
      <c r="C41" s="9">
        <v>275.10355719459972</v>
      </c>
      <c r="D41" s="9">
        <v>275.10355719459972</v>
      </c>
      <c r="E41" s="9">
        <v>275.10355719459972</v>
      </c>
      <c r="F41" s="9">
        <v>275.10355719459972</v>
      </c>
      <c r="G41" s="9">
        <v>275.10355719459972</v>
      </c>
      <c r="H41" s="9">
        <v>275.10355719459972</v>
      </c>
      <c r="I41" s="9">
        <v>275.10355719459972</v>
      </c>
      <c r="J41" s="9">
        <v>275.10355719459972</v>
      </c>
      <c r="K41" s="9">
        <v>275.10355719459972</v>
      </c>
      <c r="L41" s="9">
        <v>275.10355719459972</v>
      </c>
      <c r="M41" s="9">
        <v>275.10355719459972</v>
      </c>
      <c r="N41" s="9">
        <v>275.10355719459972</v>
      </c>
      <c r="O41" s="9">
        <v>275.10355719459972</v>
      </c>
    </row>
    <row r="42" spans="1:21" x14ac:dyDescent="0.25">
      <c r="A42" s="3" t="s">
        <v>8</v>
      </c>
      <c r="C42" s="10">
        <f>SUM(C40:C41)</f>
        <v>537.66355719459966</v>
      </c>
      <c r="D42" s="10">
        <f t="shared" ref="D42:M42" si="52">SUM(D40:D41)</f>
        <v>537.66355719459966</v>
      </c>
      <c r="E42" s="10">
        <f t="shared" si="52"/>
        <v>537.66355719459966</v>
      </c>
      <c r="F42" s="10">
        <f t="shared" si="52"/>
        <v>537.66355719459966</v>
      </c>
      <c r="G42" s="10">
        <f t="shared" si="52"/>
        <v>537.66355719459966</v>
      </c>
      <c r="H42" s="10">
        <f t="shared" si="52"/>
        <v>537.66355719459966</v>
      </c>
      <c r="I42" s="10">
        <f t="shared" si="52"/>
        <v>537.66355719459966</v>
      </c>
      <c r="J42" s="10">
        <f t="shared" si="52"/>
        <v>537.66355719459966</v>
      </c>
      <c r="K42" s="10">
        <f t="shared" si="52"/>
        <v>537.66355719459966</v>
      </c>
      <c r="L42" s="10">
        <f t="shared" si="52"/>
        <v>537.66355719459966</v>
      </c>
      <c r="M42" s="10">
        <f t="shared" si="52"/>
        <v>537.66355719459966</v>
      </c>
      <c r="N42" s="24">
        <f>SUM(N40:N41)</f>
        <v>537.66355719459966</v>
      </c>
      <c r="O42" s="24">
        <f>SUM(O40:O41)</f>
        <v>537.66355719459966</v>
      </c>
    </row>
    <row r="44" spans="1:21" x14ac:dyDescent="0.25">
      <c r="A44" s="3" t="s">
        <v>6</v>
      </c>
      <c r="C44" s="7">
        <f t="shared" ref="C44:M44" si="53">C33 * C42 * 0.5</f>
        <v>6989.6262435297958</v>
      </c>
      <c r="D44" s="7">
        <f t="shared" si="53"/>
        <v>10484.439365294693</v>
      </c>
      <c r="E44" s="7">
        <f t="shared" si="53"/>
        <v>10484.439365294693</v>
      </c>
      <c r="F44" s="7">
        <f t="shared" si="53"/>
        <v>9677.9440295027944</v>
      </c>
      <c r="G44" s="7">
        <f t="shared" si="53"/>
        <v>8333.7851365162951</v>
      </c>
      <c r="H44" s="7">
        <f t="shared" si="53"/>
        <v>8333.7851365162951</v>
      </c>
      <c r="I44" s="7">
        <f t="shared" si="53"/>
        <v>6989.6262435297958</v>
      </c>
      <c r="J44" s="7">
        <f t="shared" si="53"/>
        <v>2688.3177859729985</v>
      </c>
      <c r="K44" s="7">
        <f t="shared" si="53"/>
        <v>2688.3177859729985</v>
      </c>
      <c r="L44" s="7">
        <f t="shared" si="53"/>
        <v>2688.3177859729985</v>
      </c>
      <c r="M44" s="7">
        <f t="shared" si="53"/>
        <v>0</v>
      </c>
      <c r="N44" s="16">
        <f>N33 * N42 * 0.5</f>
        <v>0</v>
      </c>
      <c r="O44" s="16">
        <f>O33 * O42 * 0.5</f>
        <v>0</v>
      </c>
    </row>
    <row r="45" spans="1:21" ht="15" x14ac:dyDescent="0.4">
      <c r="A45" s="3" t="s">
        <v>7</v>
      </c>
      <c r="C45" s="11">
        <f t="shared" ref="C45:M45" si="54">(C34-C33) * C42</f>
        <v>0</v>
      </c>
      <c r="D45" s="11">
        <f t="shared" si="54"/>
        <v>13979.252487059592</v>
      </c>
      <c r="E45" s="11">
        <f t="shared" si="54"/>
        <v>34948.131217648981</v>
      </c>
      <c r="F45" s="11">
        <f t="shared" si="54"/>
        <v>55917.009948238367</v>
      </c>
      <c r="G45" s="11">
        <f t="shared" si="54"/>
        <v>75272.898007243959</v>
      </c>
      <c r="H45" s="11">
        <f t="shared" si="54"/>
        <v>91940.468280276546</v>
      </c>
      <c r="I45" s="11">
        <f t="shared" si="54"/>
        <v>108608.03855330913</v>
      </c>
      <c r="J45" s="11">
        <f t="shared" si="54"/>
        <v>122587.29104036873</v>
      </c>
      <c r="K45" s="11">
        <f t="shared" si="54"/>
        <v>127963.92661231472</v>
      </c>
      <c r="L45" s="11">
        <f t="shared" si="54"/>
        <v>133340.56218426072</v>
      </c>
      <c r="M45" s="11">
        <f t="shared" si="54"/>
        <v>138717.1977562067</v>
      </c>
      <c r="N45" s="17">
        <f>(N34-N33) * N42</f>
        <v>138717.1977562067</v>
      </c>
      <c r="O45" s="17">
        <f>(O34-O33) * O42</f>
        <v>138717.1977562067</v>
      </c>
    </row>
    <row r="46" spans="1:21" ht="15" x14ac:dyDescent="0.4">
      <c r="A46" s="3" t="s">
        <v>65</v>
      </c>
      <c r="C46" s="12">
        <f>SUM(C44:C45)</f>
        <v>6989.6262435297958</v>
      </c>
      <c r="D46" s="12">
        <f t="shared" ref="D46:M46" si="55">SUM(D44:D45)</f>
        <v>24463.691852354284</v>
      </c>
      <c r="E46" s="12">
        <f t="shared" si="55"/>
        <v>45432.570582943677</v>
      </c>
      <c r="F46" s="12">
        <f t="shared" si="55"/>
        <v>65594.953977741156</v>
      </c>
      <c r="G46" s="12">
        <f t="shared" si="55"/>
        <v>83606.683143760252</v>
      </c>
      <c r="H46" s="12">
        <f t="shared" si="55"/>
        <v>100274.25341679284</v>
      </c>
      <c r="I46" s="12">
        <f t="shared" si="55"/>
        <v>115597.66479683893</v>
      </c>
      <c r="J46" s="12">
        <f t="shared" si="55"/>
        <v>125275.60882634172</v>
      </c>
      <c r="K46" s="12">
        <f t="shared" si="55"/>
        <v>130652.24439828773</v>
      </c>
      <c r="L46" s="12">
        <f t="shared" si="55"/>
        <v>136028.87997023371</v>
      </c>
      <c r="M46" s="12">
        <f t="shared" si="55"/>
        <v>138717.1977562067</v>
      </c>
      <c r="N46" s="18">
        <f>SUM(N44:N45)</f>
        <v>138717.1977562067</v>
      </c>
      <c r="O46" s="18">
        <f>SUM(O44:O45)</f>
        <v>138717.1977562067</v>
      </c>
    </row>
    <row r="47" spans="1:21" ht="15" x14ac:dyDescent="0.4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8"/>
      <c r="N47" s="18"/>
      <c r="O47" s="18"/>
    </row>
    <row r="48" spans="1:21" x14ac:dyDescent="0.25">
      <c r="A48" s="3" t="s">
        <v>12</v>
      </c>
      <c r="C48" s="8">
        <v>0.23</v>
      </c>
      <c r="D48" s="8">
        <f>C48</f>
        <v>0.23</v>
      </c>
      <c r="E48" s="8">
        <f t="shared" ref="E48" si="56">D48</f>
        <v>0.23</v>
      </c>
      <c r="F48" s="8">
        <f t="shared" ref="F48" si="57">E48</f>
        <v>0.23</v>
      </c>
      <c r="G48" s="8">
        <f t="shared" ref="G48" si="58">F48</f>
        <v>0.23</v>
      </c>
      <c r="H48" s="8">
        <f t="shared" ref="H48" si="59">G48</f>
        <v>0.23</v>
      </c>
      <c r="I48" s="8">
        <f t="shared" ref="I48" si="60">H48</f>
        <v>0.23</v>
      </c>
      <c r="J48" s="8">
        <f t="shared" ref="J48" si="61">I48</f>
        <v>0.23</v>
      </c>
      <c r="K48" s="8">
        <f t="shared" ref="K48" si="62">J48</f>
        <v>0.23</v>
      </c>
      <c r="L48" s="8">
        <f t="shared" ref="L48" si="63">K48</f>
        <v>0.23</v>
      </c>
      <c r="M48" s="8">
        <f t="shared" ref="M48" si="64">L48</f>
        <v>0.23</v>
      </c>
      <c r="N48" s="8">
        <f t="shared" ref="N48" si="65">M48</f>
        <v>0.23</v>
      </c>
      <c r="O48" s="8">
        <f t="shared" ref="O48" si="66">N48</f>
        <v>0.23</v>
      </c>
    </row>
    <row r="49" spans="1:21" x14ac:dyDescent="0.25">
      <c r="C49" s="8"/>
      <c r="D49" s="8"/>
      <c r="E49" s="8"/>
      <c r="F49" s="8"/>
      <c r="G49" s="8"/>
      <c r="H49" s="8"/>
      <c r="I49" s="8"/>
      <c r="J49" s="8"/>
      <c r="K49" s="8"/>
      <c r="L49" s="8"/>
      <c r="M49" s="22"/>
      <c r="N49" s="22"/>
      <c r="O49" s="22"/>
    </row>
    <row r="50" spans="1:21" x14ac:dyDescent="0.25">
      <c r="A50" s="3" t="s">
        <v>10</v>
      </c>
      <c r="C50" s="7">
        <f>C33*C36*C48*0.5</f>
        <v>10465</v>
      </c>
      <c r="D50" s="7">
        <f t="shared" ref="D50:M50" si="67">D33*D36*D48*0.5</f>
        <v>15697.5</v>
      </c>
      <c r="E50" s="7">
        <f t="shared" si="67"/>
        <v>15697.5</v>
      </c>
      <c r="F50" s="7">
        <f t="shared" si="67"/>
        <v>14490</v>
      </c>
      <c r="G50" s="7">
        <f t="shared" si="67"/>
        <v>12477.5</v>
      </c>
      <c r="H50" s="7">
        <f t="shared" si="67"/>
        <v>12477.5</v>
      </c>
      <c r="I50" s="7">
        <f t="shared" si="67"/>
        <v>10465</v>
      </c>
      <c r="J50" s="7">
        <f t="shared" si="67"/>
        <v>4025</v>
      </c>
      <c r="K50" s="7">
        <f t="shared" si="67"/>
        <v>4025</v>
      </c>
      <c r="L50" s="7">
        <f t="shared" si="67"/>
        <v>4025</v>
      </c>
      <c r="M50" s="7">
        <f t="shared" si="67"/>
        <v>0</v>
      </c>
      <c r="N50" s="16">
        <f>N33*N36*N48*0.5</f>
        <v>0</v>
      </c>
      <c r="O50" s="16">
        <f>O33*O36*O48*0.5</f>
        <v>0</v>
      </c>
    </row>
    <row r="51" spans="1:21" ht="15" x14ac:dyDescent="0.4">
      <c r="A51" s="3" t="s">
        <v>11</v>
      </c>
      <c r="C51" s="11">
        <f>(C34-C33)*C36*C48</f>
        <v>0</v>
      </c>
      <c r="D51" s="11">
        <f t="shared" ref="D51:M51" si="68">(D34-D33)*D36*D48</f>
        <v>20930</v>
      </c>
      <c r="E51" s="11">
        <f t="shared" si="68"/>
        <v>52325</v>
      </c>
      <c r="F51" s="11">
        <f t="shared" si="68"/>
        <v>83720</v>
      </c>
      <c r="G51" s="11">
        <f t="shared" si="68"/>
        <v>112700</v>
      </c>
      <c r="H51" s="11">
        <f t="shared" si="68"/>
        <v>137655</v>
      </c>
      <c r="I51" s="11">
        <f t="shared" si="68"/>
        <v>162610</v>
      </c>
      <c r="J51" s="11">
        <f t="shared" si="68"/>
        <v>183540</v>
      </c>
      <c r="K51" s="11">
        <f t="shared" si="68"/>
        <v>191590</v>
      </c>
      <c r="L51" s="11">
        <f t="shared" si="68"/>
        <v>199640</v>
      </c>
      <c r="M51" s="11">
        <f t="shared" si="68"/>
        <v>207690</v>
      </c>
      <c r="N51" s="17">
        <f>(N34-N33)*N36*N48</f>
        <v>207690</v>
      </c>
      <c r="O51" s="17">
        <f>(O34-O33)*O36*O48</f>
        <v>207690</v>
      </c>
    </row>
    <row r="52" spans="1:21" ht="15" x14ac:dyDescent="0.4">
      <c r="A52" s="3" t="s">
        <v>66</v>
      </c>
      <c r="C52" s="12">
        <f>SUM(C50:C51)</f>
        <v>10465</v>
      </c>
      <c r="D52" s="12">
        <f t="shared" ref="D52:M52" si="69">SUM(D50:D51)</f>
        <v>36627.5</v>
      </c>
      <c r="E52" s="12">
        <f t="shared" si="69"/>
        <v>68022.5</v>
      </c>
      <c r="F52" s="12">
        <f t="shared" si="69"/>
        <v>98210</v>
      </c>
      <c r="G52" s="12">
        <f t="shared" si="69"/>
        <v>125177.5</v>
      </c>
      <c r="H52" s="12">
        <f t="shared" si="69"/>
        <v>150132.5</v>
      </c>
      <c r="I52" s="12">
        <f t="shared" si="69"/>
        <v>173075</v>
      </c>
      <c r="J52" s="12">
        <f t="shared" si="69"/>
        <v>187565</v>
      </c>
      <c r="K52" s="12">
        <f t="shared" si="69"/>
        <v>195615</v>
      </c>
      <c r="L52" s="12">
        <f t="shared" si="69"/>
        <v>203665</v>
      </c>
      <c r="M52" s="12">
        <f t="shared" si="69"/>
        <v>207690</v>
      </c>
      <c r="N52" s="18">
        <f>SUM(N50:N51)</f>
        <v>207690</v>
      </c>
      <c r="O52" s="18">
        <f>SUM(O50:O51)</f>
        <v>207690</v>
      </c>
    </row>
    <row r="54" spans="1:21" ht="15" x14ac:dyDescent="0.4">
      <c r="A54" s="3" t="s">
        <v>67</v>
      </c>
      <c r="C54" s="12">
        <f>C46+C52</f>
        <v>17454.626243529798</v>
      </c>
      <c r="D54" s="12">
        <f t="shared" ref="D54:M54" si="70">D46+D52</f>
        <v>61091.191852354284</v>
      </c>
      <c r="E54" s="12">
        <f t="shared" si="70"/>
        <v>113455.07058294368</v>
      </c>
      <c r="F54" s="12">
        <f t="shared" si="70"/>
        <v>163804.95397774116</v>
      </c>
      <c r="G54" s="12">
        <f t="shared" si="70"/>
        <v>208784.18314376025</v>
      </c>
      <c r="H54" s="12">
        <f t="shared" si="70"/>
        <v>250406.75341679284</v>
      </c>
      <c r="I54" s="12">
        <f t="shared" si="70"/>
        <v>288672.66479683894</v>
      </c>
      <c r="J54" s="12">
        <f t="shared" si="70"/>
        <v>312840.60882634169</v>
      </c>
      <c r="K54" s="12">
        <f t="shared" si="70"/>
        <v>326267.24439828773</v>
      </c>
      <c r="L54" s="12">
        <f t="shared" si="70"/>
        <v>339693.87997023371</v>
      </c>
      <c r="M54" s="12">
        <f t="shared" si="70"/>
        <v>346407.19775620673</v>
      </c>
      <c r="N54" s="18">
        <f>N46+N52</f>
        <v>346407.19775620673</v>
      </c>
      <c r="O54" s="18">
        <f>O46+O52</f>
        <v>346407.19775620673</v>
      </c>
    </row>
    <row r="57" spans="1:21" x14ac:dyDescent="0.25">
      <c r="A57" s="5" t="s">
        <v>31</v>
      </c>
      <c r="Q57" s="27"/>
      <c r="R57" s="27"/>
      <c r="S57" s="27"/>
      <c r="T57" s="27"/>
      <c r="U57" s="27"/>
    </row>
    <row r="58" spans="1:21" x14ac:dyDescent="0.25">
      <c r="A58" s="3" t="s">
        <v>1</v>
      </c>
      <c r="C58" s="6">
        <v>12</v>
      </c>
      <c r="D58" s="6">
        <v>18</v>
      </c>
      <c r="E58" s="6">
        <v>18</v>
      </c>
      <c r="F58" s="6">
        <v>17</v>
      </c>
      <c r="G58" s="6">
        <v>14</v>
      </c>
      <c r="H58" s="6">
        <v>14</v>
      </c>
      <c r="I58" s="6">
        <v>12</v>
      </c>
      <c r="J58" s="6">
        <v>5</v>
      </c>
      <c r="K58" s="6">
        <v>5</v>
      </c>
      <c r="L58" s="6">
        <v>5</v>
      </c>
      <c r="M58" s="6"/>
      <c r="N58" s="6"/>
      <c r="O58" s="6"/>
      <c r="Q58" s="6"/>
      <c r="R58" s="6"/>
      <c r="S58" s="6"/>
      <c r="T58" s="6"/>
      <c r="U58" s="27"/>
    </row>
    <row r="59" spans="1:21" x14ac:dyDescent="0.25">
      <c r="A59" s="3" t="s">
        <v>2</v>
      </c>
      <c r="C59" s="7">
        <f>B59+C58</f>
        <v>12</v>
      </c>
      <c r="D59" s="7">
        <f t="shared" ref="D59" si="71">C59+D58</f>
        <v>30</v>
      </c>
      <c r="E59" s="7">
        <f t="shared" ref="E59" si="72">D59+E58</f>
        <v>48</v>
      </c>
      <c r="F59" s="7">
        <f t="shared" ref="F59" si="73">E59+F58</f>
        <v>65</v>
      </c>
      <c r="G59" s="7">
        <f t="shared" ref="G59" si="74">F59+G58</f>
        <v>79</v>
      </c>
      <c r="H59" s="7">
        <f t="shared" ref="H59" si="75">G59+H58</f>
        <v>93</v>
      </c>
      <c r="I59" s="7">
        <f t="shared" ref="I59" si="76">H59+I58</f>
        <v>105</v>
      </c>
      <c r="J59" s="7">
        <f t="shared" ref="J59" si="77">I59+J58</f>
        <v>110</v>
      </c>
      <c r="K59" s="7">
        <f t="shared" ref="K59" si="78">J59+K58</f>
        <v>115</v>
      </c>
      <c r="L59" s="7">
        <f t="shared" ref="L59" si="79">K59+L58</f>
        <v>120</v>
      </c>
      <c r="M59" s="7">
        <f t="shared" ref="M59" si="80">L59+M58</f>
        <v>120</v>
      </c>
      <c r="N59" s="7">
        <f t="shared" ref="N59" si="81">M59+N58</f>
        <v>120</v>
      </c>
      <c r="O59" s="7">
        <f t="shared" ref="O59" si="82">N59+O58</f>
        <v>120</v>
      </c>
    </row>
    <row r="61" spans="1:21" x14ac:dyDescent="0.25">
      <c r="A61" s="3" t="s">
        <v>3</v>
      </c>
      <c r="C61" s="6">
        <v>4500</v>
      </c>
      <c r="D61" s="7">
        <f>C61</f>
        <v>4500</v>
      </c>
      <c r="E61" s="7">
        <f t="shared" ref="E61" si="83">D61</f>
        <v>4500</v>
      </c>
      <c r="F61" s="7">
        <f t="shared" ref="F61" si="84">E61</f>
        <v>4500</v>
      </c>
      <c r="G61" s="7">
        <f t="shared" ref="G61" si="85">F61</f>
        <v>4500</v>
      </c>
      <c r="H61" s="7">
        <f t="shared" ref="H61" si="86">G61</f>
        <v>4500</v>
      </c>
      <c r="I61" s="7">
        <f t="shared" ref="I61" si="87">H61</f>
        <v>4500</v>
      </c>
      <c r="J61" s="7">
        <f t="shared" ref="J61" si="88">I61</f>
        <v>4500</v>
      </c>
      <c r="K61" s="7">
        <f t="shared" ref="K61" si="89">J61</f>
        <v>4500</v>
      </c>
      <c r="L61" s="7">
        <f t="shared" ref="L61" si="90">K61</f>
        <v>4500</v>
      </c>
      <c r="M61" s="7">
        <f t="shared" ref="M61" si="91">L61</f>
        <v>4500</v>
      </c>
      <c r="N61" s="7">
        <f t="shared" ref="N61" si="92">M61</f>
        <v>4500</v>
      </c>
      <c r="O61" s="7">
        <f t="shared" ref="O61" si="93">N61</f>
        <v>4500</v>
      </c>
    </row>
    <row r="62" spans="1:21" x14ac:dyDescent="0.25">
      <c r="A62" s="3" t="s">
        <v>15</v>
      </c>
      <c r="C62" s="6">
        <v>40</v>
      </c>
      <c r="D62" s="7"/>
      <c r="E62" s="7"/>
      <c r="F62" s="7"/>
      <c r="G62" s="7"/>
      <c r="H62" s="7"/>
      <c r="I62" s="7"/>
      <c r="J62" s="7"/>
      <c r="K62" s="7"/>
      <c r="L62" s="7"/>
      <c r="M62" s="16"/>
      <c r="N62" s="16"/>
      <c r="O62" s="16"/>
    </row>
    <row r="63" spans="1:21" x14ac:dyDescent="0.25">
      <c r="C63" s="6"/>
      <c r="D63" s="7"/>
      <c r="E63" s="7"/>
      <c r="F63" s="7"/>
      <c r="G63" s="7"/>
      <c r="H63" s="7"/>
      <c r="I63" s="7"/>
      <c r="J63" s="7"/>
      <c r="K63" s="7"/>
      <c r="L63" s="7"/>
      <c r="M63" s="16"/>
      <c r="N63" s="16"/>
      <c r="O63" s="16"/>
    </row>
    <row r="64" spans="1:21" x14ac:dyDescent="0.25">
      <c r="A64" s="3" t="s">
        <v>5</v>
      </c>
    </row>
    <row r="65" spans="1:15" x14ac:dyDescent="0.25">
      <c r="A65" s="3" t="s">
        <v>4</v>
      </c>
      <c r="C65" s="8">
        <v>262.56</v>
      </c>
      <c r="D65" s="8">
        <v>262.56</v>
      </c>
      <c r="E65" s="8">
        <v>262.56</v>
      </c>
      <c r="F65" s="8">
        <v>262.56</v>
      </c>
      <c r="G65" s="8">
        <v>262.56</v>
      </c>
      <c r="H65" s="8">
        <v>262.56</v>
      </c>
      <c r="I65" s="8">
        <v>262.56</v>
      </c>
      <c r="J65" s="8">
        <v>262.56</v>
      </c>
      <c r="K65" s="8">
        <v>262.56</v>
      </c>
      <c r="L65" s="8">
        <v>262.56</v>
      </c>
      <c r="M65" s="8">
        <v>262.56</v>
      </c>
      <c r="N65" s="8">
        <v>262.56</v>
      </c>
      <c r="O65" s="8">
        <v>262.56</v>
      </c>
    </row>
    <row r="66" spans="1:15" ht="15" x14ac:dyDescent="0.4">
      <c r="A66" s="3" t="s">
        <v>9</v>
      </c>
      <c r="C66" s="9">
        <v>350.24198495577912</v>
      </c>
      <c r="D66" s="9">
        <v>350.24198495577912</v>
      </c>
      <c r="E66" s="9">
        <v>350.24198495577912</v>
      </c>
      <c r="F66" s="9">
        <v>350.24198495577912</v>
      </c>
      <c r="G66" s="9">
        <v>350.24198495577912</v>
      </c>
      <c r="H66" s="9">
        <v>350.24198495577912</v>
      </c>
      <c r="I66" s="9">
        <v>350.24198495577912</v>
      </c>
      <c r="J66" s="9">
        <v>350.24198495577912</v>
      </c>
      <c r="K66" s="9">
        <v>350.24198495577912</v>
      </c>
      <c r="L66" s="9">
        <v>350.24198495577912</v>
      </c>
      <c r="M66" s="9">
        <v>350.24198495577912</v>
      </c>
      <c r="N66" s="9">
        <v>350.24198495577912</v>
      </c>
      <c r="O66" s="9">
        <v>350.24198495577912</v>
      </c>
    </row>
    <row r="67" spans="1:15" x14ac:dyDescent="0.25">
      <c r="A67" s="3" t="s">
        <v>8</v>
      </c>
      <c r="C67" s="10">
        <f>SUM(C65:C66)</f>
        <v>612.80198495577906</v>
      </c>
      <c r="D67" s="10">
        <f t="shared" ref="D67:M67" si="94">SUM(D65:D66)</f>
        <v>612.80198495577906</v>
      </c>
      <c r="E67" s="10">
        <f t="shared" si="94"/>
        <v>612.80198495577906</v>
      </c>
      <c r="F67" s="10">
        <f t="shared" si="94"/>
        <v>612.80198495577906</v>
      </c>
      <c r="G67" s="10">
        <f t="shared" si="94"/>
        <v>612.80198495577906</v>
      </c>
      <c r="H67" s="10">
        <f t="shared" si="94"/>
        <v>612.80198495577906</v>
      </c>
      <c r="I67" s="10">
        <f t="shared" si="94"/>
        <v>612.80198495577906</v>
      </c>
      <c r="J67" s="10">
        <f t="shared" si="94"/>
        <v>612.80198495577906</v>
      </c>
      <c r="K67" s="10">
        <f t="shared" si="94"/>
        <v>612.80198495577906</v>
      </c>
      <c r="L67" s="10">
        <f t="shared" si="94"/>
        <v>612.80198495577906</v>
      </c>
      <c r="M67" s="10">
        <f t="shared" si="94"/>
        <v>612.80198495577906</v>
      </c>
      <c r="N67" s="24">
        <f>SUM(N65:N66)</f>
        <v>612.80198495577906</v>
      </c>
      <c r="O67" s="24">
        <f>SUM(O65:O66)</f>
        <v>612.80198495577906</v>
      </c>
    </row>
    <row r="69" spans="1:15" x14ac:dyDescent="0.25">
      <c r="A69" s="3" t="s">
        <v>6</v>
      </c>
      <c r="C69" s="7">
        <f t="shared" ref="C69:M69" si="95">C58 * C67 * 0.5</f>
        <v>3676.8119097346744</v>
      </c>
      <c r="D69" s="7">
        <f t="shared" si="95"/>
        <v>5515.2178646020111</v>
      </c>
      <c r="E69" s="7">
        <f t="shared" si="95"/>
        <v>5515.2178646020111</v>
      </c>
      <c r="F69" s="7">
        <f t="shared" si="95"/>
        <v>5208.8168721241218</v>
      </c>
      <c r="G69" s="7">
        <f t="shared" si="95"/>
        <v>4289.6138946904539</v>
      </c>
      <c r="H69" s="7">
        <f t="shared" si="95"/>
        <v>4289.6138946904539</v>
      </c>
      <c r="I69" s="7">
        <f t="shared" si="95"/>
        <v>3676.8119097346744</v>
      </c>
      <c r="J69" s="7">
        <f t="shared" si="95"/>
        <v>1532.0049623894477</v>
      </c>
      <c r="K69" s="7">
        <f t="shared" si="95"/>
        <v>1532.0049623894477</v>
      </c>
      <c r="L69" s="7">
        <f t="shared" si="95"/>
        <v>1532.0049623894477</v>
      </c>
      <c r="M69" s="7">
        <f t="shared" si="95"/>
        <v>0</v>
      </c>
      <c r="N69" s="16">
        <f>N58 * N67 * 0.5</f>
        <v>0</v>
      </c>
      <c r="O69" s="16">
        <f>O58 * O67 * 0.5</f>
        <v>0</v>
      </c>
    </row>
    <row r="70" spans="1:15" ht="15" x14ac:dyDescent="0.4">
      <c r="A70" s="3" t="s">
        <v>7</v>
      </c>
      <c r="C70" s="11">
        <f t="shared" ref="C70:M70" si="96">(C59-C58) * C67</f>
        <v>0</v>
      </c>
      <c r="D70" s="11">
        <f t="shared" si="96"/>
        <v>7353.6238194693487</v>
      </c>
      <c r="E70" s="11">
        <f t="shared" si="96"/>
        <v>18384.059548673373</v>
      </c>
      <c r="F70" s="11">
        <f t="shared" si="96"/>
        <v>29414.495277877395</v>
      </c>
      <c r="G70" s="11">
        <f t="shared" si="96"/>
        <v>39832.129022125642</v>
      </c>
      <c r="H70" s="11">
        <f t="shared" si="96"/>
        <v>48411.356811506543</v>
      </c>
      <c r="I70" s="11">
        <f t="shared" si="96"/>
        <v>56990.584600887451</v>
      </c>
      <c r="J70" s="11">
        <f t="shared" si="96"/>
        <v>64344.208420356801</v>
      </c>
      <c r="K70" s="11">
        <f t="shared" si="96"/>
        <v>67408.218345135698</v>
      </c>
      <c r="L70" s="11">
        <f t="shared" si="96"/>
        <v>70472.228269914587</v>
      </c>
      <c r="M70" s="11">
        <f t="shared" si="96"/>
        <v>73536.238194693491</v>
      </c>
      <c r="N70" s="17">
        <f>(N59-N58) * N67</f>
        <v>73536.238194693491</v>
      </c>
      <c r="O70" s="17">
        <f>(O59-O58) * O67</f>
        <v>73536.238194693491</v>
      </c>
    </row>
    <row r="71" spans="1:15" ht="15" x14ac:dyDescent="0.4">
      <c r="A71" s="3" t="s">
        <v>62</v>
      </c>
      <c r="C71" s="12">
        <f>SUM(C69:C70)</f>
        <v>3676.8119097346744</v>
      </c>
      <c r="D71" s="12">
        <f t="shared" ref="D71:M71" si="97">SUM(D69:D70)</f>
        <v>12868.84168407136</v>
      </c>
      <c r="E71" s="12">
        <f t="shared" si="97"/>
        <v>23899.277413275384</v>
      </c>
      <c r="F71" s="12">
        <f t="shared" si="97"/>
        <v>34623.312150001519</v>
      </c>
      <c r="G71" s="12">
        <f t="shared" si="97"/>
        <v>44121.742916816096</v>
      </c>
      <c r="H71" s="12">
        <f t="shared" si="97"/>
        <v>52700.970706196997</v>
      </c>
      <c r="I71" s="12">
        <f t="shared" si="97"/>
        <v>60667.396510622122</v>
      </c>
      <c r="J71" s="12">
        <f t="shared" si="97"/>
        <v>65876.213382746253</v>
      </c>
      <c r="K71" s="12">
        <f t="shared" si="97"/>
        <v>68940.223307525142</v>
      </c>
      <c r="L71" s="12">
        <f t="shared" si="97"/>
        <v>72004.233232304032</v>
      </c>
      <c r="M71" s="12">
        <f t="shared" si="97"/>
        <v>73536.238194693491</v>
      </c>
      <c r="N71" s="18">
        <f>SUM(N69:N70)</f>
        <v>73536.238194693491</v>
      </c>
      <c r="O71" s="18">
        <f>SUM(O69:O70)</f>
        <v>73536.238194693491</v>
      </c>
    </row>
    <row r="72" spans="1:15" ht="15" x14ac:dyDescent="0.4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8"/>
      <c r="N72" s="18"/>
      <c r="O72" s="18"/>
    </row>
    <row r="73" spans="1:15" x14ac:dyDescent="0.25">
      <c r="A73" s="3" t="s">
        <v>12</v>
      </c>
      <c r="C73" s="8">
        <v>0.23</v>
      </c>
      <c r="D73" s="8">
        <f>C73</f>
        <v>0.23</v>
      </c>
      <c r="E73" s="8">
        <f t="shared" ref="E73" si="98">D73</f>
        <v>0.23</v>
      </c>
      <c r="F73" s="8">
        <f t="shared" ref="F73" si="99">E73</f>
        <v>0.23</v>
      </c>
      <c r="G73" s="8">
        <f t="shared" ref="G73" si="100">F73</f>
        <v>0.23</v>
      </c>
      <c r="H73" s="8">
        <f t="shared" ref="H73" si="101">G73</f>
        <v>0.23</v>
      </c>
      <c r="I73" s="8">
        <f t="shared" ref="I73" si="102">H73</f>
        <v>0.23</v>
      </c>
      <c r="J73" s="8">
        <f t="shared" ref="J73" si="103">I73</f>
        <v>0.23</v>
      </c>
      <c r="K73" s="8">
        <f t="shared" ref="K73" si="104">J73</f>
        <v>0.23</v>
      </c>
      <c r="L73" s="8">
        <f t="shared" ref="L73" si="105">K73</f>
        <v>0.23</v>
      </c>
      <c r="M73" s="8">
        <f t="shared" ref="M73" si="106">L73</f>
        <v>0.23</v>
      </c>
      <c r="N73" s="8">
        <f t="shared" ref="N73" si="107">M73</f>
        <v>0.23</v>
      </c>
      <c r="O73" s="8">
        <f t="shared" ref="O73" si="108">N73</f>
        <v>0.23</v>
      </c>
    </row>
    <row r="74" spans="1:15" x14ac:dyDescent="0.25">
      <c r="C74" s="8"/>
      <c r="D74" s="8"/>
      <c r="E74" s="8"/>
      <c r="F74" s="8"/>
      <c r="G74" s="8"/>
      <c r="H74" s="8"/>
      <c r="I74" s="8"/>
      <c r="J74" s="8"/>
      <c r="K74" s="8"/>
      <c r="L74" s="8"/>
      <c r="M74" s="22"/>
      <c r="N74" s="22"/>
      <c r="O74" s="22"/>
    </row>
    <row r="75" spans="1:15" x14ac:dyDescent="0.25">
      <c r="A75" s="3" t="s">
        <v>10</v>
      </c>
      <c r="C75" s="7">
        <f>C58*C61*C73*0.5</f>
        <v>6210</v>
      </c>
      <c r="D75" s="7">
        <f t="shared" ref="D75:M75" si="109">D58*D61*D73*0.5</f>
        <v>9315</v>
      </c>
      <c r="E75" s="7">
        <f t="shared" si="109"/>
        <v>9315</v>
      </c>
      <c r="F75" s="7">
        <f t="shared" si="109"/>
        <v>8797.5</v>
      </c>
      <c r="G75" s="7">
        <f t="shared" si="109"/>
        <v>7245</v>
      </c>
      <c r="H75" s="7">
        <f t="shared" si="109"/>
        <v>7245</v>
      </c>
      <c r="I75" s="7">
        <f t="shared" si="109"/>
        <v>6210</v>
      </c>
      <c r="J75" s="7">
        <f t="shared" si="109"/>
        <v>2587.5</v>
      </c>
      <c r="K75" s="7">
        <f t="shared" si="109"/>
        <v>2587.5</v>
      </c>
      <c r="L75" s="7">
        <f t="shared" si="109"/>
        <v>2587.5</v>
      </c>
      <c r="M75" s="7">
        <f t="shared" si="109"/>
        <v>0</v>
      </c>
      <c r="N75" s="16">
        <f>N58*N61*N73*0.5</f>
        <v>0</v>
      </c>
      <c r="O75" s="16">
        <f>O58*O61*O73*0.5</f>
        <v>0</v>
      </c>
    </row>
    <row r="76" spans="1:15" ht="15" x14ac:dyDescent="0.4">
      <c r="A76" s="3" t="s">
        <v>11</v>
      </c>
      <c r="C76" s="11">
        <f>(C59-C58)*C61*C73</f>
        <v>0</v>
      </c>
      <c r="D76" s="11">
        <f t="shared" ref="D76:M76" si="110">(D59-D58)*D61*D73</f>
        <v>12420</v>
      </c>
      <c r="E76" s="11">
        <f t="shared" si="110"/>
        <v>31050</v>
      </c>
      <c r="F76" s="11">
        <f t="shared" si="110"/>
        <v>49680</v>
      </c>
      <c r="G76" s="11">
        <f t="shared" si="110"/>
        <v>67275</v>
      </c>
      <c r="H76" s="11">
        <f t="shared" si="110"/>
        <v>81765</v>
      </c>
      <c r="I76" s="11">
        <f t="shared" si="110"/>
        <v>96255</v>
      </c>
      <c r="J76" s="11">
        <f t="shared" si="110"/>
        <v>108675</v>
      </c>
      <c r="K76" s="11">
        <f t="shared" si="110"/>
        <v>113850</v>
      </c>
      <c r="L76" s="11">
        <f t="shared" si="110"/>
        <v>119025</v>
      </c>
      <c r="M76" s="11">
        <f t="shared" si="110"/>
        <v>124200</v>
      </c>
      <c r="N76" s="17">
        <f>(N59-N58)*N61*N73</f>
        <v>124200</v>
      </c>
      <c r="O76" s="17">
        <f>(O59-O58)*O61*O73</f>
        <v>124200</v>
      </c>
    </row>
    <row r="77" spans="1:15" ht="15" x14ac:dyDescent="0.4">
      <c r="A77" s="3" t="s">
        <v>63</v>
      </c>
      <c r="C77" s="12">
        <f>SUM(C75:C76)</f>
        <v>6210</v>
      </c>
      <c r="D77" s="12">
        <f t="shared" ref="D77:M77" si="111">SUM(D75:D76)</f>
        <v>21735</v>
      </c>
      <c r="E77" s="12">
        <f t="shared" si="111"/>
        <v>40365</v>
      </c>
      <c r="F77" s="12">
        <f t="shared" si="111"/>
        <v>58477.5</v>
      </c>
      <c r="G77" s="12">
        <f t="shared" si="111"/>
        <v>74520</v>
      </c>
      <c r="H77" s="12">
        <f t="shared" si="111"/>
        <v>89010</v>
      </c>
      <c r="I77" s="12">
        <f t="shared" si="111"/>
        <v>102465</v>
      </c>
      <c r="J77" s="12">
        <f t="shared" si="111"/>
        <v>111262.5</v>
      </c>
      <c r="K77" s="12">
        <f t="shared" si="111"/>
        <v>116437.5</v>
      </c>
      <c r="L77" s="12">
        <f t="shared" si="111"/>
        <v>121612.5</v>
      </c>
      <c r="M77" s="12">
        <f t="shared" si="111"/>
        <v>124200</v>
      </c>
      <c r="N77" s="18">
        <f>SUM(N75:N76)</f>
        <v>124200</v>
      </c>
      <c r="O77" s="18">
        <f>SUM(O75:O76)</f>
        <v>124200</v>
      </c>
    </row>
    <row r="79" spans="1:15" ht="15" x14ac:dyDescent="0.4">
      <c r="A79" s="3" t="s">
        <v>64</v>
      </c>
      <c r="C79" s="12">
        <f>C71+C77</f>
        <v>9886.8119097346753</v>
      </c>
      <c r="D79" s="12">
        <f t="shared" ref="D79:M79" si="112">D71+D77</f>
        <v>34603.841684071362</v>
      </c>
      <c r="E79" s="12">
        <f t="shared" si="112"/>
        <v>64264.277413275384</v>
      </c>
      <c r="F79" s="12">
        <f t="shared" si="112"/>
        <v>93100.812150001526</v>
      </c>
      <c r="G79" s="12">
        <f t="shared" si="112"/>
        <v>118641.74291681609</v>
      </c>
      <c r="H79" s="12">
        <f t="shared" si="112"/>
        <v>141710.970706197</v>
      </c>
      <c r="I79" s="12">
        <f t="shared" si="112"/>
        <v>163132.39651062211</v>
      </c>
      <c r="J79" s="12">
        <f t="shared" si="112"/>
        <v>177138.71338274627</v>
      </c>
      <c r="K79" s="12">
        <f t="shared" si="112"/>
        <v>185377.72330752516</v>
      </c>
      <c r="L79" s="12">
        <f t="shared" si="112"/>
        <v>193616.73323230405</v>
      </c>
      <c r="M79" s="12">
        <f t="shared" si="112"/>
        <v>197736.23819469349</v>
      </c>
      <c r="N79" s="18">
        <f>N71+N77</f>
        <v>197736.23819469349</v>
      </c>
      <c r="O79" s="18">
        <f>O71+O77</f>
        <v>197736.23819469349</v>
      </c>
    </row>
    <row r="82" spans="1:21" x14ac:dyDescent="0.25">
      <c r="A82" s="5" t="s">
        <v>32</v>
      </c>
      <c r="Q82" s="27"/>
      <c r="R82" s="27"/>
      <c r="S82" s="27"/>
      <c r="T82" s="27"/>
      <c r="U82" s="27"/>
    </row>
    <row r="83" spans="1:21" x14ac:dyDescent="0.25">
      <c r="A83" s="3" t="s">
        <v>1</v>
      </c>
      <c r="C83" s="6">
        <v>0</v>
      </c>
      <c r="D83" s="6">
        <v>56</v>
      </c>
      <c r="E83" s="6">
        <v>112</v>
      </c>
      <c r="F83" s="6">
        <v>224</v>
      </c>
      <c r="G83" s="6">
        <v>224</v>
      </c>
      <c r="H83" s="6">
        <v>168</v>
      </c>
      <c r="I83" s="6">
        <v>168</v>
      </c>
      <c r="J83" s="6">
        <v>90</v>
      </c>
      <c r="K83" s="6">
        <v>56</v>
      </c>
      <c r="L83" s="6">
        <v>22</v>
      </c>
      <c r="M83" s="21"/>
      <c r="N83" s="21"/>
      <c r="O83" s="21"/>
      <c r="Q83" s="27"/>
      <c r="R83" s="27"/>
      <c r="S83" s="27"/>
      <c r="T83" s="27"/>
      <c r="U83" s="27"/>
    </row>
    <row r="84" spans="1:21" x14ac:dyDescent="0.25">
      <c r="A84" s="3" t="s">
        <v>2</v>
      </c>
      <c r="C84" s="7">
        <f>B84+C83</f>
        <v>0</v>
      </c>
      <c r="D84" s="7">
        <f t="shared" ref="D84" si="113">C84+D83</f>
        <v>56</v>
      </c>
      <c r="E84" s="7">
        <f t="shared" ref="E84" si="114">D84+E83</f>
        <v>168</v>
      </c>
      <c r="F84" s="7">
        <f t="shared" ref="F84" si="115">E84+F83</f>
        <v>392</v>
      </c>
      <c r="G84" s="7">
        <f t="shared" ref="G84" si="116">F84+G83</f>
        <v>616</v>
      </c>
      <c r="H84" s="7">
        <f t="shared" ref="H84" si="117">G84+H83</f>
        <v>784</v>
      </c>
      <c r="I84" s="7">
        <f t="shared" ref="I84" si="118">H84+I83</f>
        <v>952</v>
      </c>
      <c r="J84" s="7">
        <f t="shared" ref="J84" si="119">I84+J83</f>
        <v>1042</v>
      </c>
      <c r="K84" s="7">
        <f t="shared" ref="K84" si="120">J84+K83</f>
        <v>1098</v>
      </c>
      <c r="L84" s="7">
        <f t="shared" ref="L84" si="121">K84+L83</f>
        <v>1120</v>
      </c>
      <c r="M84" s="7">
        <f t="shared" ref="M84" si="122">L84+M83</f>
        <v>1120</v>
      </c>
      <c r="N84" s="7">
        <f t="shared" ref="N84" si="123">M84+N83</f>
        <v>1120</v>
      </c>
      <c r="O84" s="7">
        <f t="shared" ref="O84" si="124">N84+O83</f>
        <v>1120</v>
      </c>
    </row>
    <row r="86" spans="1:21" x14ac:dyDescent="0.25">
      <c r="A86" s="3" t="s">
        <v>3</v>
      </c>
      <c r="C86" s="6">
        <v>2320</v>
      </c>
      <c r="D86" s="7">
        <f>C86</f>
        <v>2320</v>
      </c>
      <c r="E86" s="7">
        <f t="shared" ref="E86" si="125">D86</f>
        <v>2320</v>
      </c>
      <c r="F86" s="7">
        <f t="shared" ref="F86" si="126">E86</f>
        <v>2320</v>
      </c>
      <c r="G86" s="7">
        <f t="shared" ref="G86" si="127">F86</f>
        <v>2320</v>
      </c>
      <c r="H86" s="7">
        <f t="shared" ref="H86" si="128">G86</f>
        <v>2320</v>
      </c>
      <c r="I86" s="7">
        <f t="shared" ref="I86" si="129">H86</f>
        <v>2320</v>
      </c>
      <c r="J86" s="7">
        <f t="shared" ref="J86" si="130">I86</f>
        <v>2320</v>
      </c>
      <c r="K86" s="7">
        <f t="shared" ref="K86" si="131">J86</f>
        <v>2320</v>
      </c>
      <c r="L86" s="7">
        <f t="shared" ref="L86" si="132">K86</f>
        <v>2320</v>
      </c>
      <c r="M86" s="7">
        <f t="shared" ref="M86" si="133">L86</f>
        <v>2320</v>
      </c>
      <c r="N86" s="7">
        <f t="shared" ref="N86" si="134">M86</f>
        <v>2320</v>
      </c>
      <c r="O86" s="7">
        <f t="shared" ref="O86" si="135">N86</f>
        <v>2320</v>
      </c>
    </row>
    <row r="87" spans="1:21" x14ac:dyDescent="0.25">
      <c r="A87" s="3" t="s">
        <v>15</v>
      </c>
      <c r="C87" s="6">
        <v>40</v>
      </c>
      <c r="D87" s="7"/>
      <c r="E87" s="7"/>
      <c r="F87" s="7"/>
      <c r="G87" s="7"/>
      <c r="H87" s="7"/>
      <c r="I87" s="7"/>
      <c r="J87" s="7"/>
      <c r="K87" s="7"/>
      <c r="L87" s="7"/>
      <c r="M87" s="16"/>
      <c r="N87" s="16"/>
      <c r="O87" s="16"/>
    </row>
    <row r="88" spans="1:21" x14ac:dyDescent="0.25">
      <c r="C88" s="6"/>
      <c r="D88" s="7"/>
      <c r="E88" s="7"/>
      <c r="F88" s="7"/>
      <c r="G88" s="7"/>
      <c r="H88" s="7"/>
      <c r="I88" s="7"/>
      <c r="J88" s="7"/>
      <c r="K88" s="7"/>
      <c r="L88" s="7"/>
      <c r="M88" s="16"/>
      <c r="N88" s="16"/>
      <c r="O88" s="16"/>
    </row>
    <row r="89" spans="1:21" x14ac:dyDescent="0.25">
      <c r="A89" s="3" t="s">
        <v>5</v>
      </c>
    </row>
    <row r="90" spans="1:21" x14ac:dyDescent="0.25">
      <c r="A90" s="3" t="s">
        <v>4</v>
      </c>
      <c r="C90" s="8">
        <v>262.56</v>
      </c>
      <c r="D90" s="8">
        <v>262.56</v>
      </c>
      <c r="E90" s="8">
        <v>262.56</v>
      </c>
      <c r="F90" s="8">
        <v>262.56</v>
      </c>
      <c r="G90" s="8">
        <v>262.56</v>
      </c>
      <c r="H90" s="8">
        <v>262.56</v>
      </c>
      <c r="I90" s="8">
        <v>262.56</v>
      </c>
      <c r="J90" s="8">
        <v>262.56</v>
      </c>
      <c r="K90" s="8">
        <v>262.56</v>
      </c>
      <c r="L90" s="8">
        <v>262.56</v>
      </c>
      <c r="M90" s="8">
        <v>262.56</v>
      </c>
      <c r="N90" s="8">
        <v>262.56</v>
      </c>
      <c r="O90" s="8">
        <v>262.56</v>
      </c>
    </row>
    <row r="91" spans="1:21" ht="15" x14ac:dyDescent="0.4">
      <c r="A91" s="3" t="s">
        <v>9</v>
      </c>
      <c r="C91" s="9">
        <v>185.94921600089563</v>
      </c>
      <c r="D91" s="9">
        <v>185.94921600089563</v>
      </c>
      <c r="E91" s="9">
        <v>185.949216000896</v>
      </c>
      <c r="F91" s="9">
        <v>185.949216000896</v>
      </c>
      <c r="G91" s="9">
        <v>185.949216000896</v>
      </c>
      <c r="H91" s="9">
        <v>185.949216000896</v>
      </c>
      <c r="I91" s="9">
        <v>185.949216000896</v>
      </c>
      <c r="J91" s="9">
        <v>185.949216000896</v>
      </c>
      <c r="K91" s="9">
        <v>185.949216000896</v>
      </c>
      <c r="L91" s="9">
        <v>185.949216000896</v>
      </c>
      <c r="M91" s="9">
        <v>185.949216000896</v>
      </c>
      <c r="N91" s="9">
        <v>185.949216000896</v>
      </c>
      <c r="O91" s="9">
        <v>185.949216000896</v>
      </c>
    </row>
    <row r="92" spans="1:21" x14ac:dyDescent="0.25">
      <c r="A92" s="3" t="s">
        <v>8</v>
      </c>
      <c r="C92" s="10">
        <f>SUM(C90:C91)</f>
        <v>448.50921600089566</v>
      </c>
      <c r="D92" s="10">
        <f t="shared" ref="D92:M92" si="136">SUM(D90:D91)</f>
        <v>448.50921600089566</v>
      </c>
      <c r="E92" s="10">
        <f t="shared" si="136"/>
        <v>448.509216000896</v>
      </c>
      <c r="F92" s="10">
        <f t="shared" si="136"/>
        <v>448.509216000896</v>
      </c>
      <c r="G92" s="10">
        <f t="shared" si="136"/>
        <v>448.509216000896</v>
      </c>
      <c r="H92" s="10">
        <f t="shared" si="136"/>
        <v>448.509216000896</v>
      </c>
      <c r="I92" s="10">
        <f t="shared" si="136"/>
        <v>448.509216000896</v>
      </c>
      <c r="J92" s="10">
        <f t="shared" si="136"/>
        <v>448.509216000896</v>
      </c>
      <c r="K92" s="10">
        <f t="shared" si="136"/>
        <v>448.509216000896</v>
      </c>
      <c r="L92" s="10">
        <f t="shared" si="136"/>
        <v>448.509216000896</v>
      </c>
      <c r="M92" s="10">
        <f t="shared" si="136"/>
        <v>448.509216000896</v>
      </c>
      <c r="N92" s="24">
        <f>SUM(N90:N91)</f>
        <v>448.509216000896</v>
      </c>
      <c r="O92" s="24">
        <f>SUM(O90:O91)</f>
        <v>448.509216000896</v>
      </c>
    </row>
    <row r="94" spans="1:21" x14ac:dyDescent="0.25">
      <c r="A94" s="3" t="s">
        <v>6</v>
      </c>
      <c r="C94" s="7">
        <f t="shared" ref="C94:M94" si="137">C83 * C92 * 0.5</f>
        <v>0</v>
      </c>
      <c r="D94" s="7">
        <f t="shared" si="137"/>
        <v>12558.258048025078</v>
      </c>
      <c r="E94" s="7">
        <f t="shared" si="137"/>
        <v>25116.516096050174</v>
      </c>
      <c r="F94" s="7">
        <f t="shared" si="137"/>
        <v>50233.032192100349</v>
      </c>
      <c r="G94" s="7">
        <f t="shared" si="137"/>
        <v>50233.032192100349</v>
      </c>
      <c r="H94" s="7">
        <f t="shared" si="137"/>
        <v>37674.774144075265</v>
      </c>
      <c r="I94" s="7">
        <f t="shared" si="137"/>
        <v>37674.774144075265</v>
      </c>
      <c r="J94" s="7">
        <f t="shared" si="137"/>
        <v>20182.91472004032</v>
      </c>
      <c r="K94" s="7">
        <f t="shared" si="137"/>
        <v>12558.258048025087</v>
      </c>
      <c r="L94" s="7">
        <f t="shared" si="137"/>
        <v>4933.6013760098558</v>
      </c>
      <c r="M94" s="7">
        <f t="shared" si="137"/>
        <v>0</v>
      </c>
      <c r="N94" s="16">
        <f>N83 * N92 * 0.5</f>
        <v>0</v>
      </c>
      <c r="O94" s="16">
        <f>O83 * O92 * 0.5</f>
        <v>0</v>
      </c>
    </row>
    <row r="95" spans="1:21" ht="15" x14ac:dyDescent="0.4">
      <c r="A95" s="3" t="s">
        <v>7</v>
      </c>
      <c r="C95" s="11">
        <f t="shared" ref="C95:M95" si="138">(C84-C83) * C92</f>
        <v>0</v>
      </c>
      <c r="D95" s="11">
        <f t="shared" si="138"/>
        <v>0</v>
      </c>
      <c r="E95" s="11">
        <f t="shared" si="138"/>
        <v>25116.516096050174</v>
      </c>
      <c r="F95" s="11">
        <f t="shared" si="138"/>
        <v>75349.54828815053</v>
      </c>
      <c r="G95" s="11">
        <f t="shared" si="138"/>
        <v>175815.61267235124</v>
      </c>
      <c r="H95" s="11">
        <f t="shared" si="138"/>
        <v>276281.67705655191</v>
      </c>
      <c r="I95" s="11">
        <f t="shared" si="138"/>
        <v>351631.22534470249</v>
      </c>
      <c r="J95" s="11">
        <f t="shared" si="138"/>
        <v>426980.773632853</v>
      </c>
      <c r="K95" s="11">
        <f t="shared" si="138"/>
        <v>467346.60307293362</v>
      </c>
      <c r="L95" s="11">
        <f t="shared" si="138"/>
        <v>492463.11916898383</v>
      </c>
      <c r="M95" s="11">
        <f t="shared" si="138"/>
        <v>502330.32192100352</v>
      </c>
      <c r="N95" s="17">
        <f>(N84-N83) * N92</f>
        <v>502330.32192100352</v>
      </c>
      <c r="O95" s="17">
        <f>(O84-O83) * O92</f>
        <v>502330.32192100352</v>
      </c>
    </row>
    <row r="96" spans="1:21" ht="15" x14ac:dyDescent="0.4">
      <c r="A96" s="3" t="s">
        <v>59</v>
      </c>
      <c r="C96" s="12">
        <f>SUM(C94:C95)</f>
        <v>0</v>
      </c>
      <c r="D96" s="12">
        <f t="shared" ref="D96:M96" si="139">SUM(D94:D95)</f>
        <v>12558.258048025078</v>
      </c>
      <c r="E96" s="12">
        <f t="shared" si="139"/>
        <v>50233.032192100349</v>
      </c>
      <c r="F96" s="12">
        <f t="shared" si="139"/>
        <v>125582.58048025088</v>
      </c>
      <c r="G96" s="12">
        <f t="shared" si="139"/>
        <v>226048.64486445161</v>
      </c>
      <c r="H96" s="12">
        <f t="shared" si="139"/>
        <v>313956.4512006272</v>
      </c>
      <c r="I96" s="12">
        <f t="shared" si="139"/>
        <v>389305.99948877777</v>
      </c>
      <c r="J96" s="12">
        <f t="shared" si="139"/>
        <v>447163.68835289334</v>
      </c>
      <c r="K96" s="12">
        <f t="shared" si="139"/>
        <v>479904.8611209587</v>
      </c>
      <c r="L96" s="12">
        <f t="shared" si="139"/>
        <v>497396.7205449937</v>
      </c>
      <c r="M96" s="12">
        <f t="shared" si="139"/>
        <v>502330.32192100352</v>
      </c>
      <c r="N96" s="18">
        <f>SUM(N94:N95)</f>
        <v>502330.32192100352</v>
      </c>
      <c r="O96" s="18">
        <f>SUM(O94:O95)</f>
        <v>502330.32192100352</v>
      </c>
    </row>
    <row r="97" spans="1:21" ht="15" x14ac:dyDescent="0.4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8"/>
      <c r="N97" s="18"/>
      <c r="O97" s="18"/>
    </row>
    <row r="98" spans="1:21" x14ac:dyDescent="0.25">
      <c r="A98" s="3" t="s">
        <v>12</v>
      </c>
      <c r="C98" s="8">
        <v>0.23</v>
      </c>
      <c r="D98" s="8">
        <f>C98</f>
        <v>0.23</v>
      </c>
      <c r="E98" s="8">
        <f t="shared" ref="E98" si="140">D98</f>
        <v>0.23</v>
      </c>
      <c r="F98" s="8">
        <f t="shared" ref="F98" si="141">E98</f>
        <v>0.23</v>
      </c>
      <c r="G98" s="8">
        <f t="shared" ref="G98" si="142">F98</f>
        <v>0.23</v>
      </c>
      <c r="H98" s="8">
        <f t="shared" ref="H98" si="143">G98</f>
        <v>0.23</v>
      </c>
      <c r="I98" s="8">
        <f t="shared" ref="I98" si="144">H98</f>
        <v>0.23</v>
      </c>
      <c r="J98" s="8">
        <f t="shared" ref="J98" si="145">I98</f>
        <v>0.23</v>
      </c>
      <c r="K98" s="8">
        <f t="shared" ref="K98" si="146">J98</f>
        <v>0.23</v>
      </c>
      <c r="L98" s="8">
        <f t="shared" ref="L98" si="147">K98</f>
        <v>0.23</v>
      </c>
      <c r="M98" s="8">
        <f t="shared" ref="M98" si="148">L98</f>
        <v>0.23</v>
      </c>
      <c r="N98" s="8">
        <f t="shared" ref="N98" si="149">M98</f>
        <v>0.23</v>
      </c>
      <c r="O98" s="8">
        <f t="shared" ref="O98" si="150">N98</f>
        <v>0.23</v>
      </c>
    </row>
    <row r="99" spans="1:21" x14ac:dyDescent="0.25">
      <c r="C99" s="8"/>
      <c r="D99" s="8"/>
      <c r="E99" s="8"/>
      <c r="F99" s="8"/>
      <c r="G99" s="8"/>
      <c r="H99" s="8"/>
      <c r="I99" s="8"/>
      <c r="J99" s="8"/>
      <c r="K99" s="8"/>
      <c r="L99" s="8"/>
      <c r="M99" s="22"/>
      <c r="N99" s="22"/>
      <c r="O99" s="22"/>
    </row>
    <row r="100" spans="1:21" x14ac:dyDescent="0.25">
      <c r="A100" s="3" t="s">
        <v>10</v>
      </c>
      <c r="C100" s="7">
        <f>C83*C86*C98*0.5</f>
        <v>0</v>
      </c>
      <c r="D100" s="7">
        <f t="shared" ref="D100:M100" si="151">D83*D86*D98*0.5</f>
        <v>14940.800000000001</v>
      </c>
      <c r="E100" s="7">
        <f t="shared" si="151"/>
        <v>29881.600000000002</v>
      </c>
      <c r="F100" s="7">
        <f t="shared" si="151"/>
        <v>59763.200000000004</v>
      </c>
      <c r="G100" s="7">
        <f t="shared" si="151"/>
        <v>59763.200000000004</v>
      </c>
      <c r="H100" s="7">
        <f t="shared" si="151"/>
        <v>44822.400000000001</v>
      </c>
      <c r="I100" s="7">
        <f t="shared" si="151"/>
        <v>44822.400000000001</v>
      </c>
      <c r="J100" s="7">
        <f t="shared" si="151"/>
        <v>24012</v>
      </c>
      <c r="K100" s="7">
        <f t="shared" si="151"/>
        <v>14940.800000000001</v>
      </c>
      <c r="L100" s="7">
        <f t="shared" si="151"/>
        <v>5869.6</v>
      </c>
      <c r="M100" s="7">
        <f t="shared" si="151"/>
        <v>0</v>
      </c>
      <c r="N100" s="16">
        <f>N83*N86*N98*0.5</f>
        <v>0</v>
      </c>
      <c r="O100" s="16">
        <f>O83*O86*O98*0.5</f>
        <v>0</v>
      </c>
    </row>
    <row r="101" spans="1:21" ht="15" x14ac:dyDescent="0.4">
      <c r="A101" s="3" t="s">
        <v>11</v>
      </c>
      <c r="C101" s="11">
        <f>(C84-C83)*C86*C98</f>
        <v>0</v>
      </c>
      <c r="D101" s="11">
        <f t="shared" ref="D101:M101" si="152">(D84-D83)*D86*D98</f>
        <v>0</v>
      </c>
      <c r="E101" s="11">
        <f t="shared" si="152"/>
        <v>29881.600000000002</v>
      </c>
      <c r="F101" s="11">
        <f t="shared" si="152"/>
        <v>89644.800000000003</v>
      </c>
      <c r="G101" s="11">
        <f t="shared" si="152"/>
        <v>209171.20000000001</v>
      </c>
      <c r="H101" s="11">
        <f t="shared" si="152"/>
        <v>328697.60000000003</v>
      </c>
      <c r="I101" s="11">
        <f t="shared" si="152"/>
        <v>418342.40000000002</v>
      </c>
      <c r="J101" s="11">
        <f t="shared" si="152"/>
        <v>507987.20000000001</v>
      </c>
      <c r="K101" s="11">
        <f t="shared" si="152"/>
        <v>556011.20000000007</v>
      </c>
      <c r="L101" s="11">
        <f t="shared" si="152"/>
        <v>585892.80000000005</v>
      </c>
      <c r="M101" s="11">
        <f t="shared" si="152"/>
        <v>597632</v>
      </c>
      <c r="N101" s="17">
        <f>(N84-N83)*N86*N98</f>
        <v>597632</v>
      </c>
      <c r="O101" s="17">
        <f>(O84-O83)*O86*O98</f>
        <v>597632</v>
      </c>
    </row>
    <row r="102" spans="1:21" ht="15" x14ac:dyDescent="0.4">
      <c r="A102" s="3" t="s">
        <v>60</v>
      </c>
      <c r="C102" s="12">
        <f>SUM(C100:C101)</f>
        <v>0</v>
      </c>
      <c r="D102" s="12">
        <f t="shared" ref="D102:M102" si="153">SUM(D100:D101)</f>
        <v>14940.800000000001</v>
      </c>
      <c r="E102" s="12">
        <f t="shared" si="153"/>
        <v>59763.200000000004</v>
      </c>
      <c r="F102" s="12">
        <f t="shared" si="153"/>
        <v>149408</v>
      </c>
      <c r="G102" s="12">
        <f t="shared" si="153"/>
        <v>268934.40000000002</v>
      </c>
      <c r="H102" s="12">
        <f t="shared" si="153"/>
        <v>373520.00000000006</v>
      </c>
      <c r="I102" s="12">
        <f t="shared" si="153"/>
        <v>463164.80000000005</v>
      </c>
      <c r="J102" s="12">
        <f t="shared" si="153"/>
        <v>531999.19999999995</v>
      </c>
      <c r="K102" s="12">
        <f t="shared" si="153"/>
        <v>570952.00000000012</v>
      </c>
      <c r="L102" s="12">
        <f t="shared" si="153"/>
        <v>591762.4</v>
      </c>
      <c r="M102" s="12">
        <f t="shared" si="153"/>
        <v>597632</v>
      </c>
      <c r="N102" s="18">
        <f>SUM(N100:N101)</f>
        <v>597632</v>
      </c>
      <c r="O102" s="18">
        <f>SUM(O100:O101)</f>
        <v>597632</v>
      </c>
    </row>
    <row r="104" spans="1:21" ht="15" x14ac:dyDescent="0.4">
      <c r="A104" s="3" t="s">
        <v>61</v>
      </c>
      <c r="C104" s="12">
        <f>C96+C102</f>
        <v>0</v>
      </c>
      <c r="D104" s="12">
        <f t="shared" ref="D104:M104" si="154">D96+D102</f>
        <v>27499.058048025079</v>
      </c>
      <c r="E104" s="12">
        <f t="shared" si="154"/>
        <v>109996.23219210035</v>
      </c>
      <c r="F104" s="12">
        <f t="shared" si="154"/>
        <v>274990.58048025088</v>
      </c>
      <c r="G104" s="12">
        <f t="shared" si="154"/>
        <v>494983.04486445163</v>
      </c>
      <c r="H104" s="12">
        <f t="shared" si="154"/>
        <v>687476.45120062726</v>
      </c>
      <c r="I104" s="12">
        <f t="shared" si="154"/>
        <v>852470.79948877776</v>
      </c>
      <c r="J104" s="12">
        <f t="shared" si="154"/>
        <v>979162.88835289329</v>
      </c>
      <c r="K104" s="12">
        <f t="shared" si="154"/>
        <v>1050856.8611209588</v>
      </c>
      <c r="L104" s="12">
        <f t="shared" si="154"/>
        <v>1089159.1205449938</v>
      </c>
      <c r="M104" s="12">
        <f t="shared" si="154"/>
        <v>1099962.3219210035</v>
      </c>
      <c r="N104" s="18">
        <f>N96+N102</f>
        <v>1099962.3219210035</v>
      </c>
      <c r="O104" s="18">
        <f>O96+O102</f>
        <v>1099962.3219210035</v>
      </c>
    </row>
    <row r="107" spans="1:21" x14ac:dyDescent="0.25">
      <c r="A107" s="5" t="s">
        <v>35</v>
      </c>
      <c r="Q107" s="27"/>
      <c r="R107" s="27"/>
      <c r="S107" s="27"/>
      <c r="T107" s="27"/>
      <c r="U107" s="27"/>
    </row>
    <row r="108" spans="1:21" x14ac:dyDescent="0.25">
      <c r="A108" s="3" t="s">
        <v>1</v>
      </c>
      <c r="C108" s="6">
        <v>0</v>
      </c>
      <c r="D108" s="6">
        <v>23</v>
      </c>
      <c r="E108" s="6">
        <v>47</v>
      </c>
      <c r="F108" s="6">
        <v>94</v>
      </c>
      <c r="G108" s="6">
        <v>94</v>
      </c>
      <c r="H108" s="6">
        <v>70</v>
      </c>
      <c r="I108" s="6">
        <v>70</v>
      </c>
      <c r="J108" s="6">
        <v>38</v>
      </c>
      <c r="K108" s="6">
        <v>23</v>
      </c>
      <c r="L108" s="6">
        <v>11</v>
      </c>
      <c r="M108" s="21"/>
      <c r="N108" s="21"/>
      <c r="O108" s="21"/>
      <c r="Q108" s="27"/>
      <c r="R108" s="27"/>
      <c r="S108" s="27"/>
      <c r="T108" s="27"/>
      <c r="U108" s="27"/>
    </row>
    <row r="109" spans="1:21" x14ac:dyDescent="0.25">
      <c r="A109" s="3" t="s">
        <v>2</v>
      </c>
      <c r="C109" s="7">
        <f>B109+C108</f>
        <v>0</v>
      </c>
      <c r="D109" s="7">
        <f t="shared" ref="D109" si="155">C109+D108</f>
        <v>23</v>
      </c>
      <c r="E109" s="7">
        <f t="shared" ref="E109" si="156">D109+E108</f>
        <v>70</v>
      </c>
      <c r="F109" s="7">
        <f t="shared" ref="F109" si="157">E109+F108</f>
        <v>164</v>
      </c>
      <c r="G109" s="7">
        <f t="shared" ref="G109" si="158">F109+G108</f>
        <v>258</v>
      </c>
      <c r="H109" s="7">
        <f t="shared" ref="H109" si="159">G109+H108</f>
        <v>328</v>
      </c>
      <c r="I109" s="7">
        <f t="shared" ref="I109" si="160">H109+I108</f>
        <v>398</v>
      </c>
      <c r="J109" s="7">
        <f t="shared" ref="J109" si="161">I109+J108</f>
        <v>436</v>
      </c>
      <c r="K109" s="7">
        <f t="shared" ref="K109" si="162">J109+K108</f>
        <v>459</v>
      </c>
      <c r="L109" s="7">
        <f t="shared" ref="L109" si="163">K109+L108</f>
        <v>470</v>
      </c>
      <c r="M109" s="7">
        <f t="shared" ref="M109:N109" si="164">L109+M108</f>
        <v>470</v>
      </c>
      <c r="N109" s="7">
        <f t="shared" si="164"/>
        <v>470</v>
      </c>
      <c r="O109" s="7">
        <f t="shared" ref="O109" si="165">N109+O108</f>
        <v>470</v>
      </c>
    </row>
    <row r="111" spans="1:21" x14ac:dyDescent="0.25">
      <c r="A111" s="3" t="s">
        <v>3</v>
      </c>
      <c r="C111" s="6">
        <v>3500</v>
      </c>
      <c r="D111" s="7">
        <f>C111</f>
        <v>3500</v>
      </c>
      <c r="E111" s="7">
        <f t="shared" ref="E111" si="166">D111</f>
        <v>3500</v>
      </c>
      <c r="F111" s="7">
        <f t="shared" ref="F111" si="167">E111</f>
        <v>3500</v>
      </c>
      <c r="G111" s="7">
        <f t="shared" ref="G111" si="168">F111</f>
        <v>3500</v>
      </c>
      <c r="H111" s="7">
        <f t="shared" ref="H111" si="169">G111</f>
        <v>3500</v>
      </c>
      <c r="I111" s="7">
        <f t="shared" ref="I111" si="170">H111</f>
        <v>3500</v>
      </c>
      <c r="J111" s="7">
        <f t="shared" ref="J111" si="171">I111</f>
        <v>3500</v>
      </c>
      <c r="K111" s="7">
        <f t="shared" ref="K111" si="172">J111</f>
        <v>3500</v>
      </c>
      <c r="L111" s="7">
        <f t="shared" ref="L111" si="173">K111</f>
        <v>3500</v>
      </c>
      <c r="M111" s="7">
        <f t="shared" ref="M111:N111" si="174">L111</f>
        <v>3500</v>
      </c>
      <c r="N111" s="7">
        <f t="shared" si="174"/>
        <v>3500</v>
      </c>
      <c r="O111" s="16">
        <f t="shared" ref="O111" si="175">N111</f>
        <v>3500</v>
      </c>
    </row>
    <row r="112" spans="1:21" x14ac:dyDescent="0.25">
      <c r="A112" s="3" t="s">
        <v>15</v>
      </c>
      <c r="C112" s="6">
        <v>40</v>
      </c>
      <c r="D112" s="7"/>
      <c r="E112" s="7"/>
      <c r="F112" s="7"/>
      <c r="G112" s="7"/>
      <c r="H112" s="7"/>
      <c r="I112" s="7"/>
      <c r="J112" s="7"/>
      <c r="K112" s="7"/>
      <c r="L112" s="7"/>
      <c r="M112" s="16"/>
      <c r="N112" s="16"/>
      <c r="O112" s="16"/>
    </row>
    <row r="113" spans="1:15" x14ac:dyDescent="0.25">
      <c r="C113" s="6"/>
      <c r="D113" s="7"/>
      <c r="E113" s="7"/>
      <c r="F113" s="7"/>
      <c r="G113" s="7"/>
      <c r="H113" s="7"/>
      <c r="I113" s="7"/>
      <c r="J113" s="7"/>
      <c r="K113" s="7"/>
      <c r="L113" s="7"/>
      <c r="M113" s="16"/>
      <c r="N113" s="16"/>
      <c r="O113" s="16"/>
    </row>
    <row r="114" spans="1:15" x14ac:dyDescent="0.25">
      <c r="A114" s="3" t="s">
        <v>5</v>
      </c>
    </row>
    <row r="115" spans="1:15" x14ac:dyDescent="0.25">
      <c r="A115" s="3" t="s">
        <v>4</v>
      </c>
      <c r="C115" s="8">
        <v>262.56</v>
      </c>
      <c r="D115" s="8">
        <v>262.56</v>
      </c>
      <c r="E115" s="8">
        <v>262.56</v>
      </c>
      <c r="F115" s="8">
        <v>262.56</v>
      </c>
      <c r="G115" s="8">
        <v>262.56</v>
      </c>
      <c r="H115" s="8">
        <v>262.56</v>
      </c>
      <c r="I115" s="8">
        <v>262.56</v>
      </c>
      <c r="J115" s="8">
        <v>262.56</v>
      </c>
      <c r="K115" s="8">
        <v>262.56</v>
      </c>
      <c r="L115" s="8">
        <v>262.56</v>
      </c>
      <c r="M115" s="8">
        <v>262.56</v>
      </c>
      <c r="N115" s="8">
        <v>262.56</v>
      </c>
      <c r="O115" s="8">
        <v>262.56</v>
      </c>
    </row>
    <row r="116" spans="1:15" ht="15" x14ac:dyDescent="0.4">
      <c r="A116" s="3" t="s">
        <v>9</v>
      </c>
      <c r="C116" s="9">
        <v>275.10355719459972</v>
      </c>
      <c r="D116" s="9">
        <v>275.10355719459972</v>
      </c>
      <c r="E116" s="9">
        <v>275.10355719459972</v>
      </c>
      <c r="F116" s="9">
        <v>275.10355719459972</v>
      </c>
      <c r="G116" s="9">
        <v>275.10355719459972</v>
      </c>
      <c r="H116" s="9">
        <v>275.10355719459972</v>
      </c>
      <c r="I116" s="9">
        <v>275.10355719459972</v>
      </c>
      <c r="J116" s="9">
        <v>275.10355719459972</v>
      </c>
      <c r="K116" s="9">
        <v>275.10355719459972</v>
      </c>
      <c r="L116" s="9">
        <v>275.10355719459972</v>
      </c>
      <c r="M116" s="9">
        <v>275.10355719459972</v>
      </c>
      <c r="N116" s="9">
        <v>275.10355719459972</v>
      </c>
      <c r="O116" s="9">
        <v>275.10355719459972</v>
      </c>
    </row>
    <row r="117" spans="1:15" x14ac:dyDescent="0.25">
      <c r="A117" s="3" t="s">
        <v>8</v>
      </c>
      <c r="C117" s="10">
        <f>SUM(C115:C116)</f>
        <v>537.66355719459966</v>
      </c>
      <c r="D117" s="10">
        <f t="shared" ref="D117:M117" si="176">SUM(D115:D116)</f>
        <v>537.66355719459966</v>
      </c>
      <c r="E117" s="10">
        <f t="shared" si="176"/>
        <v>537.66355719459966</v>
      </c>
      <c r="F117" s="10">
        <f t="shared" si="176"/>
        <v>537.66355719459966</v>
      </c>
      <c r="G117" s="10">
        <f t="shared" si="176"/>
        <v>537.66355719459966</v>
      </c>
      <c r="H117" s="10">
        <f t="shared" si="176"/>
        <v>537.66355719459966</v>
      </c>
      <c r="I117" s="10">
        <f t="shared" si="176"/>
        <v>537.66355719459966</v>
      </c>
      <c r="J117" s="10">
        <f t="shared" si="176"/>
        <v>537.66355719459966</v>
      </c>
      <c r="K117" s="10">
        <f t="shared" si="176"/>
        <v>537.66355719459966</v>
      </c>
      <c r="L117" s="10">
        <f t="shared" si="176"/>
        <v>537.66355719459966</v>
      </c>
      <c r="M117" s="10">
        <f t="shared" si="176"/>
        <v>537.66355719459966</v>
      </c>
      <c r="N117" s="24">
        <f>SUM(N115:N116)</f>
        <v>537.66355719459966</v>
      </c>
      <c r="O117" s="24">
        <f>SUM(O115:O116)</f>
        <v>537.66355719459966</v>
      </c>
    </row>
    <row r="119" spans="1:15" x14ac:dyDescent="0.25">
      <c r="A119" s="3" t="s">
        <v>6</v>
      </c>
      <c r="C119" s="7">
        <f t="shared" ref="C119:M119" si="177">C108 * C117 * 0.5</f>
        <v>0</v>
      </c>
      <c r="D119" s="7">
        <f t="shared" si="177"/>
        <v>6183.1309077378965</v>
      </c>
      <c r="E119" s="7">
        <f t="shared" si="177"/>
        <v>12635.093594073092</v>
      </c>
      <c r="F119" s="7">
        <f t="shared" si="177"/>
        <v>25270.187188146185</v>
      </c>
      <c r="G119" s="7">
        <f t="shared" si="177"/>
        <v>25270.187188146185</v>
      </c>
      <c r="H119" s="7">
        <f t="shared" si="177"/>
        <v>18818.22450181099</v>
      </c>
      <c r="I119" s="7">
        <f t="shared" si="177"/>
        <v>18818.22450181099</v>
      </c>
      <c r="J119" s="7">
        <f t="shared" si="177"/>
        <v>10215.607586697393</v>
      </c>
      <c r="K119" s="7">
        <f t="shared" si="177"/>
        <v>6183.1309077378965</v>
      </c>
      <c r="L119" s="7">
        <f t="shared" si="177"/>
        <v>2957.149564570298</v>
      </c>
      <c r="M119" s="7">
        <f t="shared" si="177"/>
        <v>0</v>
      </c>
      <c r="N119" s="16">
        <f>N108 * N117 * 0.5</f>
        <v>0</v>
      </c>
      <c r="O119" s="16">
        <f>O108 * O117 * 0.5</f>
        <v>0</v>
      </c>
    </row>
    <row r="120" spans="1:15" ht="15" x14ac:dyDescent="0.4">
      <c r="A120" s="3" t="s">
        <v>7</v>
      </c>
      <c r="C120" s="11">
        <f t="shared" ref="C120:M120" si="178">(C109-C108) * C117</f>
        <v>0</v>
      </c>
      <c r="D120" s="11">
        <f t="shared" si="178"/>
        <v>0</v>
      </c>
      <c r="E120" s="11">
        <f t="shared" si="178"/>
        <v>12366.261815475793</v>
      </c>
      <c r="F120" s="11">
        <f t="shared" si="178"/>
        <v>37636.44900362198</v>
      </c>
      <c r="G120" s="11">
        <f t="shared" si="178"/>
        <v>88176.823379914349</v>
      </c>
      <c r="H120" s="11">
        <f t="shared" si="178"/>
        <v>138717.1977562067</v>
      </c>
      <c r="I120" s="11">
        <f t="shared" si="178"/>
        <v>176353.6467598287</v>
      </c>
      <c r="J120" s="11">
        <f t="shared" si="178"/>
        <v>213990.09576345066</v>
      </c>
      <c r="K120" s="11">
        <f t="shared" si="178"/>
        <v>234421.31093684546</v>
      </c>
      <c r="L120" s="11">
        <f t="shared" si="178"/>
        <v>246787.57275232126</v>
      </c>
      <c r="M120" s="11">
        <f t="shared" si="178"/>
        <v>252701.87188146185</v>
      </c>
      <c r="N120" s="17">
        <f>(N109-N108) * N117</f>
        <v>252701.87188146185</v>
      </c>
      <c r="O120" s="17">
        <f>(O109-O108) * O117</f>
        <v>252701.87188146185</v>
      </c>
    </row>
    <row r="121" spans="1:15" ht="15" x14ac:dyDescent="0.4">
      <c r="A121" s="3" t="s">
        <v>50</v>
      </c>
      <c r="C121" s="12">
        <f>SUM(C119:C120)</f>
        <v>0</v>
      </c>
      <c r="D121" s="12">
        <f t="shared" ref="D121:M121" si="179">SUM(D119:D120)</f>
        <v>6183.1309077378965</v>
      </c>
      <c r="E121" s="12">
        <f t="shared" si="179"/>
        <v>25001.355409548887</v>
      </c>
      <c r="F121" s="12">
        <f t="shared" si="179"/>
        <v>62906.636191768164</v>
      </c>
      <c r="G121" s="12">
        <f t="shared" si="179"/>
        <v>113447.01056806053</v>
      </c>
      <c r="H121" s="12">
        <f t="shared" si="179"/>
        <v>157535.4222580177</v>
      </c>
      <c r="I121" s="12">
        <f t="shared" si="179"/>
        <v>195171.8712616397</v>
      </c>
      <c r="J121" s="12">
        <f t="shared" si="179"/>
        <v>224205.70335014805</v>
      </c>
      <c r="K121" s="12">
        <f t="shared" si="179"/>
        <v>240604.44184458334</v>
      </c>
      <c r="L121" s="12">
        <f t="shared" si="179"/>
        <v>249744.72231689157</v>
      </c>
      <c r="M121" s="12">
        <f t="shared" si="179"/>
        <v>252701.87188146185</v>
      </c>
      <c r="N121" s="18">
        <f>SUM(N119:N120)</f>
        <v>252701.87188146185</v>
      </c>
      <c r="O121" s="18">
        <f>SUM(O119:O120)</f>
        <v>252701.87188146185</v>
      </c>
    </row>
    <row r="122" spans="1:15" ht="15" x14ac:dyDescent="0.4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8"/>
      <c r="N122" s="18"/>
      <c r="O122" s="18"/>
    </row>
    <row r="123" spans="1:15" x14ac:dyDescent="0.25">
      <c r="A123" s="3" t="s">
        <v>12</v>
      </c>
      <c r="C123" s="8">
        <v>0.23</v>
      </c>
      <c r="D123" s="8">
        <f>C123</f>
        <v>0.23</v>
      </c>
      <c r="E123" s="8">
        <f t="shared" ref="E123" si="180">D123</f>
        <v>0.23</v>
      </c>
      <c r="F123" s="8">
        <f t="shared" ref="F123" si="181">E123</f>
        <v>0.23</v>
      </c>
      <c r="G123" s="8">
        <f t="shared" ref="G123" si="182">F123</f>
        <v>0.23</v>
      </c>
      <c r="H123" s="8">
        <f t="shared" ref="H123" si="183">G123</f>
        <v>0.23</v>
      </c>
      <c r="I123" s="8">
        <f t="shared" ref="I123" si="184">H123</f>
        <v>0.23</v>
      </c>
      <c r="J123" s="8">
        <f t="shared" ref="J123" si="185">I123</f>
        <v>0.23</v>
      </c>
      <c r="K123" s="8">
        <f t="shared" ref="K123" si="186">J123</f>
        <v>0.23</v>
      </c>
      <c r="L123" s="8">
        <f t="shared" ref="L123" si="187">K123</f>
        <v>0.23</v>
      </c>
      <c r="M123" s="8">
        <f t="shared" ref="M123:N123" si="188">L123</f>
        <v>0.23</v>
      </c>
      <c r="N123" s="8">
        <f t="shared" si="188"/>
        <v>0.23</v>
      </c>
      <c r="O123" s="22">
        <f t="shared" ref="O123" si="189">N123</f>
        <v>0.23</v>
      </c>
    </row>
    <row r="124" spans="1:15" x14ac:dyDescent="0.25"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22"/>
      <c r="N124" s="22"/>
      <c r="O124" s="22"/>
    </row>
    <row r="125" spans="1:15" x14ac:dyDescent="0.25">
      <c r="A125" s="3" t="s">
        <v>10</v>
      </c>
      <c r="C125" s="7">
        <f>C108*C111*C123*0.5</f>
        <v>0</v>
      </c>
      <c r="D125" s="7">
        <f t="shared" ref="D125:M125" si="190">D108*D111*D123*0.5</f>
        <v>9257.5</v>
      </c>
      <c r="E125" s="7">
        <f t="shared" si="190"/>
        <v>18917.5</v>
      </c>
      <c r="F125" s="7">
        <f t="shared" si="190"/>
        <v>37835</v>
      </c>
      <c r="G125" s="7">
        <f t="shared" si="190"/>
        <v>37835</v>
      </c>
      <c r="H125" s="7">
        <f t="shared" si="190"/>
        <v>28175</v>
      </c>
      <c r="I125" s="7">
        <f t="shared" si="190"/>
        <v>28175</v>
      </c>
      <c r="J125" s="7">
        <f t="shared" si="190"/>
        <v>15295</v>
      </c>
      <c r="K125" s="7">
        <f t="shared" si="190"/>
        <v>9257.5</v>
      </c>
      <c r="L125" s="7">
        <f t="shared" si="190"/>
        <v>4427.5</v>
      </c>
      <c r="M125" s="7">
        <f t="shared" si="190"/>
        <v>0</v>
      </c>
      <c r="N125" s="16">
        <f>N108*N111*N123*0.5</f>
        <v>0</v>
      </c>
      <c r="O125" s="16">
        <f>O108*O111*O123*0.5</f>
        <v>0</v>
      </c>
    </row>
    <row r="126" spans="1:15" ht="15" x14ac:dyDescent="0.4">
      <c r="A126" s="3" t="s">
        <v>11</v>
      </c>
      <c r="C126" s="11">
        <f>(C109-C108)*C111*C123</f>
        <v>0</v>
      </c>
      <c r="D126" s="11">
        <f t="shared" ref="D126:M126" si="191">(D109-D108)*D111*D123</f>
        <v>0</v>
      </c>
      <c r="E126" s="11">
        <f t="shared" si="191"/>
        <v>18515</v>
      </c>
      <c r="F126" s="11">
        <f t="shared" si="191"/>
        <v>56350</v>
      </c>
      <c r="G126" s="11">
        <f t="shared" si="191"/>
        <v>132020</v>
      </c>
      <c r="H126" s="11">
        <f t="shared" si="191"/>
        <v>207690</v>
      </c>
      <c r="I126" s="11">
        <f t="shared" si="191"/>
        <v>264040</v>
      </c>
      <c r="J126" s="11">
        <f t="shared" si="191"/>
        <v>320390</v>
      </c>
      <c r="K126" s="11">
        <f t="shared" si="191"/>
        <v>350980</v>
      </c>
      <c r="L126" s="11">
        <f t="shared" si="191"/>
        <v>369495</v>
      </c>
      <c r="M126" s="11">
        <f t="shared" si="191"/>
        <v>378350</v>
      </c>
      <c r="N126" s="17">
        <f>(N109-N108)*N111*N123</f>
        <v>378350</v>
      </c>
      <c r="O126" s="17">
        <f>(O109-O108)*O111*O123</f>
        <v>378350</v>
      </c>
    </row>
    <row r="127" spans="1:15" ht="15" x14ac:dyDescent="0.4">
      <c r="A127" s="3" t="s">
        <v>51</v>
      </c>
      <c r="C127" s="12">
        <f>SUM(C125:C126)</f>
        <v>0</v>
      </c>
      <c r="D127" s="12">
        <f t="shared" ref="D127:M127" si="192">SUM(D125:D126)</f>
        <v>9257.5</v>
      </c>
      <c r="E127" s="12">
        <f t="shared" si="192"/>
        <v>37432.5</v>
      </c>
      <c r="F127" s="12">
        <f t="shared" si="192"/>
        <v>94185</v>
      </c>
      <c r="G127" s="12">
        <f t="shared" si="192"/>
        <v>169855</v>
      </c>
      <c r="H127" s="12">
        <f t="shared" si="192"/>
        <v>235865</v>
      </c>
      <c r="I127" s="12">
        <f t="shared" si="192"/>
        <v>292215</v>
      </c>
      <c r="J127" s="12">
        <f t="shared" si="192"/>
        <v>335685</v>
      </c>
      <c r="K127" s="12">
        <f t="shared" si="192"/>
        <v>360237.5</v>
      </c>
      <c r="L127" s="12">
        <f t="shared" si="192"/>
        <v>373922.5</v>
      </c>
      <c r="M127" s="12">
        <f t="shared" si="192"/>
        <v>378350</v>
      </c>
      <c r="N127" s="18">
        <f>SUM(N125:N126)</f>
        <v>378350</v>
      </c>
      <c r="O127" s="18">
        <f>SUM(O125:O126)</f>
        <v>378350</v>
      </c>
    </row>
    <row r="129" spans="1:21" ht="15" x14ac:dyDescent="0.4">
      <c r="A129" s="3" t="s">
        <v>52</v>
      </c>
      <c r="C129" s="12">
        <f>C121+C127</f>
        <v>0</v>
      </c>
      <c r="D129" s="12">
        <f t="shared" ref="D129:M129" si="193">D121+D127</f>
        <v>15440.630907737897</v>
      </c>
      <c r="E129" s="12">
        <f t="shared" si="193"/>
        <v>62433.855409548887</v>
      </c>
      <c r="F129" s="12">
        <f t="shared" si="193"/>
        <v>157091.63619176816</v>
      </c>
      <c r="G129" s="12">
        <f t="shared" si="193"/>
        <v>283302.01056806056</v>
      </c>
      <c r="H129" s="12">
        <f t="shared" si="193"/>
        <v>393400.4222580177</v>
      </c>
      <c r="I129" s="12">
        <f t="shared" si="193"/>
        <v>487386.8712616397</v>
      </c>
      <c r="J129" s="12">
        <f t="shared" si="193"/>
        <v>559890.70335014805</v>
      </c>
      <c r="K129" s="12">
        <f t="shared" si="193"/>
        <v>600841.94184458337</v>
      </c>
      <c r="L129" s="12">
        <f t="shared" si="193"/>
        <v>623667.22231689154</v>
      </c>
      <c r="M129" s="12">
        <f t="shared" si="193"/>
        <v>631051.87188146182</v>
      </c>
      <c r="N129" s="18">
        <f>N121+N127</f>
        <v>631051.87188146182</v>
      </c>
      <c r="O129" s="18">
        <f>O121+O127</f>
        <v>631051.87188146182</v>
      </c>
    </row>
    <row r="130" spans="1:21" ht="15" x14ac:dyDescent="0.4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8"/>
      <c r="O130" s="18"/>
    </row>
    <row r="131" spans="1:21" ht="15" x14ac:dyDescent="0.4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8"/>
      <c r="O131" s="18"/>
    </row>
    <row r="132" spans="1:21" x14ac:dyDescent="0.25">
      <c r="A132" s="5" t="s">
        <v>36</v>
      </c>
      <c r="Q132" s="27"/>
      <c r="R132" s="27"/>
      <c r="S132" s="27"/>
      <c r="T132" s="27"/>
      <c r="U132" s="27"/>
    </row>
    <row r="133" spans="1:21" x14ac:dyDescent="0.25">
      <c r="A133" s="3" t="s">
        <v>1</v>
      </c>
      <c r="C133" s="6">
        <v>0</v>
      </c>
      <c r="D133" s="6">
        <v>10.842000000000001</v>
      </c>
      <c r="E133" s="6">
        <v>21.684000000000001</v>
      </c>
      <c r="F133" s="6">
        <v>43.368000000000002</v>
      </c>
      <c r="G133" s="6">
        <v>43.368000000000002</v>
      </c>
      <c r="H133" s="6">
        <v>32.525999999999996</v>
      </c>
      <c r="I133" s="6">
        <v>32.525999999999996</v>
      </c>
      <c r="J133" s="6">
        <v>17.347200000000001</v>
      </c>
      <c r="K133" s="6">
        <v>10.842000000000001</v>
      </c>
      <c r="L133" s="6">
        <v>4.3368000000000002</v>
      </c>
      <c r="M133" s="6"/>
      <c r="N133" s="6"/>
      <c r="O133" s="6"/>
      <c r="Q133" s="6"/>
      <c r="R133" s="6"/>
      <c r="S133" s="6"/>
      <c r="T133" s="6"/>
      <c r="U133" s="27"/>
    </row>
    <row r="134" spans="1:21" x14ac:dyDescent="0.25">
      <c r="A134" s="3" t="s">
        <v>2</v>
      </c>
      <c r="C134" s="7">
        <f>B134+C133</f>
        <v>0</v>
      </c>
      <c r="D134" s="7">
        <f t="shared" ref="D134" si="194">C134+D133</f>
        <v>10.842000000000001</v>
      </c>
      <c r="E134" s="7">
        <f t="shared" ref="E134" si="195">D134+E133</f>
        <v>32.526000000000003</v>
      </c>
      <c r="F134" s="7">
        <f t="shared" ref="F134" si="196">E134+F133</f>
        <v>75.894000000000005</v>
      </c>
      <c r="G134" s="7">
        <f t="shared" ref="G134" si="197">F134+G133</f>
        <v>119.262</v>
      </c>
      <c r="H134" s="7">
        <f t="shared" ref="H134" si="198">G134+H133</f>
        <v>151.78800000000001</v>
      </c>
      <c r="I134" s="7">
        <f t="shared" ref="I134" si="199">H134+I133</f>
        <v>184.31400000000002</v>
      </c>
      <c r="J134" s="7">
        <f t="shared" ref="J134" si="200">I134+J133</f>
        <v>201.66120000000001</v>
      </c>
      <c r="K134" s="7">
        <f t="shared" ref="K134" si="201">J134+K133</f>
        <v>212.50320000000002</v>
      </c>
      <c r="L134" s="7">
        <f t="shared" ref="L134" si="202">K134+L133</f>
        <v>216.84000000000003</v>
      </c>
      <c r="M134" s="7">
        <f t="shared" ref="M134:N134" si="203">L134+M133</f>
        <v>216.84000000000003</v>
      </c>
      <c r="N134" s="7">
        <f t="shared" si="203"/>
        <v>216.84000000000003</v>
      </c>
      <c r="O134" s="7">
        <f t="shared" ref="O134" si="204">N134+O133</f>
        <v>216.84000000000003</v>
      </c>
    </row>
    <row r="136" spans="1:21" x14ac:dyDescent="0.25">
      <c r="A136" s="3" t="s">
        <v>3</v>
      </c>
      <c r="C136" s="6">
        <v>4500</v>
      </c>
      <c r="D136" s="7">
        <f>C136</f>
        <v>4500</v>
      </c>
      <c r="E136" s="7">
        <f t="shared" ref="E136" si="205">D136</f>
        <v>4500</v>
      </c>
      <c r="F136" s="7">
        <f t="shared" ref="F136" si="206">E136</f>
        <v>4500</v>
      </c>
      <c r="G136" s="7">
        <f t="shared" ref="G136" si="207">F136</f>
        <v>4500</v>
      </c>
      <c r="H136" s="7">
        <f t="shared" ref="H136" si="208">G136</f>
        <v>4500</v>
      </c>
      <c r="I136" s="7">
        <f t="shared" ref="I136" si="209">H136</f>
        <v>4500</v>
      </c>
      <c r="J136" s="7">
        <f t="shared" ref="J136" si="210">I136</f>
        <v>4500</v>
      </c>
      <c r="K136" s="7">
        <f t="shared" ref="K136" si="211">J136</f>
        <v>4500</v>
      </c>
      <c r="L136" s="7">
        <f t="shared" ref="L136" si="212">K136</f>
        <v>4500</v>
      </c>
      <c r="M136" s="7">
        <f t="shared" ref="M136:N136" si="213">L136</f>
        <v>4500</v>
      </c>
      <c r="N136" s="7">
        <f t="shared" si="213"/>
        <v>4500</v>
      </c>
      <c r="O136" s="16">
        <f t="shared" ref="O136" si="214">N136</f>
        <v>4500</v>
      </c>
    </row>
    <row r="137" spans="1:21" x14ac:dyDescent="0.25">
      <c r="A137" s="3" t="s">
        <v>15</v>
      </c>
      <c r="C137" s="6">
        <v>40</v>
      </c>
      <c r="D137" s="7"/>
      <c r="E137" s="7"/>
      <c r="F137" s="7"/>
      <c r="G137" s="7"/>
      <c r="H137" s="7"/>
      <c r="I137" s="7"/>
      <c r="J137" s="7"/>
      <c r="K137" s="7"/>
      <c r="L137" s="7"/>
      <c r="M137" s="16"/>
      <c r="N137" s="16"/>
      <c r="O137" s="16"/>
    </row>
    <row r="138" spans="1:21" x14ac:dyDescent="0.25">
      <c r="C138" s="6"/>
      <c r="D138" s="7"/>
      <c r="E138" s="7"/>
      <c r="F138" s="7"/>
      <c r="G138" s="7"/>
      <c r="H138" s="7"/>
      <c r="I138" s="7"/>
      <c r="J138" s="7"/>
      <c r="K138" s="7"/>
      <c r="L138" s="7"/>
      <c r="M138" s="16"/>
      <c r="N138" s="16"/>
      <c r="O138" s="16"/>
    </row>
    <row r="139" spans="1:21" x14ac:dyDescent="0.25">
      <c r="A139" s="3" t="s">
        <v>5</v>
      </c>
    </row>
    <row r="140" spans="1:21" x14ac:dyDescent="0.25">
      <c r="A140" s="3" t="s">
        <v>4</v>
      </c>
      <c r="C140" s="8">
        <v>262.56</v>
      </c>
      <c r="D140" s="8">
        <v>262.56</v>
      </c>
      <c r="E140" s="8">
        <v>262.56</v>
      </c>
      <c r="F140" s="8">
        <v>262.56</v>
      </c>
      <c r="G140" s="8">
        <v>262.56</v>
      </c>
      <c r="H140" s="8">
        <v>262.56</v>
      </c>
      <c r="I140" s="8">
        <v>262.56</v>
      </c>
      <c r="J140" s="8">
        <v>262.56</v>
      </c>
      <c r="K140" s="8">
        <v>262.56</v>
      </c>
      <c r="L140" s="8">
        <v>262.56</v>
      </c>
      <c r="M140" s="8">
        <v>262.56</v>
      </c>
      <c r="N140" s="8">
        <v>262.56</v>
      </c>
      <c r="O140" s="8">
        <v>262.56</v>
      </c>
    </row>
    <row r="141" spans="1:21" ht="15" x14ac:dyDescent="0.4">
      <c r="A141" s="3" t="s">
        <v>9</v>
      </c>
      <c r="C141" s="9">
        <v>350.24198495577912</v>
      </c>
      <c r="D141" s="9">
        <v>350.24198495577912</v>
      </c>
      <c r="E141" s="9">
        <v>350.24198495577912</v>
      </c>
      <c r="F141" s="9">
        <v>350.24198495577912</v>
      </c>
      <c r="G141" s="9">
        <v>350.24198495577912</v>
      </c>
      <c r="H141" s="9">
        <v>350.24198495577912</v>
      </c>
      <c r="I141" s="9">
        <v>350.24198495577912</v>
      </c>
      <c r="J141" s="9">
        <v>350.24198495577912</v>
      </c>
      <c r="K141" s="9">
        <v>350.24198495577912</v>
      </c>
      <c r="L141" s="9">
        <v>350.24198495577912</v>
      </c>
      <c r="M141" s="9">
        <v>350.24198495577912</v>
      </c>
      <c r="N141" s="9">
        <v>350.24198495577912</v>
      </c>
      <c r="O141" s="9">
        <v>350.24198495577912</v>
      </c>
    </row>
    <row r="142" spans="1:21" x14ac:dyDescent="0.25">
      <c r="A142" s="3" t="s">
        <v>8</v>
      </c>
      <c r="C142" s="10">
        <f>SUM(C140:C141)</f>
        <v>612.80198495577906</v>
      </c>
      <c r="D142" s="10">
        <f t="shared" ref="D142:M142" si="215">SUM(D140:D141)</f>
        <v>612.80198495577906</v>
      </c>
      <c r="E142" s="10">
        <f t="shared" si="215"/>
        <v>612.80198495577906</v>
      </c>
      <c r="F142" s="10">
        <f t="shared" si="215"/>
        <v>612.80198495577906</v>
      </c>
      <c r="G142" s="10">
        <f t="shared" si="215"/>
        <v>612.80198495577906</v>
      </c>
      <c r="H142" s="10">
        <f t="shared" si="215"/>
        <v>612.80198495577906</v>
      </c>
      <c r="I142" s="10">
        <f t="shared" si="215"/>
        <v>612.80198495577906</v>
      </c>
      <c r="J142" s="10">
        <f t="shared" si="215"/>
        <v>612.80198495577906</v>
      </c>
      <c r="K142" s="10">
        <f t="shared" si="215"/>
        <v>612.80198495577906</v>
      </c>
      <c r="L142" s="10">
        <f t="shared" si="215"/>
        <v>612.80198495577906</v>
      </c>
      <c r="M142" s="10">
        <f t="shared" si="215"/>
        <v>612.80198495577906</v>
      </c>
      <c r="N142" s="24">
        <f>SUM(N140:N141)</f>
        <v>612.80198495577906</v>
      </c>
      <c r="O142" s="24">
        <f>SUM(O140:O141)</f>
        <v>612.80198495577906</v>
      </c>
    </row>
    <row r="144" spans="1:21" x14ac:dyDescent="0.25">
      <c r="A144" s="3" t="s">
        <v>6</v>
      </c>
      <c r="C144" s="7">
        <f t="shared" ref="C144:M144" si="216">C133 * C142 * 0.5</f>
        <v>0</v>
      </c>
      <c r="D144" s="7">
        <f t="shared" si="216"/>
        <v>3321.9995604452783</v>
      </c>
      <c r="E144" s="7">
        <f t="shared" si="216"/>
        <v>6643.9991208905567</v>
      </c>
      <c r="F144" s="7">
        <f t="shared" si="216"/>
        <v>13287.998241781113</v>
      </c>
      <c r="G144" s="7">
        <f t="shared" si="216"/>
        <v>13287.998241781113</v>
      </c>
      <c r="H144" s="7">
        <f t="shared" si="216"/>
        <v>9965.9986813358337</v>
      </c>
      <c r="I144" s="7">
        <f t="shared" si="216"/>
        <v>9965.9986813358337</v>
      </c>
      <c r="J144" s="7">
        <f t="shared" si="216"/>
        <v>5315.1992967124452</v>
      </c>
      <c r="K144" s="7">
        <f t="shared" si="216"/>
        <v>3321.9995604452783</v>
      </c>
      <c r="L144" s="7">
        <f t="shared" si="216"/>
        <v>1328.7998241781113</v>
      </c>
      <c r="M144" s="7">
        <f t="shared" si="216"/>
        <v>0</v>
      </c>
      <c r="N144" s="16">
        <f>N133 * N142 * 0.5</f>
        <v>0</v>
      </c>
      <c r="O144" s="16">
        <f>O133 * O142 * 0.5</f>
        <v>0</v>
      </c>
    </row>
    <row r="145" spans="1:21" ht="15" x14ac:dyDescent="0.4">
      <c r="A145" s="3" t="s">
        <v>7</v>
      </c>
      <c r="C145" s="11">
        <f t="shared" ref="C145:M145" si="217">(C134-C133) * C142</f>
        <v>0</v>
      </c>
      <c r="D145" s="11">
        <f t="shared" si="217"/>
        <v>0</v>
      </c>
      <c r="E145" s="11">
        <f t="shared" si="217"/>
        <v>6643.9991208905576</v>
      </c>
      <c r="F145" s="11">
        <f t="shared" si="217"/>
        <v>19931.997362671671</v>
      </c>
      <c r="G145" s="11">
        <f t="shared" si="217"/>
        <v>46507.993846233898</v>
      </c>
      <c r="H145" s="11">
        <f t="shared" si="217"/>
        <v>73083.990329796128</v>
      </c>
      <c r="I145" s="11">
        <f t="shared" si="217"/>
        <v>93015.987692467796</v>
      </c>
      <c r="J145" s="11">
        <f t="shared" si="217"/>
        <v>112947.98505513948</v>
      </c>
      <c r="K145" s="11">
        <f t="shared" si="217"/>
        <v>123578.38364856436</v>
      </c>
      <c r="L145" s="11">
        <f t="shared" si="217"/>
        <v>130222.38276945493</v>
      </c>
      <c r="M145" s="11">
        <f t="shared" si="217"/>
        <v>132879.98241781114</v>
      </c>
      <c r="N145" s="17">
        <f>(N134-N133) * N142</f>
        <v>132879.98241781114</v>
      </c>
      <c r="O145" s="17">
        <f>(O134-O133) * O142</f>
        <v>132879.98241781114</v>
      </c>
    </row>
    <row r="146" spans="1:21" ht="15" x14ac:dyDescent="0.4">
      <c r="A146" s="3" t="s">
        <v>47</v>
      </c>
      <c r="C146" s="12">
        <f>SUM(C144:C145)</f>
        <v>0</v>
      </c>
      <c r="D146" s="12">
        <f t="shared" ref="D146:M146" si="218">SUM(D144:D145)</f>
        <v>3321.9995604452783</v>
      </c>
      <c r="E146" s="12">
        <f t="shared" si="218"/>
        <v>13287.998241781115</v>
      </c>
      <c r="F146" s="12">
        <f t="shared" si="218"/>
        <v>33219.995604452786</v>
      </c>
      <c r="G146" s="12">
        <f t="shared" si="218"/>
        <v>59795.992088015009</v>
      </c>
      <c r="H146" s="12">
        <f t="shared" si="218"/>
        <v>83049.989011131955</v>
      </c>
      <c r="I146" s="12">
        <f t="shared" si="218"/>
        <v>102981.98637380364</v>
      </c>
      <c r="J146" s="12">
        <f t="shared" si="218"/>
        <v>118263.18435185192</v>
      </c>
      <c r="K146" s="12">
        <f t="shared" si="218"/>
        <v>126900.38320900964</v>
      </c>
      <c r="L146" s="12">
        <f t="shared" si="218"/>
        <v>131551.18259363304</v>
      </c>
      <c r="M146" s="12">
        <f t="shared" si="218"/>
        <v>132879.98241781114</v>
      </c>
      <c r="N146" s="18">
        <f>SUM(N144:N145)</f>
        <v>132879.98241781114</v>
      </c>
      <c r="O146" s="18">
        <f>SUM(O144:O145)</f>
        <v>132879.98241781114</v>
      </c>
    </row>
    <row r="147" spans="1:21" ht="15" x14ac:dyDescent="0.4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8"/>
      <c r="N147" s="18"/>
      <c r="O147" s="18"/>
    </row>
    <row r="148" spans="1:21" x14ac:dyDescent="0.25">
      <c r="A148" s="3" t="s">
        <v>12</v>
      </c>
      <c r="C148" s="8">
        <v>0.23</v>
      </c>
      <c r="D148" s="8">
        <f>C148</f>
        <v>0.23</v>
      </c>
      <c r="E148" s="8">
        <f t="shared" ref="E148" si="219">D148</f>
        <v>0.23</v>
      </c>
      <c r="F148" s="8">
        <f t="shared" ref="F148" si="220">E148</f>
        <v>0.23</v>
      </c>
      <c r="G148" s="8">
        <f t="shared" ref="G148" si="221">F148</f>
        <v>0.23</v>
      </c>
      <c r="H148" s="8">
        <f t="shared" ref="H148" si="222">G148</f>
        <v>0.23</v>
      </c>
      <c r="I148" s="8">
        <f t="shared" ref="I148" si="223">H148</f>
        <v>0.23</v>
      </c>
      <c r="J148" s="8">
        <f t="shared" ref="J148" si="224">I148</f>
        <v>0.23</v>
      </c>
      <c r="K148" s="8">
        <f t="shared" ref="K148" si="225">J148</f>
        <v>0.23</v>
      </c>
      <c r="L148" s="8">
        <f t="shared" ref="L148" si="226">K148</f>
        <v>0.23</v>
      </c>
      <c r="M148" s="8">
        <f t="shared" ref="M148:N148" si="227">L148</f>
        <v>0.23</v>
      </c>
      <c r="N148" s="8">
        <f t="shared" si="227"/>
        <v>0.23</v>
      </c>
      <c r="O148" s="22">
        <f t="shared" ref="O148" si="228">N148</f>
        <v>0.23</v>
      </c>
    </row>
    <row r="149" spans="1:21" x14ac:dyDescent="0.25"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22"/>
      <c r="N149" s="22"/>
      <c r="O149" s="22"/>
    </row>
    <row r="150" spans="1:21" x14ac:dyDescent="0.25">
      <c r="A150" s="3" t="s">
        <v>10</v>
      </c>
      <c r="C150" s="7">
        <f>C133*C136*C148*0.5</f>
        <v>0</v>
      </c>
      <c r="D150" s="7">
        <f t="shared" ref="D150:M150" si="229">D133*D136*D148*0.5</f>
        <v>5610.7350000000006</v>
      </c>
      <c r="E150" s="7">
        <f t="shared" si="229"/>
        <v>11221.470000000001</v>
      </c>
      <c r="F150" s="7">
        <f t="shared" si="229"/>
        <v>22442.940000000002</v>
      </c>
      <c r="G150" s="7">
        <f t="shared" si="229"/>
        <v>22442.940000000002</v>
      </c>
      <c r="H150" s="7">
        <f t="shared" si="229"/>
        <v>16832.204999999998</v>
      </c>
      <c r="I150" s="7">
        <f t="shared" si="229"/>
        <v>16832.204999999998</v>
      </c>
      <c r="J150" s="7">
        <f t="shared" si="229"/>
        <v>8977.1760000000013</v>
      </c>
      <c r="K150" s="7">
        <f t="shared" si="229"/>
        <v>5610.7350000000006</v>
      </c>
      <c r="L150" s="7">
        <f t="shared" si="229"/>
        <v>2244.2940000000003</v>
      </c>
      <c r="M150" s="7">
        <f t="shared" si="229"/>
        <v>0</v>
      </c>
      <c r="N150" s="16">
        <f>N133*N136*N148*0.5</f>
        <v>0</v>
      </c>
      <c r="O150" s="16">
        <f>O133*O136*O148*0.5</f>
        <v>0</v>
      </c>
    </row>
    <row r="151" spans="1:21" ht="15" x14ac:dyDescent="0.4">
      <c r="A151" s="3" t="s">
        <v>11</v>
      </c>
      <c r="C151" s="11">
        <f>(C134-C133)*C136*C148</f>
        <v>0</v>
      </c>
      <c r="D151" s="11">
        <f t="shared" ref="D151:M151" si="230">(D134-D133)*D136*D148</f>
        <v>0</v>
      </c>
      <c r="E151" s="11">
        <f t="shared" si="230"/>
        <v>11221.470000000003</v>
      </c>
      <c r="F151" s="11">
        <f t="shared" si="230"/>
        <v>33664.410000000011</v>
      </c>
      <c r="G151" s="11">
        <f t="shared" si="230"/>
        <v>78550.290000000008</v>
      </c>
      <c r="H151" s="11">
        <f t="shared" si="230"/>
        <v>123436.17000000003</v>
      </c>
      <c r="I151" s="11">
        <f t="shared" si="230"/>
        <v>157100.58000000002</v>
      </c>
      <c r="J151" s="11">
        <f t="shared" si="230"/>
        <v>190764.99000000005</v>
      </c>
      <c r="K151" s="11">
        <f t="shared" si="230"/>
        <v>208719.342</v>
      </c>
      <c r="L151" s="11">
        <f t="shared" si="230"/>
        <v>219940.81200000003</v>
      </c>
      <c r="M151" s="11">
        <f t="shared" si="230"/>
        <v>224429.40000000002</v>
      </c>
      <c r="N151" s="17">
        <f>(N134-N133)*N136*N148</f>
        <v>224429.40000000002</v>
      </c>
      <c r="O151" s="17">
        <f>(O134-O133)*O136*O148</f>
        <v>224429.40000000002</v>
      </c>
    </row>
    <row r="152" spans="1:21" ht="15" x14ac:dyDescent="0.4">
      <c r="A152" s="3" t="s">
        <v>48</v>
      </c>
      <c r="C152" s="12">
        <f>SUM(C150:C151)</f>
        <v>0</v>
      </c>
      <c r="D152" s="12">
        <f t="shared" ref="D152:M152" si="231">SUM(D150:D151)</f>
        <v>5610.7350000000006</v>
      </c>
      <c r="E152" s="12">
        <f t="shared" si="231"/>
        <v>22442.940000000002</v>
      </c>
      <c r="F152" s="12">
        <f t="shared" si="231"/>
        <v>56107.350000000013</v>
      </c>
      <c r="G152" s="12">
        <f t="shared" si="231"/>
        <v>100993.23000000001</v>
      </c>
      <c r="H152" s="12">
        <f t="shared" si="231"/>
        <v>140268.37500000003</v>
      </c>
      <c r="I152" s="12">
        <f t="shared" si="231"/>
        <v>173932.785</v>
      </c>
      <c r="J152" s="12">
        <f t="shared" si="231"/>
        <v>199742.16600000006</v>
      </c>
      <c r="K152" s="12">
        <f t="shared" si="231"/>
        <v>214330.07699999999</v>
      </c>
      <c r="L152" s="12">
        <f t="shared" si="231"/>
        <v>222185.10600000003</v>
      </c>
      <c r="M152" s="12">
        <f t="shared" si="231"/>
        <v>224429.40000000002</v>
      </c>
      <c r="N152" s="18">
        <f>SUM(N150:N151)</f>
        <v>224429.40000000002</v>
      </c>
      <c r="O152" s="18">
        <f>SUM(O150:O151)</f>
        <v>224429.40000000002</v>
      </c>
    </row>
    <row r="154" spans="1:21" ht="15" x14ac:dyDescent="0.4">
      <c r="A154" s="3" t="s">
        <v>49</v>
      </c>
      <c r="C154" s="12">
        <f>C146+C152</f>
        <v>0</v>
      </c>
      <c r="D154" s="12">
        <f t="shared" ref="D154:M154" si="232">D146+D152</f>
        <v>8932.7345604452785</v>
      </c>
      <c r="E154" s="12">
        <f t="shared" si="232"/>
        <v>35730.938241781114</v>
      </c>
      <c r="F154" s="12">
        <f t="shared" si="232"/>
        <v>89327.345604452799</v>
      </c>
      <c r="G154" s="12">
        <f t="shared" si="232"/>
        <v>160789.22208801503</v>
      </c>
      <c r="H154" s="12">
        <f t="shared" si="232"/>
        <v>223318.36401113198</v>
      </c>
      <c r="I154" s="12">
        <f t="shared" si="232"/>
        <v>276914.77137380361</v>
      </c>
      <c r="J154" s="12">
        <f t="shared" si="232"/>
        <v>318005.35035185196</v>
      </c>
      <c r="K154" s="12">
        <f t="shared" si="232"/>
        <v>341230.46020900965</v>
      </c>
      <c r="L154" s="12">
        <f t="shared" si="232"/>
        <v>353736.2885936331</v>
      </c>
      <c r="M154" s="12">
        <f t="shared" si="232"/>
        <v>357309.3824178112</v>
      </c>
      <c r="N154" s="18">
        <f>N146+N152</f>
        <v>357309.3824178112</v>
      </c>
      <c r="O154" s="18">
        <f>O146+O152</f>
        <v>357309.3824178112</v>
      </c>
    </row>
    <row r="155" spans="1:21" ht="15" x14ac:dyDescent="0.4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8"/>
      <c r="O155" s="18"/>
    </row>
    <row r="156" spans="1:21" ht="15" x14ac:dyDescent="0.4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8"/>
      <c r="O156" s="18"/>
    </row>
    <row r="157" spans="1:21" x14ac:dyDescent="0.25">
      <c r="A157" s="5" t="s">
        <v>33</v>
      </c>
      <c r="Q157" s="27"/>
      <c r="R157" s="27"/>
      <c r="S157" s="27"/>
      <c r="T157" s="27"/>
      <c r="U157" s="27"/>
    </row>
    <row r="158" spans="1:21" x14ac:dyDescent="0.25">
      <c r="A158" s="3" t="s">
        <v>1</v>
      </c>
      <c r="C158" s="6">
        <v>17</v>
      </c>
      <c r="D158" s="6">
        <v>25</v>
      </c>
      <c r="E158" s="6">
        <v>25</v>
      </c>
      <c r="F158" s="6">
        <v>23</v>
      </c>
      <c r="G158" s="6">
        <v>20</v>
      </c>
      <c r="H158" s="6">
        <v>20</v>
      </c>
      <c r="I158" s="6">
        <v>17</v>
      </c>
      <c r="J158" s="6">
        <v>7</v>
      </c>
      <c r="K158" s="6">
        <v>7</v>
      </c>
      <c r="L158" s="6">
        <v>7</v>
      </c>
      <c r="M158" s="21"/>
      <c r="N158" s="21"/>
      <c r="O158" s="21"/>
      <c r="Q158" s="27"/>
      <c r="R158" s="27"/>
      <c r="S158" s="27"/>
      <c r="T158" s="27"/>
      <c r="U158" s="27"/>
    </row>
    <row r="159" spans="1:21" x14ac:dyDescent="0.25">
      <c r="A159" s="3" t="s">
        <v>2</v>
      </c>
      <c r="C159" s="7">
        <f>B159+C158</f>
        <v>17</v>
      </c>
      <c r="D159" s="7">
        <f t="shared" ref="D159" si="233">C159+D158</f>
        <v>42</v>
      </c>
      <c r="E159" s="7">
        <f t="shared" ref="E159" si="234">D159+E158</f>
        <v>67</v>
      </c>
      <c r="F159" s="7">
        <f t="shared" ref="F159" si="235">E159+F158</f>
        <v>90</v>
      </c>
      <c r="G159" s="7">
        <f t="shared" ref="G159" si="236">F159+G158</f>
        <v>110</v>
      </c>
      <c r="H159" s="7">
        <f t="shared" ref="H159" si="237">G159+H158</f>
        <v>130</v>
      </c>
      <c r="I159" s="7">
        <f t="shared" ref="I159" si="238">H159+I158</f>
        <v>147</v>
      </c>
      <c r="J159" s="7">
        <f t="shared" ref="J159" si="239">I159+J158</f>
        <v>154</v>
      </c>
      <c r="K159" s="7">
        <f t="shared" ref="K159" si="240">J159+K158</f>
        <v>161</v>
      </c>
      <c r="L159" s="7">
        <f t="shared" ref="L159" si="241">K159+L158</f>
        <v>168</v>
      </c>
      <c r="M159" s="7">
        <f t="shared" ref="M159" si="242">L159+M158</f>
        <v>168</v>
      </c>
      <c r="N159" s="7">
        <f t="shared" ref="N159" si="243">M159+N158</f>
        <v>168</v>
      </c>
      <c r="O159" s="7">
        <f t="shared" ref="O159" si="244">N159+O158</f>
        <v>168</v>
      </c>
    </row>
    <row r="161" spans="1:15" x14ac:dyDescent="0.25">
      <c r="A161" s="3" t="s">
        <v>3</v>
      </c>
      <c r="C161" s="6">
        <v>800</v>
      </c>
      <c r="D161" s="7">
        <f>C161</f>
        <v>800</v>
      </c>
      <c r="E161" s="7">
        <f t="shared" ref="E161" si="245">D161</f>
        <v>800</v>
      </c>
      <c r="F161" s="7">
        <f t="shared" ref="F161" si="246">E161</f>
        <v>800</v>
      </c>
      <c r="G161" s="7">
        <f t="shared" ref="G161" si="247">F161</f>
        <v>800</v>
      </c>
      <c r="H161" s="7">
        <f t="shared" ref="H161" si="248">G161</f>
        <v>800</v>
      </c>
      <c r="I161" s="7">
        <f t="shared" ref="I161" si="249">H161</f>
        <v>800</v>
      </c>
      <c r="J161" s="7">
        <f t="shared" ref="J161" si="250">I161</f>
        <v>800</v>
      </c>
      <c r="K161" s="7">
        <f t="shared" ref="K161" si="251">J161</f>
        <v>800</v>
      </c>
      <c r="L161" s="7">
        <f t="shared" ref="L161" si="252">K161</f>
        <v>800</v>
      </c>
      <c r="M161" s="7">
        <f t="shared" ref="M161" si="253">L161</f>
        <v>800</v>
      </c>
      <c r="N161" s="7">
        <f t="shared" ref="N161" si="254">M161</f>
        <v>800</v>
      </c>
      <c r="O161" s="7">
        <f t="shared" ref="O161" si="255">N161</f>
        <v>800</v>
      </c>
    </row>
    <row r="162" spans="1:15" x14ac:dyDescent="0.25">
      <c r="A162" s="3" t="s">
        <v>15</v>
      </c>
      <c r="C162" s="6">
        <v>40</v>
      </c>
      <c r="D162" s="7"/>
      <c r="E162" s="7"/>
      <c r="F162" s="7"/>
      <c r="G162" s="7"/>
      <c r="H162" s="7"/>
      <c r="I162" s="7"/>
      <c r="J162" s="7"/>
      <c r="K162" s="7"/>
      <c r="L162" s="7"/>
      <c r="M162" s="16"/>
      <c r="N162" s="16"/>
      <c r="O162" s="16"/>
    </row>
    <row r="163" spans="1:15" x14ac:dyDescent="0.25">
      <c r="C163" s="6"/>
      <c r="D163" s="7"/>
      <c r="E163" s="7"/>
      <c r="F163" s="7"/>
      <c r="G163" s="7"/>
      <c r="H163" s="7"/>
      <c r="I163" s="7"/>
      <c r="J163" s="7"/>
      <c r="K163" s="7"/>
      <c r="L163" s="7"/>
      <c r="M163" s="16"/>
      <c r="N163" s="16"/>
      <c r="O163" s="16"/>
    </row>
    <row r="164" spans="1:15" x14ac:dyDescent="0.25">
      <c r="A164" s="3" t="s">
        <v>5</v>
      </c>
    </row>
    <row r="165" spans="1:15" x14ac:dyDescent="0.25">
      <c r="A165" s="3" t="s">
        <v>4</v>
      </c>
      <c r="C165" s="8">
        <v>262.56</v>
      </c>
      <c r="D165" s="8">
        <v>262.56</v>
      </c>
      <c r="E165" s="8">
        <v>262.56</v>
      </c>
      <c r="F165" s="8">
        <v>262.56</v>
      </c>
      <c r="G165" s="8">
        <v>262.56</v>
      </c>
      <c r="H165" s="8">
        <v>262.56</v>
      </c>
      <c r="I165" s="8">
        <v>262.56</v>
      </c>
      <c r="J165" s="8">
        <v>262.56</v>
      </c>
      <c r="K165" s="8">
        <v>262.56</v>
      </c>
      <c r="L165" s="8">
        <v>262.56</v>
      </c>
      <c r="M165" s="8">
        <v>262.56</v>
      </c>
      <c r="N165" s="8">
        <v>262.56</v>
      </c>
      <c r="O165" s="8">
        <v>262.56</v>
      </c>
    </row>
    <row r="166" spans="1:15" ht="15" x14ac:dyDescent="0.4">
      <c r="A166" s="3" t="s">
        <v>9</v>
      </c>
      <c r="C166" s="9">
        <v>68.312507460212075</v>
      </c>
      <c r="D166" s="9">
        <v>68.312507460212075</v>
      </c>
      <c r="E166" s="9">
        <v>68.312507460212075</v>
      </c>
      <c r="F166" s="9">
        <v>68.312507460212075</v>
      </c>
      <c r="G166" s="9">
        <v>68.312507460212075</v>
      </c>
      <c r="H166" s="9">
        <v>68.312507460212075</v>
      </c>
      <c r="I166" s="9">
        <v>68.312507460212075</v>
      </c>
      <c r="J166" s="9">
        <v>68.312507460212075</v>
      </c>
      <c r="K166" s="9">
        <v>68.312507460212075</v>
      </c>
      <c r="L166" s="9">
        <v>68.312507460212075</v>
      </c>
      <c r="M166" s="9">
        <v>68.312507460212075</v>
      </c>
      <c r="N166" s="9">
        <v>68.312507460212075</v>
      </c>
      <c r="O166" s="9">
        <v>68.312507460212075</v>
      </c>
    </row>
    <row r="167" spans="1:15" x14ac:dyDescent="0.25">
      <c r="A167" s="3" t="s">
        <v>8</v>
      </c>
      <c r="C167" s="10">
        <f>SUM(C165:C166)</f>
        <v>330.87250746021209</v>
      </c>
      <c r="D167" s="10">
        <f t="shared" ref="D167:M167" si="256">SUM(D165:D166)</f>
        <v>330.87250746021209</v>
      </c>
      <c r="E167" s="10">
        <f t="shared" si="256"/>
        <v>330.87250746021209</v>
      </c>
      <c r="F167" s="10">
        <f t="shared" si="256"/>
        <v>330.87250746021209</v>
      </c>
      <c r="G167" s="10">
        <f t="shared" si="256"/>
        <v>330.87250746021209</v>
      </c>
      <c r="H167" s="10">
        <f t="shared" si="256"/>
        <v>330.87250746021209</v>
      </c>
      <c r="I167" s="10">
        <f t="shared" si="256"/>
        <v>330.87250746021209</v>
      </c>
      <c r="J167" s="10">
        <f t="shared" si="256"/>
        <v>330.87250746021209</v>
      </c>
      <c r="K167" s="10">
        <f t="shared" si="256"/>
        <v>330.87250746021209</v>
      </c>
      <c r="L167" s="10">
        <f t="shared" si="256"/>
        <v>330.87250746021209</v>
      </c>
      <c r="M167" s="10">
        <f t="shared" si="256"/>
        <v>330.87250746021209</v>
      </c>
      <c r="N167" s="24">
        <f>SUM(N165:N166)</f>
        <v>330.87250746021209</v>
      </c>
      <c r="O167" s="24">
        <f>SUM(O165:O166)</f>
        <v>330.87250746021209</v>
      </c>
    </row>
    <row r="169" spans="1:15" x14ac:dyDescent="0.25">
      <c r="A169" s="3" t="s">
        <v>6</v>
      </c>
      <c r="C169" s="7">
        <f t="shared" ref="C169:M169" si="257">C158 * C167 * 0.5</f>
        <v>2812.4163134118025</v>
      </c>
      <c r="D169" s="7">
        <f t="shared" si="257"/>
        <v>4135.9063432526509</v>
      </c>
      <c r="E169" s="7">
        <f t="shared" si="257"/>
        <v>4135.9063432526509</v>
      </c>
      <c r="F169" s="7">
        <f t="shared" si="257"/>
        <v>3805.0338357924393</v>
      </c>
      <c r="G169" s="7">
        <f t="shared" si="257"/>
        <v>3308.7250746021209</v>
      </c>
      <c r="H169" s="7">
        <f t="shared" si="257"/>
        <v>3308.7250746021209</v>
      </c>
      <c r="I169" s="7">
        <f t="shared" si="257"/>
        <v>2812.4163134118025</v>
      </c>
      <c r="J169" s="7">
        <f t="shared" si="257"/>
        <v>1158.0537761107423</v>
      </c>
      <c r="K169" s="7">
        <f t="shared" si="257"/>
        <v>1158.0537761107423</v>
      </c>
      <c r="L169" s="7">
        <f t="shared" si="257"/>
        <v>1158.0537761107423</v>
      </c>
      <c r="M169" s="7">
        <f t="shared" si="257"/>
        <v>0</v>
      </c>
      <c r="N169" s="16">
        <f>N158 * N167 * 0.5</f>
        <v>0</v>
      </c>
      <c r="O169" s="16">
        <f>O158 * O167 * 0.5</f>
        <v>0</v>
      </c>
    </row>
    <row r="170" spans="1:15" ht="15" x14ac:dyDescent="0.4">
      <c r="A170" s="3" t="s">
        <v>7</v>
      </c>
      <c r="C170" s="11">
        <f t="shared" ref="C170:M170" si="258">(C159-C158) * C167</f>
        <v>0</v>
      </c>
      <c r="D170" s="11">
        <f t="shared" si="258"/>
        <v>5624.8326268236051</v>
      </c>
      <c r="E170" s="11">
        <f t="shared" si="258"/>
        <v>13896.645313328907</v>
      </c>
      <c r="F170" s="11">
        <f t="shared" si="258"/>
        <v>22168.457999834209</v>
      </c>
      <c r="G170" s="11">
        <f t="shared" si="258"/>
        <v>29778.525671419087</v>
      </c>
      <c r="H170" s="11">
        <f t="shared" si="258"/>
        <v>36395.975820623331</v>
      </c>
      <c r="I170" s="11">
        <f t="shared" si="258"/>
        <v>43013.425969827571</v>
      </c>
      <c r="J170" s="11">
        <f t="shared" si="258"/>
        <v>48638.258596651176</v>
      </c>
      <c r="K170" s="11">
        <f t="shared" si="258"/>
        <v>50954.366148872665</v>
      </c>
      <c r="L170" s="11">
        <f t="shared" si="258"/>
        <v>53270.473701094146</v>
      </c>
      <c r="M170" s="11">
        <f t="shared" si="258"/>
        <v>55586.581253315628</v>
      </c>
      <c r="N170" s="17">
        <f>(N159-N158) * N167</f>
        <v>55586.581253315628</v>
      </c>
      <c r="O170" s="17">
        <f>(O159-O158) * O167</f>
        <v>55586.581253315628</v>
      </c>
    </row>
    <row r="171" spans="1:15" ht="15" x14ac:dyDescent="0.4">
      <c r="A171" s="3" t="s">
        <v>56</v>
      </c>
      <c r="C171" s="12">
        <f>SUM(C169:C170)</f>
        <v>2812.4163134118025</v>
      </c>
      <c r="D171" s="12">
        <f t="shared" ref="D171:M171" si="259">SUM(D169:D170)</f>
        <v>9760.738970076256</v>
      </c>
      <c r="E171" s="12">
        <f t="shared" si="259"/>
        <v>18032.551656581556</v>
      </c>
      <c r="F171" s="12">
        <f t="shared" si="259"/>
        <v>25973.49183562665</v>
      </c>
      <c r="G171" s="12">
        <f t="shared" si="259"/>
        <v>33087.250746021207</v>
      </c>
      <c r="H171" s="12">
        <f t="shared" si="259"/>
        <v>39704.700895225455</v>
      </c>
      <c r="I171" s="12">
        <f t="shared" si="259"/>
        <v>45825.84228323937</v>
      </c>
      <c r="J171" s="12">
        <f t="shared" si="259"/>
        <v>49796.312372761917</v>
      </c>
      <c r="K171" s="12">
        <f t="shared" si="259"/>
        <v>52112.419924983406</v>
      </c>
      <c r="L171" s="12">
        <f t="shared" si="259"/>
        <v>54428.527477204887</v>
      </c>
      <c r="M171" s="12">
        <f t="shared" si="259"/>
        <v>55586.581253315628</v>
      </c>
      <c r="N171" s="18">
        <f>SUM(N169:N170)</f>
        <v>55586.581253315628</v>
      </c>
      <c r="O171" s="18">
        <f>SUM(O169:O170)</f>
        <v>55586.581253315628</v>
      </c>
    </row>
    <row r="172" spans="1:15" ht="15" x14ac:dyDescent="0.4"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8"/>
      <c r="N172" s="18"/>
      <c r="O172" s="18"/>
    </row>
    <row r="173" spans="1:15" x14ac:dyDescent="0.25">
      <c r="A173" s="3" t="s">
        <v>12</v>
      </c>
      <c r="C173" s="8">
        <v>0.23</v>
      </c>
      <c r="D173" s="8">
        <f>C173</f>
        <v>0.23</v>
      </c>
      <c r="E173" s="8">
        <f t="shared" ref="E173" si="260">D173</f>
        <v>0.23</v>
      </c>
      <c r="F173" s="8">
        <f t="shared" ref="F173" si="261">E173</f>
        <v>0.23</v>
      </c>
      <c r="G173" s="8">
        <f t="shared" ref="G173" si="262">F173</f>
        <v>0.23</v>
      </c>
      <c r="H173" s="8">
        <f t="shared" ref="H173" si="263">G173</f>
        <v>0.23</v>
      </c>
      <c r="I173" s="8">
        <f t="shared" ref="I173" si="264">H173</f>
        <v>0.23</v>
      </c>
      <c r="J173" s="8">
        <f t="shared" ref="J173" si="265">I173</f>
        <v>0.23</v>
      </c>
      <c r="K173" s="8">
        <f t="shared" ref="K173" si="266">J173</f>
        <v>0.23</v>
      </c>
      <c r="L173" s="8">
        <f t="shared" ref="L173" si="267">K173</f>
        <v>0.23</v>
      </c>
      <c r="M173" s="8">
        <f t="shared" ref="M173" si="268">L173</f>
        <v>0.23</v>
      </c>
      <c r="N173" s="8">
        <f t="shared" ref="N173" si="269">M173</f>
        <v>0.23</v>
      </c>
      <c r="O173" s="8">
        <f t="shared" ref="O173" si="270">N173</f>
        <v>0.23</v>
      </c>
    </row>
    <row r="174" spans="1:15" x14ac:dyDescent="0.25"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22"/>
      <c r="N174" s="22"/>
      <c r="O174" s="22"/>
    </row>
    <row r="175" spans="1:15" x14ac:dyDescent="0.25">
      <c r="A175" s="3" t="s">
        <v>10</v>
      </c>
      <c r="C175" s="7">
        <f>C158*C161*C173*0.5</f>
        <v>1564</v>
      </c>
      <c r="D175" s="7">
        <f t="shared" ref="D175:M175" si="271">D158*D161*D173*0.5</f>
        <v>2300</v>
      </c>
      <c r="E175" s="7">
        <f t="shared" si="271"/>
        <v>2300</v>
      </c>
      <c r="F175" s="7">
        <f t="shared" si="271"/>
        <v>2116</v>
      </c>
      <c r="G175" s="7">
        <f t="shared" si="271"/>
        <v>1840</v>
      </c>
      <c r="H175" s="7">
        <f t="shared" si="271"/>
        <v>1840</v>
      </c>
      <c r="I175" s="7">
        <f t="shared" si="271"/>
        <v>1564</v>
      </c>
      <c r="J175" s="7">
        <f t="shared" si="271"/>
        <v>644</v>
      </c>
      <c r="K175" s="7">
        <f t="shared" si="271"/>
        <v>644</v>
      </c>
      <c r="L175" s="7">
        <f t="shared" si="271"/>
        <v>644</v>
      </c>
      <c r="M175" s="7">
        <f t="shared" si="271"/>
        <v>0</v>
      </c>
      <c r="N175" s="16">
        <f>N158*N161*N173*0.5</f>
        <v>0</v>
      </c>
      <c r="O175" s="16">
        <f>O158*O161*O173*0.5</f>
        <v>0</v>
      </c>
    </row>
    <row r="176" spans="1:15" ht="15" x14ac:dyDescent="0.4">
      <c r="A176" s="3" t="s">
        <v>11</v>
      </c>
      <c r="C176" s="11">
        <f>(C159-C158)*C161*C173</f>
        <v>0</v>
      </c>
      <c r="D176" s="11">
        <f t="shared" ref="D176:M176" si="272">(D159-D158)*D161*D173</f>
        <v>3128</v>
      </c>
      <c r="E176" s="11">
        <f t="shared" si="272"/>
        <v>7728</v>
      </c>
      <c r="F176" s="11">
        <f t="shared" si="272"/>
        <v>12328</v>
      </c>
      <c r="G176" s="11">
        <f t="shared" si="272"/>
        <v>16560</v>
      </c>
      <c r="H176" s="11">
        <f t="shared" si="272"/>
        <v>20240</v>
      </c>
      <c r="I176" s="11">
        <f t="shared" si="272"/>
        <v>23920</v>
      </c>
      <c r="J176" s="11">
        <f t="shared" si="272"/>
        <v>27048</v>
      </c>
      <c r="K176" s="11">
        <f t="shared" si="272"/>
        <v>28336</v>
      </c>
      <c r="L176" s="11">
        <f t="shared" si="272"/>
        <v>29624</v>
      </c>
      <c r="M176" s="11">
        <f t="shared" si="272"/>
        <v>30912</v>
      </c>
      <c r="N176" s="17">
        <f>(N159-N158)*N161*N173</f>
        <v>30912</v>
      </c>
      <c r="O176" s="17">
        <f>(O159-O158)*O161*O173</f>
        <v>30912</v>
      </c>
    </row>
    <row r="177" spans="1:21" ht="15" x14ac:dyDescent="0.4">
      <c r="A177" s="3" t="s">
        <v>57</v>
      </c>
      <c r="C177" s="12">
        <f>SUM(C175:C176)</f>
        <v>1564</v>
      </c>
      <c r="D177" s="12">
        <f t="shared" ref="D177:M177" si="273">SUM(D175:D176)</f>
        <v>5428</v>
      </c>
      <c r="E177" s="12">
        <f t="shared" si="273"/>
        <v>10028</v>
      </c>
      <c r="F177" s="12">
        <f t="shared" si="273"/>
        <v>14444</v>
      </c>
      <c r="G177" s="12">
        <f t="shared" si="273"/>
        <v>18400</v>
      </c>
      <c r="H177" s="12">
        <f t="shared" si="273"/>
        <v>22080</v>
      </c>
      <c r="I177" s="12">
        <f t="shared" si="273"/>
        <v>25484</v>
      </c>
      <c r="J177" s="12">
        <f t="shared" si="273"/>
        <v>27692</v>
      </c>
      <c r="K177" s="12">
        <f t="shared" si="273"/>
        <v>28980</v>
      </c>
      <c r="L177" s="12">
        <f t="shared" si="273"/>
        <v>30268</v>
      </c>
      <c r="M177" s="12">
        <f t="shared" si="273"/>
        <v>30912</v>
      </c>
      <c r="N177" s="18">
        <f>SUM(N175:N176)</f>
        <v>30912</v>
      </c>
      <c r="O177" s="18">
        <f>SUM(O175:O176)</f>
        <v>30912</v>
      </c>
    </row>
    <row r="179" spans="1:21" ht="15" x14ac:dyDescent="0.4">
      <c r="A179" s="3" t="s">
        <v>58</v>
      </c>
      <c r="C179" s="12">
        <f>C171+C177</f>
        <v>4376.4163134118025</v>
      </c>
      <c r="D179" s="12">
        <f t="shared" ref="D179:M179" si="274">D171+D177</f>
        <v>15188.738970076256</v>
      </c>
      <c r="E179" s="12">
        <f t="shared" si="274"/>
        <v>28060.551656581556</v>
      </c>
      <c r="F179" s="12">
        <f t="shared" si="274"/>
        <v>40417.49183562665</v>
      </c>
      <c r="G179" s="12">
        <f t="shared" si="274"/>
        <v>51487.250746021207</v>
      </c>
      <c r="H179" s="12">
        <f t="shared" si="274"/>
        <v>61784.700895225455</v>
      </c>
      <c r="I179" s="12">
        <f t="shared" si="274"/>
        <v>71309.84228323937</v>
      </c>
      <c r="J179" s="12">
        <f t="shared" si="274"/>
        <v>77488.312372761924</v>
      </c>
      <c r="K179" s="12">
        <f t="shared" si="274"/>
        <v>81092.419924983406</v>
      </c>
      <c r="L179" s="12">
        <f t="shared" si="274"/>
        <v>84696.527477204887</v>
      </c>
      <c r="M179" s="12">
        <f t="shared" si="274"/>
        <v>86498.581253315628</v>
      </c>
      <c r="N179" s="18">
        <f>N171+N177</f>
        <v>86498.581253315628</v>
      </c>
      <c r="O179" s="18">
        <f>O171+O177</f>
        <v>86498.581253315628</v>
      </c>
    </row>
    <row r="182" spans="1:21" x14ac:dyDescent="0.25">
      <c r="A182" s="5" t="s">
        <v>34</v>
      </c>
      <c r="Q182" s="27"/>
      <c r="R182" s="27"/>
      <c r="S182" s="27"/>
      <c r="T182" s="27"/>
      <c r="U182" s="27"/>
    </row>
    <row r="183" spans="1:21" x14ac:dyDescent="0.25">
      <c r="A183" s="3" t="s">
        <v>1</v>
      </c>
      <c r="C183" s="6">
        <v>0</v>
      </c>
      <c r="D183" s="6">
        <v>27</v>
      </c>
      <c r="E183" s="6">
        <v>55</v>
      </c>
      <c r="F183" s="6">
        <v>109</v>
      </c>
      <c r="G183" s="6">
        <v>109</v>
      </c>
      <c r="H183" s="6">
        <v>82</v>
      </c>
      <c r="I183" s="6">
        <v>82</v>
      </c>
      <c r="J183" s="6">
        <v>44</v>
      </c>
      <c r="K183" s="6">
        <v>27</v>
      </c>
      <c r="L183" s="6">
        <v>12</v>
      </c>
      <c r="M183" s="21"/>
      <c r="N183" s="21"/>
      <c r="O183" s="21"/>
      <c r="Q183" s="27"/>
      <c r="R183" s="27"/>
      <c r="S183" s="27"/>
      <c r="T183" s="27"/>
      <c r="U183" s="27"/>
    </row>
    <row r="184" spans="1:21" x14ac:dyDescent="0.25">
      <c r="A184" s="3" t="s">
        <v>2</v>
      </c>
      <c r="C184" s="7">
        <f>B184+C183</f>
        <v>0</v>
      </c>
      <c r="D184" s="7">
        <f t="shared" ref="D184" si="275">C184+D183</f>
        <v>27</v>
      </c>
      <c r="E184" s="7">
        <f t="shared" ref="E184" si="276">D184+E183</f>
        <v>82</v>
      </c>
      <c r="F184" s="7">
        <f t="shared" ref="F184" si="277">E184+F183</f>
        <v>191</v>
      </c>
      <c r="G184" s="7">
        <f t="shared" ref="G184" si="278">F184+G183</f>
        <v>300</v>
      </c>
      <c r="H184" s="7">
        <f t="shared" ref="H184" si="279">G184+H183</f>
        <v>382</v>
      </c>
      <c r="I184" s="7">
        <f t="shared" ref="I184" si="280">H184+I183</f>
        <v>464</v>
      </c>
      <c r="J184" s="7">
        <f t="shared" ref="J184" si="281">I184+J183</f>
        <v>508</v>
      </c>
      <c r="K184" s="7">
        <f t="shared" ref="K184" si="282">J184+K183</f>
        <v>535</v>
      </c>
      <c r="L184" s="7">
        <f t="shared" ref="L184" si="283">K184+L183</f>
        <v>547</v>
      </c>
      <c r="M184" s="7">
        <f t="shared" ref="M184" si="284">L184+M183</f>
        <v>547</v>
      </c>
      <c r="N184" s="7">
        <f t="shared" ref="N184" si="285">M184+N183</f>
        <v>547</v>
      </c>
      <c r="O184" s="7">
        <f t="shared" ref="O184" si="286">N184+O183</f>
        <v>547</v>
      </c>
    </row>
    <row r="186" spans="1:21" x14ac:dyDescent="0.25">
      <c r="A186" s="3" t="s">
        <v>3</v>
      </c>
      <c r="C186" s="6">
        <v>800</v>
      </c>
      <c r="D186" s="7">
        <f>C186</f>
        <v>800</v>
      </c>
      <c r="E186" s="7">
        <f t="shared" ref="E186" si="287">D186</f>
        <v>800</v>
      </c>
      <c r="F186" s="7">
        <f t="shared" ref="F186" si="288">E186</f>
        <v>800</v>
      </c>
      <c r="G186" s="7">
        <f t="shared" ref="G186" si="289">F186</f>
        <v>800</v>
      </c>
      <c r="H186" s="7">
        <f t="shared" ref="H186" si="290">G186</f>
        <v>800</v>
      </c>
      <c r="I186" s="7">
        <f t="shared" ref="I186" si="291">H186</f>
        <v>800</v>
      </c>
      <c r="J186" s="7">
        <f t="shared" ref="J186" si="292">I186</f>
        <v>800</v>
      </c>
      <c r="K186" s="7">
        <f t="shared" ref="K186" si="293">J186</f>
        <v>800</v>
      </c>
      <c r="L186" s="7">
        <f t="shared" ref="L186" si="294">K186</f>
        <v>800</v>
      </c>
      <c r="M186" s="7">
        <f t="shared" ref="M186" si="295">L186</f>
        <v>800</v>
      </c>
      <c r="N186" s="7">
        <f t="shared" ref="N186" si="296">M186</f>
        <v>800</v>
      </c>
      <c r="O186" s="7">
        <f t="shared" ref="O186" si="297">N186</f>
        <v>800</v>
      </c>
    </row>
    <row r="187" spans="1:21" x14ac:dyDescent="0.25">
      <c r="A187" s="3" t="s">
        <v>15</v>
      </c>
      <c r="C187" s="6">
        <v>40</v>
      </c>
      <c r="D187" s="7"/>
      <c r="E187" s="7"/>
      <c r="F187" s="7"/>
      <c r="G187" s="7"/>
      <c r="H187" s="7"/>
      <c r="I187" s="7"/>
      <c r="J187" s="7"/>
      <c r="K187" s="7"/>
      <c r="L187" s="7"/>
      <c r="M187" s="16"/>
      <c r="N187" s="16"/>
      <c r="O187" s="16"/>
    </row>
    <row r="188" spans="1:21" x14ac:dyDescent="0.25">
      <c r="C188" s="6"/>
      <c r="D188" s="7"/>
      <c r="E188" s="7"/>
      <c r="F188" s="7"/>
      <c r="G188" s="7"/>
      <c r="H188" s="7"/>
      <c r="I188" s="7"/>
      <c r="J188" s="7"/>
      <c r="K188" s="7"/>
      <c r="L188" s="7"/>
      <c r="M188" s="16"/>
      <c r="N188" s="16"/>
      <c r="O188" s="16"/>
    </row>
    <row r="189" spans="1:21" x14ac:dyDescent="0.25">
      <c r="A189" s="3" t="s">
        <v>5</v>
      </c>
    </row>
    <row r="190" spans="1:21" x14ac:dyDescent="0.25">
      <c r="A190" s="3" t="s">
        <v>4</v>
      </c>
      <c r="C190" s="8">
        <v>262.56</v>
      </c>
      <c r="D190" s="8">
        <v>262.56</v>
      </c>
      <c r="E190" s="8">
        <v>262.56</v>
      </c>
      <c r="F190" s="8">
        <v>262.56</v>
      </c>
      <c r="G190" s="8">
        <v>262.56</v>
      </c>
      <c r="H190" s="8">
        <v>262.56</v>
      </c>
      <c r="I190" s="8">
        <v>262.56</v>
      </c>
      <c r="J190" s="8">
        <v>262.56</v>
      </c>
      <c r="K190" s="8">
        <v>262.56</v>
      </c>
      <c r="L190" s="8">
        <v>262.56</v>
      </c>
      <c r="M190" s="8">
        <v>262.56</v>
      </c>
      <c r="N190" s="8">
        <v>262.56</v>
      </c>
      <c r="O190" s="8">
        <v>262.56</v>
      </c>
    </row>
    <row r="191" spans="1:21" ht="15" x14ac:dyDescent="0.4">
      <c r="A191" s="3" t="s">
        <v>9</v>
      </c>
      <c r="C191" s="9">
        <v>68.312507460212075</v>
      </c>
      <c r="D191" s="9">
        <v>68.312507460212075</v>
      </c>
      <c r="E191" s="9">
        <v>68.312507460212075</v>
      </c>
      <c r="F191" s="9">
        <v>68.312507460212075</v>
      </c>
      <c r="G191" s="9">
        <v>68.312507460212075</v>
      </c>
      <c r="H191" s="9">
        <v>68.312507460212075</v>
      </c>
      <c r="I191" s="9">
        <v>68.312507460212075</v>
      </c>
      <c r="J191" s="9">
        <v>68.312507460212075</v>
      </c>
      <c r="K191" s="9">
        <v>68.312507460212075</v>
      </c>
      <c r="L191" s="9">
        <v>68.312507460212075</v>
      </c>
      <c r="M191" s="9">
        <v>68.312507460212075</v>
      </c>
      <c r="N191" s="9">
        <v>68.312507460212075</v>
      </c>
      <c r="O191" s="9">
        <v>68.312507460212075</v>
      </c>
    </row>
    <row r="192" spans="1:21" x14ac:dyDescent="0.25">
      <c r="A192" s="3" t="s">
        <v>8</v>
      </c>
      <c r="C192" s="10">
        <f>SUM(C190:C191)</f>
        <v>330.87250746021209</v>
      </c>
      <c r="D192" s="10">
        <f t="shared" ref="D192:M192" si="298">SUM(D190:D191)</f>
        <v>330.87250746021209</v>
      </c>
      <c r="E192" s="10">
        <f t="shared" si="298"/>
        <v>330.87250746021209</v>
      </c>
      <c r="F192" s="10">
        <f t="shared" si="298"/>
        <v>330.87250746021209</v>
      </c>
      <c r="G192" s="10">
        <f t="shared" si="298"/>
        <v>330.87250746021209</v>
      </c>
      <c r="H192" s="10">
        <f t="shared" si="298"/>
        <v>330.87250746021209</v>
      </c>
      <c r="I192" s="10">
        <f t="shared" si="298"/>
        <v>330.87250746021209</v>
      </c>
      <c r="J192" s="10">
        <f t="shared" si="298"/>
        <v>330.87250746021209</v>
      </c>
      <c r="K192" s="10">
        <f t="shared" si="298"/>
        <v>330.87250746021209</v>
      </c>
      <c r="L192" s="10">
        <f t="shared" si="298"/>
        <v>330.87250746021209</v>
      </c>
      <c r="M192" s="10">
        <f t="shared" si="298"/>
        <v>330.87250746021209</v>
      </c>
      <c r="N192" s="24">
        <f>SUM(N190:N191)</f>
        <v>330.87250746021209</v>
      </c>
      <c r="O192" s="24">
        <f>SUM(O190:O191)</f>
        <v>330.87250746021209</v>
      </c>
    </row>
    <row r="194" spans="1:15" x14ac:dyDescent="0.25">
      <c r="A194" s="3" t="s">
        <v>6</v>
      </c>
      <c r="C194" s="7">
        <f t="shared" ref="C194:M194" si="299">C183 * C192 * 0.5</f>
        <v>0</v>
      </c>
      <c r="D194" s="7">
        <f t="shared" si="299"/>
        <v>4466.7788507128635</v>
      </c>
      <c r="E194" s="7">
        <f t="shared" si="299"/>
        <v>9098.9939551558327</v>
      </c>
      <c r="F194" s="7">
        <f t="shared" si="299"/>
        <v>18032.55165658156</v>
      </c>
      <c r="G194" s="7">
        <f t="shared" si="299"/>
        <v>18032.55165658156</v>
      </c>
      <c r="H194" s="7">
        <f t="shared" si="299"/>
        <v>13565.772805868695</v>
      </c>
      <c r="I194" s="7">
        <f t="shared" si="299"/>
        <v>13565.772805868695</v>
      </c>
      <c r="J194" s="7">
        <f t="shared" si="299"/>
        <v>7279.195164124666</v>
      </c>
      <c r="K194" s="7">
        <f t="shared" si="299"/>
        <v>4466.7788507128635</v>
      </c>
      <c r="L194" s="7">
        <f t="shared" si="299"/>
        <v>1985.2350447612725</v>
      </c>
      <c r="M194" s="7">
        <f t="shared" si="299"/>
        <v>0</v>
      </c>
      <c r="N194" s="16">
        <f>N183 * N192 * 0.5</f>
        <v>0</v>
      </c>
      <c r="O194" s="16">
        <f>O183 * O192 * 0.5</f>
        <v>0</v>
      </c>
    </row>
    <row r="195" spans="1:15" ht="15" x14ac:dyDescent="0.4">
      <c r="A195" s="3" t="s">
        <v>7</v>
      </c>
      <c r="C195" s="11">
        <f t="shared" ref="C195:M195" si="300">(C184-C183) * C192</f>
        <v>0</v>
      </c>
      <c r="D195" s="11">
        <f t="shared" si="300"/>
        <v>0</v>
      </c>
      <c r="E195" s="11">
        <f t="shared" si="300"/>
        <v>8933.5577014257269</v>
      </c>
      <c r="F195" s="11">
        <f t="shared" si="300"/>
        <v>27131.545611737391</v>
      </c>
      <c r="G195" s="11">
        <f t="shared" si="300"/>
        <v>63196.64892490051</v>
      </c>
      <c r="H195" s="11">
        <f t="shared" si="300"/>
        <v>99261.752238063622</v>
      </c>
      <c r="I195" s="11">
        <f t="shared" si="300"/>
        <v>126393.29784980102</v>
      </c>
      <c r="J195" s="11">
        <f t="shared" si="300"/>
        <v>153524.8434615384</v>
      </c>
      <c r="K195" s="11">
        <f t="shared" si="300"/>
        <v>168083.23378978774</v>
      </c>
      <c r="L195" s="11">
        <f t="shared" si="300"/>
        <v>177016.79149121346</v>
      </c>
      <c r="M195" s="11">
        <f t="shared" si="300"/>
        <v>180987.26158073603</v>
      </c>
      <c r="N195" s="17">
        <f>(N184-N183) * N192</f>
        <v>180987.26158073603</v>
      </c>
      <c r="O195" s="17">
        <f>(O184-O183) * O192</f>
        <v>180987.26158073603</v>
      </c>
    </row>
    <row r="196" spans="1:15" ht="15" x14ac:dyDescent="0.4">
      <c r="A196" s="3" t="s">
        <v>53</v>
      </c>
      <c r="C196" s="12">
        <f>SUM(C194:C195)</f>
        <v>0</v>
      </c>
      <c r="D196" s="12">
        <f t="shared" ref="D196:M196" si="301">SUM(D194:D195)</f>
        <v>4466.7788507128635</v>
      </c>
      <c r="E196" s="12">
        <f t="shared" si="301"/>
        <v>18032.55165658156</v>
      </c>
      <c r="F196" s="12">
        <f t="shared" si="301"/>
        <v>45164.097268318947</v>
      </c>
      <c r="G196" s="12">
        <f t="shared" si="301"/>
        <v>81229.200581482073</v>
      </c>
      <c r="H196" s="12">
        <f t="shared" si="301"/>
        <v>112827.52504393231</v>
      </c>
      <c r="I196" s="12">
        <f t="shared" si="301"/>
        <v>139959.07065566973</v>
      </c>
      <c r="J196" s="12">
        <f t="shared" si="301"/>
        <v>160804.03862566306</v>
      </c>
      <c r="K196" s="12">
        <f t="shared" si="301"/>
        <v>172550.01264050062</v>
      </c>
      <c r="L196" s="12">
        <f t="shared" si="301"/>
        <v>179002.02653597473</v>
      </c>
      <c r="M196" s="12">
        <f t="shared" si="301"/>
        <v>180987.26158073603</v>
      </c>
      <c r="N196" s="18">
        <f>SUM(N194:N195)</f>
        <v>180987.26158073603</v>
      </c>
      <c r="O196" s="18">
        <f>SUM(O194:O195)</f>
        <v>180987.26158073603</v>
      </c>
    </row>
    <row r="197" spans="1:15" ht="15" x14ac:dyDescent="0.4"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8"/>
      <c r="N197" s="18"/>
      <c r="O197" s="18"/>
    </row>
    <row r="198" spans="1:15" x14ac:dyDescent="0.25">
      <c r="A198" s="3" t="s">
        <v>12</v>
      </c>
      <c r="C198" s="8">
        <v>0.23</v>
      </c>
      <c r="D198" s="8">
        <f>C198</f>
        <v>0.23</v>
      </c>
      <c r="E198" s="8">
        <f t="shared" ref="E198" si="302">D198</f>
        <v>0.23</v>
      </c>
      <c r="F198" s="8">
        <f t="shared" ref="F198" si="303">E198</f>
        <v>0.23</v>
      </c>
      <c r="G198" s="8">
        <f t="shared" ref="G198" si="304">F198</f>
        <v>0.23</v>
      </c>
      <c r="H198" s="8">
        <f t="shared" ref="H198" si="305">G198</f>
        <v>0.23</v>
      </c>
      <c r="I198" s="8">
        <f t="shared" ref="I198" si="306">H198</f>
        <v>0.23</v>
      </c>
      <c r="J198" s="8">
        <f t="shared" ref="J198" si="307">I198</f>
        <v>0.23</v>
      </c>
      <c r="K198" s="8">
        <f t="shared" ref="K198" si="308">J198</f>
        <v>0.23</v>
      </c>
      <c r="L198" s="8">
        <f t="shared" ref="L198" si="309">K198</f>
        <v>0.23</v>
      </c>
      <c r="M198" s="8">
        <f t="shared" ref="M198" si="310">L198</f>
        <v>0.23</v>
      </c>
      <c r="N198" s="8">
        <f t="shared" ref="N198" si="311">M198</f>
        <v>0.23</v>
      </c>
      <c r="O198" s="8">
        <f t="shared" ref="O198" si="312">N198</f>
        <v>0.23</v>
      </c>
    </row>
    <row r="199" spans="1:15" x14ac:dyDescent="0.25"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22"/>
      <c r="N199" s="22"/>
      <c r="O199" s="22"/>
    </row>
    <row r="200" spans="1:15" x14ac:dyDescent="0.25">
      <c r="A200" s="3" t="s">
        <v>10</v>
      </c>
      <c r="C200" s="7">
        <f>C183*C186*C198*0.5</f>
        <v>0</v>
      </c>
      <c r="D200" s="7">
        <f t="shared" ref="D200:M200" si="313">D183*D186*D198*0.5</f>
        <v>2484</v>
      </c>
      <c r="E200" s="7">
        <f t="shared" si="313"/>
        <v>5060</v>
      </c>
      <c r="F200" s="7">
        <f t="shared" si="313"/>
        <v>10028</v>
      </c>
      <c r="G200" s="7">
        <f t="shared" si="313"/>
        <v>10028</v>
      </c>
      <c r="H200" s="7">
        <f t="shared" si="313"/>
        <v>7544</v>
      </c>
      <c r="I200" s="7">
        <f t="shared" si="313"/>
        <v>7544</v>
      </c>
      <c r="J200" s="7">
        <f t="shared" si="313"/>
        <v>4048</v>
      </c>
      <c r="K200" s="7">
        <f t="shared" si="313"/>
        <v>2484</v>
      </c>
      <c r="L200" s="7">
        <f t="shared" si="313"/>
        <v>1104</v>
      </c>
      <c r="M200" s="7">
        <f t="shared" si="313"/>
        <v>0</v>
      </c>
      <c r="N200" s="16">
        <f>N183*N186*N198*0.5</f>
        <v>0</v>
      </c>
      <c r="O200" s="16">
        <f>O183*O186*O198*0.5</f>
        <v>0</v>
      </c>
    </row>
    <row r="201" spans="1:15" ht="15" x14ac:dyDescent="0.4">
      <c r="A201" s="3" t="s">
        <v>11</v>
      </c>
      <c r="C201" s="11">
        <f>(C184-C183)*C186*C198</f>
        <v>0</v>
      </c>
      <c r="D201" s="11">
        <f t="shared" ref="D201:M201" si="314">(D184-D183)*D186*D198</f>
        <v>0</v>
      </c>
      <c r="E201" s="11">
        <f t="shared" si="314"/>
        <v>4968</v>
      </c>
      <c r="F201" s="11">
        <f t="shared" si="314"/>
        <v>15088</v>
      </c>
      <c r="G201" s="11">
        <f t="shared" si="314"/>
        <v>35144</v>
      </c>
      <c r="H201" s="11">
        <f t="shared" si="314"/>
        <v>55200</v>
      </c>
      <c r="I201" s="11">
        <f t="shared" si="314"/>
        <v>70288</v>
      </c>
      <c r="J201" s="11">
        <f t="shared" si="314"/>
        <v>85376</v>
      </c>
      <c r="K201" s="11">
        <f t="shared" si="314"/>
        <v>93472</v>
      </c>
      <c r="L201" s="11">
        <f t="shared" si="314"/>
        <v>98440</v>
      </c>
      <c r="M201" s="11">
        <f t="shared" si="314"/>
        <v>100648</v>
      </c>
      <c r="N201" s="17">
        <f>(N184-N183)*N186*N198</f>
        <v>100648</v>
      </c>
      <c r="O201" s="17">
        <f>(O184-O183)*O186*O198</f>
        <v>100648</v>
      </c>
    </row>
    <row r="202" spans="1:15" ht="15" x14ac:dyDescent="0.4">
      <c r="A202" s="3" t="s">
        <v>54</v>
      </c>
      <c r="C202" s="12">
        <f>SUM(C200:C201)</f>
        <v>0</v>
      </c>
      <c r="D202" s="12">
        <f t="shared" ref="D202:M202" si="315">SUM(D200:D201)</f>
        <v>2484</v>
      </c>
      <c r="E202" s="12">
        <f t="shared" si="315"/>
        <v>10028</v>
      </c>
      <c r="F202" s="12">
        <f t="shared" si="315"/>
        <v>25116</v>
      </c>
      <c r="G202" s="12">
        <f t="shared" si="315"/>
        <v>45172</v>
      </c>
      <c r="H202" s="12">
        <f t="shared" si="315"/>
        <v>62744</v>
      </c>
      <c r="I202" s="12">
        <f t="shared" si="315"/>
        <v>77832</v>
      </c>
      <c r="J202" s="12">
        <f t="shared" si="315"/>
        <v>89424</v>
      </c>
      <c r="K202" s="12">
        <f t="shared" si="315"/>
        <v>95956</v>
      </c>
      <c r="L202" s="12">
        <f t="shared" si="315"/>
        <v>99544</v>
      </c>
      <c r="M202" s="12">
        <f t="shared" si="315"/>
        <v>100648</v>
      </c>
      <c r="N202" s="18">
        <f>SUM(N200:N201)</f>
        <v>100648</v>
      </c>
      <c r="O202" s="18">
        <f>SUM(O200:O201)</f>
        <v>100648</v>
      </c>
    </row>
    <row r="204" spans="1:15" ht="15" x14ac:dyDescent="0.4">
      <c r="A204" s="3" t="s">
        <v>55</v>
      </c>
      <c r="C204" s="12">
        <f>C196+C202</f>
        <v>0</v>
      </c>
      <c r="D204" s="12">
        <f t="shared" ref="D204:M204" si="316">D196+D202</f>
        <v>6950.7788507128635</v>
      </c>
      <c r="E204" s="12">
        <f t="shared" si="316"/>
        <v>28060.55165658156</v>
      </c>
      <c r="F204" s="12">
        <f t="shared" si="316"/>
        <v>70280.097268318947</v>
      </c>
      <c r="G204" s="12">
        <f t="shared" si="316"/>
        <v>126401.20058148207</v>
      </c>
      <c r="H204" s="12">
        <f t="shared" si="316"/>
        <v>175571.52504393231</v>
      </c>
      <c r="I204" s="12">
        <f t="shared" si="316"/>
        <v>217791.07065566973</v>
      </c>
      <c r="J204" s="12">
        <f t="shared" si="316"/>
        <v>250228.03862566306</v>
      </c>
      <c r="K204" s="12">
        <f t="shared" si="316"/>
        <v>268506.01264050062</v>
      </c>
      <c r="L204" s="12">
        <f t="shared" si="316"/>
        <v>278546.0265359747</v>
      </c>
      <c r="M204" s="12">
        <f t="shared" si="316"/>
        <v>281635.26158073603</v>
      </c>
      <c r="N204" s="18">
        <f>N196+N202</f>
        <v>281635.26158073603</v>
      </c>
      <c r="O204" s="18">
        <f>O196+O202</f>
        <v>281635.26158073603</v>
      </c>
    </row>
    <row r="207" spans="1:15" x14ac:dyDescent="0.25">
      <c r="A207" s="5" t="s">
        <v>16</v>
      </c>
    </row>
    <row r="208" spans="1:15" x14ac:dyDescent="0.25">
      <c r="A208" s="3" t="s">
        <v>1</v>
      </c>
      <c r="C208" s="6">
        <v>0</v>
      </c>
      <c r="D208" s="6">
        <v>8</v>
      </c>
      <c r="E208" s="6">
        <v>16</v>
      </c>
      <c r="F208" s="6">
        <v>22</v>
      </c>
      <c r="G208" s="6">
        <v>22</v>
      </c>
      <c r="H208" s="6">
        <v>16</v>
      </c>
      <c r="I208" s="6">
        <v>12</v>
      </c>
      <c r="J208" s="6">
        <v>5</v>
      </c>
      <c r="K208" s="6">
        <v>2</v>
      </c>
      <c r="L208" s="6">
        <v>2</v>
      </c>
      <c r="M208" s="21">
        <v>0</v>
      </c>
      <c r="N208" s="21">
        <v>0</v>
      </c>
      <c r="O208" s="21">
        <v>0</v>
      </c>
    </row>
    <row r="209" spans="1:15" x14ac:dyDescent="0.25">
      <c r="A209" s="3" t="s">
        <v>2</v>
      </c>
      <c r="C209" s="7">
        <f>B209+C208</f>
        <v>0</v>
      </c>
      <c r="D209" s="7">
        <f t="shared" ref="D209" si="317">C209+D208</f>
        <v>8</v>
      </c>
      <c r="E209" s="7">
        <f t="shared" ref="E209" si="318">D209+E208</f>
        <v>24</v>
      </c>
      <c r="F209" s="7">
        <f t="shared" ref="F209" si="319">E209+F208</f>
        <v>46</v>
      </c>
      <c r="G209" s="7">
        <f t="shared" ref="G209" si="320">F209+G208</f>
        <v>68</v>
      </c>
      <c r="H209" s="7">
        <f t="shared" ref="H209" si="321">G209+H208</f>
        <v>84</v>
      </c>
      <c r="I209" s="7">
        <f t="shared" ref="I209" si="322">H209+I208</f>
        <v>96</v>
      </c>
      <c r="J209" s="7">
        <f t="shared" ref="J209" si="323">I209+J208</f>
        <v>101</v>
      </c>
      <c r="K209" s="7">
        <f t="shared" ref="K209" si="324">J209+K208</f>
        <v>103</v>
      </c>
      <c r="L209" s="7">
        <f t="shared" ref="L209" si="325">K209+L208</f>
        <v>105</v>
      </c>
      <c r="M209" s="7">
        <f t="shared" ref="M209:N209" si="326">L209+M208</f>
        <v>105</v>
      </c>
      <c r="N209" s="7">
        <f t="shared" si="326"/>
        <v>105</v>
      </c>
      <c r="O209" s="7">
        <f t="shared" ref="O209" si="327">N209+O208</f>
        <v>105</v>
      </c>
    </row>
    <row r="211" spans="1:15" x14ac:dyDescent="0.25">
      <c r="A211" s="3" t="s">
        <v>3</v>
      </c>
      <c r="C211" s="6">
        <f>C11</f>
        <v>2320</v>
      </c>
      <c r="D211" s="7">
        <f>C211</f>
        <v>2320</v>
      </c>
      <c r="E211" s="7">
        <f t="shared" ref="E211:L211" si="328">D211</f>
        <v>2320</v>
      </c>
      <c r="F211" s="7">
        <f t="shared" si="328"/>
        <v>2320</v>
      </c>
      <c r="G211" s="7">
        <f t="shared" si="328"/>
        <v>2320</v>
      </c>
      <c r="H211" s="7">
        <f t="shared" si="328"/>
        <v>2320</v>
      </c>
      <c r="I211" s="7">
        <f t="shared" si="328"/>
        <v>2320</v>
      </c>
      <c r="J211" s="7">
        <f t="shared" si="328"/>
        <v>2320</v>
      </c>
      <c r="K211" s="7">
        <f t="shared" si="328"/>
        <v>2320</v>
      </c>
      <c r="L211" s="7">
        <f t="shared" si="328"/>
        <v>2320</v>
      </c>
      <c r="M211" s="16">
        <v>2320</v>
      </c>
      <c r="N211" s="16">
        <v>2320</v>
      </c>
      <c r="O211" s="16">
        <f t="shared" ref="O211" si="329">N211</f>
        <v>2320</v>
      </c>
    </row>
    <row r="212" spans="1:15" x14ac:dyDescent="0.25">
      <c r="A212" s="3" t="s">
        <v>15</v>
      </c>
      <c r="C212" s="6">
        <v>40</v>
      </c>
      <c r="D212" s="7"/>
      <c r="E212" s="7"/>
      <c r="F212" s="7"/>
      <c r="G212" s="7"/>
      <c r="H212" s="7"/>
      <c r="I212" s="7"/>
      <c r="J212" s="7"/>
      <c r="K212" s="7"/>
      <c r="L212" s="7"/>
      <c r="M212" s="16"/>
      <c r="N212" s="16"/>
      <c r="O212" s="16"/>
    </row>
    <row r="213" spans="1:15" x14ac:dyDescent="0.25">
      <c r="C213" s="6"/>
      <c r="D213" s="7"/>
      <c r="E213" s="7"/>
      <c r="F213" s="7"/>
      <c r="G213" s="7"/>
      <c r="H213" s="7"/>
      <c r="I213" s="7"/>
      <c r="J213" s="7"/>
      <c r="K213" s="7"/>
      <c r="L213" s="7"/>
      <c r="M213" s="16"/>
      <c r="N213" s="16"/>
      <c r="O213" s="16"/>
    </row>
    <row r="214" spans="1:15" x14ac:dyDescent="0.25">
      <c r="A214" s="3" t="s">
        <v>5</v>
      </c>
    </row>
    <row r="215" spans="1:15" x14ac:dyDescent="0.25">
      <c r="A215" s="3" t="s">
        <v>4</v>
      </c>
      <c r="C215" s="8">
        <v>918.96000000000015</v>
      </c>
      <c r="D215" s="8">
        <v>918.96000000000015</v>
      </c>
      <c r="E215" s="8">
        <v>918.96000000000015</v>
      </c>
      <c r="F215" s="8">
        <v>918.96000000000015</v>
      </c>
      <c r="G215" s="8">
        <v>918.96000000000015</v>
      </c>
      <c r="H215" s="8">
        <v>918.96000000000015</v>
      </c>
      <c r="I215" s="8">
        <v>918.96000000000015</v>
      </c>
      <c r="J215" s="8">
        <v>918.96000000000015</v>
      </c>
      <c r="K215" s="8">
        <v>918.96000000000015</v>
      </c>
      <c r="L215" s="8">
        <v>918.96000000000015</v>
      </c>
      <c r="M215" s="8">
        <v>918.96000000000015</v>
      </c>
      <c r="N215" s="8">
        <v>918.96000000000015</v>
      </c>
      <c r="O215" s="8">
        <v>918.96000000000015</v>
      </c>
    </row>
    <row r="216" spans="1:15" ht="15" x14ac:dyDescent="0.4">
      <c r="A216" s="3" t="s">
        <v>9</v>
      </c>
      <c r="C216" s="9">
        <v>201.98234013598005</v>
      </c>
      <c r="D216" s="9">
        <v>201.98234013598005</v>
      </c>
      <c r="E216" s="9">
        <v>201.98234013598005</v>
      </c>
      <c r="F216" s="9">
        <v>201.98234013598005</v>
      </c>
      <c r="G216" s="9">
        <v>201.98234013598005</v>
      </c>
      <c r="H216" s="9">
        <v>201.98234013598005</v>
      </c>
      <c r="I216" s="9">
        <v>201.98234013598005</v>
      </c>
      <c r="J216" s="9">
        <v>201.98234013598005</v>
      </c>
      <c r="K216" s="9">
        <v>201.98234013598005</v>
      </c>
      <c r="L216" s="9">
        <v>201.98234013598005</v>
      </c>
      <c r="M216" s="9">
        <v>201.98234013598005</v>
      </c>
      <c r="N216" s="9">
        <v>201.98234013598005</v>
      </c>
      <c r="O216" s="9">
        <v>201.98234013598005</v>
      </c>
    </row>
    <row r="217" spans="1:15" x14ac:dyDescent="0.25">
      <c r="A217" s="3" t="s">
        <v>8</v>
      </c>
      <c r="C217" s="10">
        <f>SUM(C215:C216)</f>
        <v>1120.9423401359802</v>
      </c>
      <c r="D217" s="10">
        <f t="shared" ref="D217" si="330">SUM(D215:D216)</f>
        <v>1120.9423401359802</v>
      </c>
      <c r="E217" s="10">
        <f t="shared" ref="E217" si="331">SUM(E215:E216)</f>
        <v>1120.9423401359802</v>
      </c>
      <c r="F217" s="10">
        <f t="shared" ref="F217" si="332">SUM(F215:F216)</f>
        <v>1120.9423401359802</v>
      </c>
      <c r="G217" s="10">
        <f t="shared" ref="G217" si="333">SUM(G215:G216)</f>
        <v>1120.9423401359802</v>
      </c>
      <c r="H217" s="10">
        <f t="shared" ref="H217" si="334">SUM(H215:H216)</f>
        <v>1120.9423401359802</v>
      </c>
      <c r="I217" s="10">
        <f t="shared" ref="I217" si="335">SUM(I215:I216)</f>
        <v>1120.9423401359802</v>
      </c>
      <c r="J217" s="10">
        <f t="shared" ref="J217" si="336">SUM(J215:J216)</f>
        <v>1120.9423401359802</v>
      </c>
      <c r="K217" s="10">
        <f t="shared" ref="K217" si="337">SUM(K215:K216)</f>
        <v>1120.9423401359802</v>
      </c>
      <c r="L217" s="10">
        <f t="shared" ref="L217:M217" si="338">SUM(L215:L216)</f>
        <v>1120.9423401359802</v>
      </c>
      <c r="M217" s="10">
        <f t="shared" si="338"/>
        <v>1120.9423401359802</v>
      </c>
      <c r="N217" s="24">
        <f t="shared" ref="N217:O217" si="339">SUM(N215:N216)</f>
        <v>1120.9423401359802</v>
      </c>
      <c r="O217" s="24">
        <f t="shared" si="339"/>
        <v>1120.9423401359802</v>
      </c>
    </row>
    <row r="218" spans="1:15" x14ac:dyDescent="0.25">
      <c r="M218" s="3"/>
    </row>
    <row r="219" spans="1:15" x14ac:dyDescent="0.25">
      <c r="A219" s="3" t="s">
        <v>6</v>
      </c>
      <c r="C219" s="7">
        <f>C208 * C217 * 0.5</f>
        <v>0</v>
      </c>
      <c r="D219" s="7">
        <f t="shared" ref="D219:L219" si="340">D208 * D217 * 0.5</f>
        <v>4483.7693605439208</v>
      </c>
      <c r="E219" s="7">
        <f t="shared" si="340"/>
        <v>8967.5387210878416</v>
      </c>
      <c r="F219" s="7">
        <f t="shared" si="340"/>
        <v>12330.365741495782</v>
      </c>
      <c r="G219" s="7">
        <f t="shared" si="340"/>
        <v>12330.365741495782</v>
      </c>
      <c r="H219" s="7">
        <f t="shared" si="340"/>
        <v>8967.5387210878416</v>
      </c>
      <c r="I219" s="7">
        <f t="shared" si="340"/>
        <v>6725.6540408158817</v>
      </c>
      <c r="J219" s="7">
        <f t="shared" si="340"/>
        <v>2802.3558503399504</v>
      </c>
      <c r="K219" s="7">
        <f t="shared" si="340"/>
        <v>1120.9423401359802</v>
      </c>
      <c r="L219" s="7">
        <f t="shared" si="340"/>
        <v>1120.9423401359802</v>
      </c>
      <c r="M219" s="7">
        <f t="shared" ref="M219" si="341">M208 * M217 * 0.5</f>
        <v>0</v>
      </c>
      <c r="N219" s="16">
        <f t="shared" ref="N219:O219" si="342">N208 * N217 * 0.5</f>
        <v>0</v>
      </c>
      <c r="O219" s="16">
        <f t="shared" si="342"/>
        <v>0</v>
      </c>
    </row>
    <row r="220" spans="1:15" ht="15" x14ac:dyDescent="0.4">
      <c r="A220" s="3" t="s">
        <v>7</v>
      </c>
      <c r="C220" s="11">
        <f>(C209-C208) * C217</f>
        <v>0</v>
      </c>
      <c r="D220" s="11">
        <f t="shared" ref="D220:L220" si="343">(D209-D208) * D217</f>
        <v>0</v>
      </c>
      <c r="E220" s="11">
        <f t="shared" si="343"/>
        <v>8967.5387210878416</v>
      </c>
      <c r="F220" s="11">
        <f t="shared" si="343"/>
        <v>26902.616163263527</v>
      </c>
      <c r="G220" s="11">
        <f t="shared" si="343"/>
        <v>51563.34764625509</v>
      </c>
      <c r="H220" s="11">
        <f t="shared" si="343"/>
        <v>76224.07912924666</v>
      </c>
      <c r="I220" s="11">
        <f t="shared" si="343"/>
        <v>94159.15657142234</v>
      </c>
      <c r="J220" s="11">
        <f t="shared" si="343"/>
        <v>107610.46465305411</v>
      </c>
      <c r="K220" s="11">
        <f t="shared" si="343"/>
        <v>113215.176353734</v>
      </c>
      <c r="L220" s="11">
        <f t="shared" si="343"/>
        <v>115457.06103400596</v>
      </c>
      <c r="M220" s="11">
        <f t="shared" ref="M220" si="344">(M209-M208) * M217</f>
        <v>117698.94571427793</v>
      </c>
      <c r="N220" s="17">
        <f t="shared" ref="N220:O220" si="345">(N209-N208) * N217</f>
        <v>117698.94571427793</v>
      </c>
      <c r="O220" s="17">
        <f t="shared" si="345"/>
        <v>117698.94571427793</v>
      </c>
    </row>
    <row r="221" spans="1:15" ht="15" x14ac:dyDescent="0.4">
      <c r="A221" s="3" t="s">
        <v>17</v>
      </c>
      <c r="C221" s="12">
        <f>SUM(C219:C220)</f>
        <v>0</v>
      </c>
      <c r="D221" s="12">
        <f t="shared" ref="D221" si="346">SUM(D219:D220)</f>
        <v>4483.7693605439208</v>
      </c>
      <c r="E221" s="12">
        <f t="shared" ref="E221" si="347">SUM(E219:E220)</f>
        <v>17935.077442175683</v>
      </c>
      <c r="F221" s="12">
        <f t="shared" ref="F221" si="348">SUM(F219:F220)</f>
        <v>39232.981904759305</v>
      </c>
      <c r="G221" s="12">
        <f t="shared" ref="G221" si="349">SUM(G219:G220)</f>
        <v>63893.713387750875</v>
      </c>
      <c r="H221" s="12">
        <f t="shared" ref="H221" si="350">SUM(H219:H220)</f>
        <v>85191.6178503345</v>
      </c>
      <c r="I221" s="12">
        <f t="shared" ref="I221" si="351">SUM(I219:I220)</f>
        <v>100884.81061223822</v>
      </c>
      <c r="J221" s="12">
        <f t="shared" ref="J221" si="352">SUM(J219:J220)</f>
        <v>110412.82050339406</v>
      </c>
      <c r="K221" s="12">
        <f t="shared" ref="K221" si="353">SUM(K219:K220)</f>
        <v>114336.11869386998</v>
      </c>
      <c r="L221" s="12">
        <f t="shared" ref="L221:M221" si="354">SUM(L219:L220)</f>
        <v>116578.00337414195</v>
      </c>
      <c r="M221" s="12">
        <f t="shared" si="354"/>
        <v>117698.94571427793</v>
      </c>
      <c r="N221" s="18">
        <f t="shared" ref="N221:O221" si="355">SUM(N219:N220)</f>
        <v>117698.94571427793</v>
      </c>
      <c r="O221" s="18">
        <f t="shared" si="355"/>
        <v>117698.94571427793</v>
      </c>
    </row>
    <row r="222" spans="1:15" x14ac:dyDescent="0.25">
      <c r="M222" s="3"/>
    </row>
    <row r="223" spans="1:15" x14ac:dyDescent="0.25">
      <c r="A223" s="3" t="s">
        <v>12</v>
      </c>
      <c r="C223" s="8">
        <v>0.23</v>
      </c>
      <c r="D223" s="8">
        <f>C223</f>
        <v>0.23</v>
      </c>
      <c r="E223" s="8">
        <f t="shared" ref="E223:N223" si="356">D223</f>
        <v>0.23</v>
      </c>
      <c r="F223" s="8">
        <f t="shared" si="356"/>
        <v>0.23</v>
      </c>
      <c r="G223" s="8">
        <f t="shared" si="356"/>
        <v>0.23</v>
      </c>
      <c r="H223" s="8">
        <f t="shared" si="356"/>
        <v>0.23</v>
      </c>
      <c r="I223" s="8">
        <f t="shared" si="356"/>
        <v>0.23</v>
      </c>
      <c r="J223" s="8">
        <f t="shared" si="356"/>
        <v>0.23</v>
      </c>
      <c r="K223" s="8">
        <f t="shared" si="356"/>
        <v>0.23</v>
      </c>
      <c r="L223" s="8">
        <f t="shared" si="356"/>
        <v>0.23</v>
      </c>
      <c r="M223" s="8">
        <f t="shared" si="356"/>
        <v>0.23</v>
      </c>
      <c r="N223" s="8">
        <f t="shared" si="356"/>
        <v>0.23</v>
      </c>
      <c r="O223" s="22">
        <f t="shared" ref="O223" si="357">N223</f>
        <v>0.23</v>
      </c>
    </row>
    <row r="224" spans="1:15" x14ac:dyDescent="0.25"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22"/>
      <c r="O224" s="22"/>
    </row>
    <row r="225" spans="1:15" x14ac:dyDescent="0.25">
      <c r="A225" s="3" t="s">
        <v>10</v>
      </c>
      <c r="C225" s="7">
        <f>C208*C211*C223*0.5</f>
        <v>0</v>
      </c>
      <c r="D225" s="7">
        <f t="shared" ref="D225:L225" si="358">D208*D211*D223*0.5</f>
        <v>2134.4</v>
      </c>
      <c r="E225" s="7">
        <f t="shared" si="358"/>
        <v>4268.8</v>
      </c>
      <c r="F225" s="7">
        <f t="shared" si="358"/>
        <v>5869.6</v>
      </c>
      <c r="G225" s="7">
        <f t="shared" si="358"/>
        <v>5869.6</v>
      </c>
      <c r="H225" s="7">
        <f t="shared" si="358"/>
        <v>4268.8</v>
      </c>
      <c r="I225" s="7">
        <f t="shared" si="358"/>
        <v>3201.6000000000004</v>
      </c>
      <c r="J225" s="7">
        <f t="shared" si="358"/>
        <v>1334</v>
      </c>
      <c r="K225" s="7">
        <f t="shared" si="358"/>
        <v>533.6</v>
      </c>
      <c r="L225" s="7">
        <f t="shared" si="358"/>
        <v>533.6</v>
      </c>
      <c r="M225" s="7">
        <f t="shared" ref="M225" si="359">M208*M211*M223*0.5</f>
        <v>0</v>
      </c>
      <c r="N225" s="16">
        <f t="shared" ref="N225:O225" si="360">N208*N211*N223*0.5</f>
        <v>0</v>
      </c>
      <c r="O225" s="16">
        <f t="shared" si="360"/>
        <v>0</v>
      </c>
    </row>
    <row r="226" spans="1:15" ht="15" x14ac:dyDescent="0.4">
      <c r="A226" s="3" t="s">
        <v>11</v>
      </c>
      <c r="C226" s="11">
        <f>(C209-C208)*C211*C223</f>
        <v>0</v>
      </c>
      <c r="D226" s="11">
        <f t="shared" ref="D226:L226" si="361">(D209-D208)*D211*D223</f>
        <v>0</v>
      </c>
      <c r="E226" s="11">
        <f t="shared" si="361"/>
        <v>4268.8</v>
      </c>
      <c r="F226" s="11">
        <f t="shared" si="361"/>
        <v>12806.400000000001</v>
      </c>
      <c r="G226" s="11">
        <f t="shared" si="361"/>
        <v>24545.600000000002</v>
      </c>
      <c r="H226" s="11">
        <f t="shared" si="361"/>
        <v>36284.800000000003</v>
      </c>
      <c r="I226" s="11">
        <f t="shared" si="361"/>
        <v>44822.400000000001</v>
      </c>
      <c r="J226" s="11">
        <f t="shared" si="361"/>
        <v>51225.600000000006</v>
      </c>
      <c r="K226" s="11">
        <f t="shared" si="361"/>
        <v>53893.600000000006</v>
      </c>
      <c r="L226" s="11">
        <f t="shared" si="361"/>
        <v>54960.800000000003</v>
      </c>
      <c r="M226" s="11">
        <f t="shared" ref="M226" si="362">(M209-M208)*M211*M223</f>
        <v>56028</v>
      </c>
      <c r="N226" s="17">
        <f t="shared" ref="N226:O226" si="363">(N209-N208)*N211*N223</f>
        <v>56028</v>
      </c>
      <c r="O226" s="17">
        <f t="shared" si="363"/>
        <v>56028</v>
      </c>
    </row>
    <row r="227" spans="1:15" ht="15" x14ac:dyDescent="0.4">
      <c r="A227" s="3" t="s">
        <v>18</v>
      </c>
      <c r="C227" s="12">
        <f>SUM(C225:C226)</f>
        <v>0</v>
      </c>
      <c r="D227" s="12">
        <f t="shared" ref="D227" si="364">SUM(D225:D226)</f>
        <v>2134.4</v>
      </c>
      <c r="E227" s="12">
        <f t="shared" ref="E227" si="365">SUM(E225:E226)</f>
        <v>8537.6</v>
      </c>
      <c r="F227" s="12">
        <f t="shared" ref="F227" si="366">SUM(F225:F226)</f>
        <v>18676</v>
      </c>
      <c r="G227" s="12">
        <f t="shared" ref="G227" si="367">SUM(G225:G226)</f>
        <v>30415.200000000004</v>
      </c>
      <c r="H227" s="12">
        <f t="shared" ref="H227" si="368">SUM(H225:H226)</f>
        <v>40553.600000000006</v>
      </c>
      <c r="I227" s="12">
        <f t="shared" ref="I227" si="369">SUM(I225:I226)</f>
        <v>48024</v>
      </c>
      <c r="J227" s="12">
        <f t="shared" ref="J227" si="370">SUM(J225:J226)</f>
        <v>52559.600000000006</v>
      </c>
      <c r="K227" s="12">
        <f t="shared" ref="K227" si="371">SUM(K225:K226)</f>
        <v>54427.200000000004</v>
      </c>
      <c r="L227" s="12">
        <f t="shared" ref="L227:M227" si="372">SUM(L225:L226)</f>
        <v>55494.400000000001</v>
      </c>
      <c r="M227" s="12">
        <f t="shared" si="372"/>
        <v>56028</v>
      </c>
      <c r="N227" s="18">
        <f t="shared" ref="N227:O227" si="373">SUM(N225:N226)</f>
        <v>56028</v>
      </c>
      <c r="O227" s="18">
        <f t="shared" si="373"/>
        <v>56028</v>
      </c>
    </row>
    <row r="228" spans="1:15" x14ac:dyDescent="0.25">
      <c r="M228" s="3"/>
    </row>
    <row r="229" spans="1:15" ht="15" x14ac:dyDescent="0.4">
      <c r="A229" s="3" t="s">
        <v>19</v>
      </c>
      <c r="C229" s="12">
        <f>C221+C227</f>
        <v>0</v>
      </c>
      <c r="D229" s="12">
        <f t="shared" ref="D229:L229" si="374">D221+D227</f>
        <v>6618.1693605439214</v>
      </c>
      <c r="E229" s="12">
        <f t="shared" si="374"/>
        <v>26472.677442175685</v>
      </c>
      <c r="F229" s="12">
        <f t="shared" si="374"/>
        <v>57908.981904759305</v>
      </c>
      <c r="G229" s="12">
        <f t="shared" si="374"/>
        <v>94308.913387750887</v>
      </c>
      <c r="H229" s="12">
        <f t="shared" si="374"/>
        <v>125745.21785033451</v>
      </c>
      <c r="I229" s="12">
        <f t="shared" si="374"/>
        <v>148908.81061223822</v>
      </c>
      <c r="J229" s="12">
        <f t="shared" si="374"/>
        <v>162972.42050339407</v>
      </c>
      <c r="K229" s="12">
        <f t="shared" si="374"/>
        <v>168763.31869386998</v>
      </c>
      <c r="L229" s="12">
        <f t="shared" si="374"/>
        <v>172072.40337414196</v>
      </c>
      <c r="M229" s="12">
        <f t="shared" ref="M229" si="375">M221+M227</f>
        <v>173726.94571427791</v>
      </c>
      <c r="N229" s="18">
        <f t="shared" ref="N229:O229" si="376">N221+N227</f>
        <v>173726.94571427791</v>
      </c>
      <c r="O229" s="18">
        <f t="shared" si="376"/>
        <v>173726.94571427791</v>
      </c>
    </row>
    <row r="232" spans="1:15" x14ac:dyDescent="0.25">
      <c r="A232" s="5" t="s">
        <v>20</v>
      </c>
    </row>
    <row r="233" spans="1:15" x14ac:dyDescent="0.25">
      <c r="A233" s="3" t="s">
        <v>1</v>
      </c>
      <c r="C233" s="6">
        <v>0</v>
      </c>
      <c r="D233" s="6">
        <v>4</v>
      </c>
      <c r="E233" s="6">
        <v>7</v>
      </c>
      <c r="F233" s="6">
        <v>9</v>
      </c>
      <c r="G233" s="6">
        <v>9</v>
      </c>
      <c r="H233" s="6">
        <v>7</v>
      </c>
      <c r="I233" s="6">
        <v>5</v>
      </c>
      <c r="J233" s="6">
        <v>2</v>
      </c>
      <c r="K233" s="6">
        <v>1</v>
      </c>
      <c r="L233" s="6">
        <v>1</v>
      </c>
      <c r="M233" s="21">
        <v>0</v>
      </c>
      <c r="N233" s="21">
        <v>0</v>
      </c>
      <c r="O233" s="21">
        <v>0</v>
      </c>
    </row>
    <row r="234" spans="1:15" x14ac:dyDescent="0.25">
      <c r="A234" s="3" t="s">
        <v>2</v>
      </c>
      <c r="C234" s="7">
        <f>B234+C233</f>
        <v>0</v>
      </c>
      <c r="D234" s="7">
        <f t="shared" ref="D234" si="377">C234+D233</f>
        <v>4</v>
      </c>
      <c r="E234" s="7">
        <f t="shared" ref="E234" si="378">D234+E233</f>
        <v>11</v>
      </c>
      <c r="F234" s="7">
        <f t="shared" ref="F234" si="379">E234+F233</f>
        <v>20</v>
      </c>
      <c r="G234" s="7">
        <f t="shared" ref="G234" si="380">F234+G233</f>
        <v>29</v>
      </c>
      <c r="H234" s="7">
        <f t="shared" ref="H234" si="381">G234+H233</f>
        <v>36</v>
      </c>
      <c r="I234" s="7">
        <f t="shared" ref="I234" si="382">H234+I233</f>
        <v>41</v>
      </c>
      <c r="J234" s="7">
        <f t="shared" ref="J234" si="383">I234+J233</f>
        <v>43</v>
      </c>
      <c r="K234" s="7">
        <f t="shared" ref="K234" si="384">J234+K233</f>
        <v>44</v>
      </c>
      <c r="L234" s="7">
        <f t="shared" ref="L234" si="385">K234+L233</f>
        <v>45</v>
      </c>
      <c r="M234" s="7">
        <f t="shared" ref="M234:N234" si="386">L234+M233</f>
        <v>45</v>
      </c>
      <c r="N234" s="7">
        <f t="shared" si="386"/>
        <v>45</v>
      </c>
      <c r="O234" s="7">
        <f t="shared" ref="O234" si="387">N234+O233</f>
        <v>45</v>
      </c>
    </row>
    <row r="236" spans="1:15" x14ac:dyDescent="0.25">
      <c r="A236" s="3" t="s">
        <v>3</v>
      </c>
      <c r="C236" s="6">
        <v>5000</v>
      </c>
      <c r="D236" s="7">
        <f>C236</f>
        <v>5000</v>
      </c>
      <c r="E236" s="7">
        <f t="shared" ref="E236" si="388">D236</f>
        <v>5000</v>
      </c>
      <c r="F236" s="7">
        <f t="shared" ref="F236" si="389">E236</f>
        <v>5000</v>
      </c>
      <c r="G236" s="7">
        <f t="shared" ref="G236" si="390">F236</f>
        <v>5000</v>
      </c>
      <c r="H236" s="7">
        <f t="shared" ref="H236" si="391">G236</f>
        <v>5000</v>
      </c>
      <c r="I236" s="7">
        <f t="shared" ref="I236" si="392">H236</f>
        <v>5000</v>
      </c>
      <c r="J236" s="7">
        <f t="shared" ref="J236" si="393">I236</f>
        <v>5000</v>
      </c>
      <c r="K236" s="7">
        <f t="shared" ref="K236" si="394">J236</f>
        <v>5000</v>
      </c>
      <c r="L236" s="7">
        <f t="shared" ref="L236" si="395">K236</f>
        <v>5000</v>
      </c>
      <c r="M236" s="7">
        <f t="shared" ref="M236:N236" si="396">L236</f>
        <v>5000</v>
      </c>
      <c r="N236" s="7">
        <f t="shared" si="396"/>
        <v>5000</v>
      </c>
      <c r="O236" s="7">
        <f t="shared" ref="O236" si="397">N236</f>
        <v>5000</v>
      </c>
    </row>
    <row r="237" spans="1:15" x14ac:dyDescent="0.25">
      <c r="A237" s="3" t="s">
        <v>15</v>
      </c>
      <c r="C237" s="6">
        <v>40</v>
      </c>
      <c r="D237" s="7"/>
      <c r="E237" s="7"/>
      <c r="F237" s="7"/>
      <c r="G237" s="7"/>
      <c r="H237" s="7"/>
      <c r="I237" s="7"/>
      <c r="J237" s="7"/>
      <c r="K237" s="7"/>
      <c r="L237" s="7"/>
      <c r="M237" s="16"/>
      <c r="N237" s="16"/>
      <c r="O237" s="16"/>
    </row>
    <row r="238" spans="1:15" x14ac:dyDescent="0.25">
      <c r="C238" s="6"/>
      <c r="D238" s="7"/>
      <c r="E238" s="7"/>
      <c r="F238" s="7"/>
      <c r="G238" s="7"/>
      <c r="H238" s="7"/>
      <c r="I238" s="7"/>
      <c r="J238" s="7"/>
      <c r="K238" s="7"/>
      <c r="L238" s="7"/>
      <c r="M238" s="16"/>
      <c r="N238" s="16"/>
      <c r="O238" s="16"/>
    </row>
    <row r="239" spans="1:15" x14ac:dyDescent="0.25">
      <c r="A239" s="3" t="s">
        <v>5</v>
      </c>
    </row>
    <row r="240" spans="1:15" x14ac:dyDescent="0.25">
      <c r="A240" s="3" t="s">
        <v>4</v>
      </c>
      <c r="C240" s="8">
        <v>918.96000000000015</v>
      </c>
      <c r="D240" s="8">
        <v>918.96000000000015</v>
      </c>
      <c r="E240" s="8">
        <v>918.96000000000015</v>
      </c>
      <c r="F240" s="8">
        <v>918.96000000000015</v>
      </c>
      <c r="G240" s="8">
        <v>918.96000000000015</v>
      </c>
      <c r="H240" s="8">
        <v>918.96000000000015</v>
      </c>
      <c r="I240" s="8">
        <v>918.96000000000015</v>
      </c>
      <c r="J240" s="8">
        <v>918.96000000000015</v>
      </c>
      <c r="K240" s="8">
        <v>918.96000000000015</v>
      </c>
      <c r="L240" s="8">
        <v>918.96000000000015</v>
      </c>
      <c r="M240" s="8">
        <v>918.96000000000015</v>
      </c>
      <c r="N240" s="8">
        <v>918.96000000000015</v>
      </c>
      <c r="O240" s="8">
        <v>918.96000000000015</v>
      </c>
    </row>
    <row r="241" spans="1:15" ht="15" x14ac:dyDescent="0.4">
      <c r="A241" s="3" t="s">
        <v>9</v>
      </c>
      <c r="C241" s="9">
        <v>406.70611468778145</v>
      </c>
      <c r="D241" s="9">
        <v>406.70611468778145</v>
      </c>
      <c r="E241" s="9">
        <v>406.70611468778145</v>
      </c>
      <c r="F241" s="9">
        <v>406.70611468778145</v>
      </c>
      <c r="G241" s="9">
        <v>406.70611468778145</v>
      </c>
      <c r="H241" s="9">
        <v>406.70611468778145</v>
      </c>
      <c r="I241" s="9">
        <v>406.70611468778145</v>
      </c>
      <c r="J241" s="9">
        <v>406.70611468778145</v>
      </c>
      <c r="K241" s="9">
        <v>406.70611468778145</v>
      </c>
      <c r="L241" s="9">
        <v>406.70611468778145</v>
      </c>
      <c r="M241" s="9">
        <v>406.70611468778145</v>
      </c>
      <c r="N241" s="9">
        <v>406.70611468778145</v>
      </c>
      <c r="O241" s="9">
        <v>406.70611468778145</v>
      </c>
    </row>
    <row r="242" spans="1:15" x14ac:dyDescent="0.25">
      <c r="A242" s="3" t="s">
        <v>8</v>
      </c>
      <c r="C242" s="10">
        <f>SUM(C240:C241)</f>
        <v>1325.6661146877816</v>
      </c>
      <c r="D242" s="10">
        <f t="shared" ref="D242:L242" si="398">SUM(D240:D241)</f>
        <v>1325.6661146877816</v>
      </c>
      <c r="E242" s="10">
        <f t="shared" si="398"/>
        <v>1325.6661146877816</v>
      </c>
      <c r="F242" s="10">
        <f t="shared" si="398"/>
        <v>1325.6661146877816</v>
      </c>
      <c r="G242" s="10">
        <f t="shared" si="398"/>
        <v>1325.6661146877816</v>
      </c>
      <c r="H242" s="10">
        <f t="shared" si="398"/>
        <v>1325.6661146877816</v>
      </c>
      <c r="I242" s="10">
        <f t="shared" si="398"/>
        <v>1325.6661146877816</v>
      </c>
      <c r="J242" s="10">
        <f t="shared" si="398"/>
        <v>1325.6661146877816</v>
      </c>
      <c r="K242" s="10">
        <f t="shared" si="398"/>
        <v>1325.6661146877816</v>
      </c>
      <c r="L242" s="10">
        <f t="shared" si="398"/>
        <v>1325.6661146877816</v>
      </c>
      <c r="M242" s="10">
        <f t="shared" ref="M242" si="399">SUM(M240:M241)</f>
        <v>1325.6661146877816</v>
      </c>
      <c r="N242" s="24">
        <f t="shared" ref="N242:O242" si="400">SUM(N240:N241)</f>
        <v>1325.6661146877816</v>
      </c>
      <c r="O242" s="24">
        <f t="shared" si="400"/>
        <v>1325.6661146877816</v>
      </c>
    </row>
    <row r="243" spans="1:15" x14ac:dyDescent="0.25">
      <c r="M243" s="3"/>
    </row>
    <row r="244" spans="1:15" x14ac:dyDescent="0.25">
      <c r="A244" s="3" t="s">
        <v>6</v>
      </c>
      <c r="C244" s="7">
        <f>C233 * C242 * 0.5</f>
        <v>0</v>
      </c>
      <c r="D244" s="7">
        <f t="shared" ref="D244:L244" si="401">D233 * D242 * 0.5</f>
        <v>2651.3322293755632</v>
      </c>
      <c r="E244" s="7">
        <f t="shared" si="401"/>
        <v>4639.8314014072357</v>
      </c>
      <c r="F244" s="7">
        <f t="shared" si="401"/>
        <v>5965.4975160950171</v>
      </c>
      <c r="G244" s="7">
        <f t="shared" si="401"/>
        <v>5965.4975160950171</v>
      </c>
      <c r="H244" s="7">
        <f t="shared" si="401"/>
        <v>4639.8314014072357</v>
      </c>
      <c r="I244" s="7">
        <f t="shared" si="401"/>
        <v>3314.1652867194539</v>
      </c>
      <c r="J244" s="7">
        <f t="shared" si="401"/>
        <v>1325.6661146877816</v>
      </c>
      <c r="K244" s="7">
        <f t="shared" si="401"/>
        <v>662.8330573438908</v>
      </c>
      <c r="L244" s="7">
        <f t="shared" si="401"/>
        <v>662.8330573438908</v>
      </c>
      <c r="M244" s="7">
        <f t="shared" ref="M244" si="402">M233 * M242 * 0.5</f>
        <v>0</v>
      </c>
      <c r="N244" s="16">
        <f t="shared" ref="N244:O244" si="403">N233 * N242 * 0.5</f>
        <v>0</v>
      </c>
      <c r="O244" s="16">
        <f t="shared" si="403"/>
        <v>0</v>
      </c>
    </row>
    <row r="245" spans="1:15" ht="15" x14ac:dyDescent="0.4">
      <c r="A245" s="3" t="s">
        <v>7</v>
      </c>
      <c r="C245" s="11">
        <f>(C234-C233) * C242</f>
        <v>0</v>
      </c>
      <c r="D245" s="11">
        <f t="shared" ref="D245:L245" si="404">(D234-D233) * D242</f>
        <v>0</v>
      </c>
      <c r="E245" s="11">
        <f t="shared" si="404"/>
        <v>5302.6644587511264</v>
      </c>
      <c r="F245" s="11">
        <f t="shared" si="404"/>
        <v>14582.327261565597</v>
      </c>
      <c r="G245" s="11">
        <f t="shared" si="404"/>
        <v>26513.322293755631</v>
      </c>
      <c r="H245" s="11">
        <f t="shared" si="404"/>
        <v>38444.317325945667</v>
      </c>
      <c r="I245" s="11">
        <f t="shared" si="404"/>
        <v>47723.980128760137</v>
      </c>
      <c r="J245" s="11">
        <f t="shared" si="404"/>
        <v>54352.310702199044</v>
      </c>
      <c r="K245" s="11">
        <f t="shared" si="404"/>
        <v>57003.642931574606</v>
      </c>
      <c r="L245" s="11">
        <f t="shared" si="404"/>
        <v>58329.309046262388</v>
      </c>
      <c r="M245" s="11">
        <f t="shared" ref="M245" si="405">(M234-M233) * M242</f>
        <v>59654.975160950169</v>
      </c>
      <c r="N245" s="17">
        <f t="shared" ref="N245:O245" si="406">(N234-N233) * N242</f>
        <v>59654.975160950169</v>
      </c>
      <c r="O245" s="17">
        <f t="shared" si="406"/>
        <v>59654.975160950169</v>
      </c>
    </row>
    <row r="246" spans="1:15" ht="15" x14ac:dyDescent="0.4">
      <c r="A246" s="3" t="s">
        <v>21</v>
      </c>
      <c r="C246" s="12">
        <f>SUM(C244:C245)</f>
        <v>0</v>
      </c>
      <c r="D246" s="12">
        <f t="shared" ref="D246:L246" si="407">SUM(D244:D245)</f>
        <v>2651.3322293755632</v>
      </c>
      <c r="E246" s="12">
        <f t="shared" si="407"/>
        <v>9942.4958601583621</v>
      </c>
      <c r="F246" s="12">
        <f t="shared" si="407"/>
        <v>20547.824777660615</v>
      </c>
      <c r="G246" s="12">
        <f t="shared" si="407"/>
        <v>32478.819809850647</v>
      </c>
      <c r="H246" s="12">
        <f t="shared" si="407"/>
        <v>43084.148727352906</v>
      </c>
      <c r="I246" s="12">
        <f t="shared" si="407"/>
        <v>51038.145415479594</v>
      </c>
      <c r="J246" s="12">
        <f t="shared" si="407"/>
        <v>55677.976816886825</v>
      </c>
      <c r="K246" s="12">
        <f t="shared" si="407"/>
        <v>57666.475988918501</v>
      </c>
      <c r="L246" s="12">
        <f t="shared" si="407"/>
        <v>58992.142103606282</v>
      </c>
      <c r="M246" s="12">
        <f t="shared" ref="M246" si="408">SUM(M244:M245)</f>
        <v>59654.975160950169</v>
      </c>
      <c r="N246" s="18">
        <f t="shared" ref="N246:O246" si="409">SUM(N244:N245)</f>
        <v>59654.975160950169</v>
      </c>
      <c r="O246" s="18">
        <f t="shared" si="409"/>
        <v>59654.975160950169</v>
      </c>
    </row>
    <row r="247" spans="1:15" x14ac:dyDescent="0.25">
      <c r="M247" s="3"/>
    </row>
    <row r="248" spans="1:15" x14ac:dyDescent="0.25">
      <c r="A248" s="3" t="s">
        <v>12</v>
      </c>
      <c r="C248" s="8">
        <v>0.23</v>
      </c>
      <c r="D248" s="8">
        <f>C248</f>
        <v>0.23</v>
      </c>
      <c r="E248" s="8">
        <f t="shared" ref="E248:N248" si="410">D248</f>
        <v>0.23</v>
      </c>
      <c r="F248" s="8">
        <f t="shared" si="410"/>
        <v>0.23</v>
      </c>
      <c r="G248" s="8">
        <f t="shared" si="410"/>
        <v>0.23</v>
      </c>
      <c r="H248" s="8">
        <f t="shared" si="410"/>
        <v>0.23</v>
      </c>
      <c r="I248" s="8">
        <f t="shared" si="410"/>
        <v>0.23</v>
      </c>
      <c r="J248" s="8">
        <f t="shared" si="410"/>
        <v>0.23</v>
      </c>
      <c r="K248" s="8">
        <f t="shared" si="410"/>
        <v>0.23</v>
      </c>
      <c r="L248" s="8">
        <f t="shared" si="410"/>
        <v>0.23</v>
      </c>
      <c r="M248" s="8">
        <f t="shared" si="410"/>
        <v>0.23</v>
      </c>
      <c r="N248" s="8">
        <f t="shared" si="410"/>
        <v>0.23</v>
      </c>
      <c r="O248" s="22">
        <f t="shared" ref="O248" si="411">N248</f>
        <v>0.23</v>
      </c>
    </row>
    <row r="249" spans="1:15" x14ac:dyDescent="0.25"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22"/>
      <c r="O249" s="22"/>
    </row>
    <row r="250" spans="1:15" x14ac:dyDescent="0.25">
      <c r="A250" s="3" t="s">
        <v>10</v>
      </c>
      <c r="C250" s="7">
        <f>C233*C236*C248*0.5</f>
        <v>0</v>
      </c>
      <c r="D250" s="7">
        <f t="shared" ref="D250:L250" si="412">D233*D236*D248*0.5</f>
        <v>2300</v>
      </c>
      <c r="E250" s="7">
        <f t="shared" si="412"/>
        <v>4025</v>
      </c>
      <c r="F250" s="7">
        <f t="shared" si="412"/>
        <v>5175</v>
      </c>
      <c r="G250" s="7">
        <f t="shared" si="412"/>
        <v>5175</v>
      </c>
      <c r="H250" s="7">
        <f t="shared" si="412"/>
        <v>4025</v>
      </c>
      <c r="I250" s="7">
        <f t="shared" si="412"/>
        <v>2875</v>
      </c>
      <c r="J250" s="7">
        <f t="shared" si="412"/>
        <v>1150</v>
      </c>
      <c r="K250" s="7">
        <f t="shared" si="412"/>
        <v>575</v>
      </c>
      <c r="L250" s="7">
        <f t="shared" si="412"/>
        <v>575</v>
      </c>
      <c r="M250" s="7">
        <f t="shared" ref="M250" si="413">M233*M236*M248*0.5</f>
        <v>0</v>
      </c>
      <c r="N250" s="16">
        <f t="shared" ref="N250:O250" si="414">N233*N236*N248*0.5</f>
        <v>0</v>
      </c>
      <c r="O250" s="16">
        <f t="shared" si="414"/>
        <v>0</v>
      </c>
    </row>
    <row r="251" spans="1:15" ht="15" x14ac:dyDescent="0.4">
      <c r="A251" s="3" t="s">
        <v>11</v>
      </c>
      <c r="C251" s="11">
        <f>(C234-C233)*C236*C248</f>
        <v>0</v>
      </c>
      <c r="D251" s="11">
        <f t="shared" ref="D251:L251" si="415">(D234-D233)*D236*D248</f>
        <v>0</v>
      </c>
      <c r="E251" s="11">
        <f t="shared" si="415"/>
        <v>4600</v>
      </c>
      <c r="F251" s="11">
        <f t="shared" si="415"/>
        <v>12650</v>
      </c>
      <c r="G251" s="11">
        <f t="shared" si="415"/>
        <v>23000</v>
      </c>
      <c r="H251" s="11">
        <f t="shared" si="415"/>
        <v>33350</v>
      </c>
      <c r="I251" s="11">
        <f t="shared" si="415"/>
        <v>41400</v>
      </c>
      <c r="J251" s="11">
        <f t="shared" si="415"/>
        <v>47150</v>
      </c>
      <c r="K251" s="11">
        <f t="shared" si="415"/>
        <v>49450</v>
      </c>
      <c r="L251" s="11">
        <f t="shared" si="415"/>
        <v>50600</v>
      </c>
      <c r="M251" s="11">
        <f t="shared" ref="M251" si="416">(M234-M233)*M236*M248</f>
        <v>51750</v>
      </c>
      <c r="N251" s="17">
        <f t="shared" ref="N251:O251" si="417">(N234-N233)*N236*N248</f>
        <v>51750</v>
      </c>
      <c r="O251" s="17">
        <f t="shared" si="417"/>
        <v>51750</v>
      </c>
    </row>
    <row r="252" spans="1:15" ht="15" x14ac:dyDescent="0.4">
      <c r="A252" s="3" t="s">
        <v>22</v>
      </c>
      <c r="C252" s="12">
        <f>SUM(C250:C251)</f>
        <v>0</v>
      </c>
      <c r="D252" s="12">
        <f t="shared" ref="D252:L252" si="418">SUM(D250:D251)</f>
        <v>2300</v>
      </c>
      <c r="E252" s="12">
        <f t="shared" si="418"/>
        <v>8625</v>
      </c>
      <c r="F252" s="12">
        <f t="shared" si="418"/>
        <v>17825</v>
      </c>
      <c r="G252" s="12">
        <f t="shared" si="418"/>
        <v>28175</v>
      </c>
      <c r="H252" s="12">
        <f t="shared" si="418"/>
        <v>37375</v>
      </c>
      <c r="I252" s="12">
        <f t="shared" si="418"/>
        <v>44275</v>
      </c>
      <c r="J252" s="12">
        <f t="shared" si="418"/>
        <v>48300</v>
      </c>
      <c r="K252" s="12">
        <f t="shared" si="418"/>
        <v>50025</v>
      </c>
      <c r="L252" s="12">
        <f t="shared" si="418"/>
        <v>51175</v>
      </c>
      <c r="M252" s="12">
        <f t="shared" ref="M252" si="419">SUM(M250:M251)</f>
        <v>51750</v>
      </c>
      <c r="N252" s="18">
        <f t="shared" ref="N252:O252" si="420">SUM(N250:N251)</f>
        <v>51750</v>
      </c>
      <c r="O252" s="18">
        <f t="shared" si="420"/>
        <v>51750</v>
      </c>
    </row>
    <row r="253" spans="1:15" x14ac:dyDescent="0.25">
      <c r="M253" s="3"/>
    </row>
    <row r="254" spans="1:15" ht="15" x14ac:dyDescent="0.4">
      <c r="A254" s="3" t="s">
        <v>23</v>
      </c>
      <c r="C254" s="12">
        <f>C246+C252</f>
        <v>0</v>
      </c>
      <c r="D254" s="12">
        <f t="shared" ref="D254:L254" si="421">D246+D252</f>
        <v>4951.3322293755627</v>
      </c>
      <c r="E254" s="12">
        <f t="shared" si="421"/>
        <v>18567.495860158364</v>
      </c>
      <c r="F254" s="12">
        <f t="shared" si="421"/>
        <v>38372.824777660615</v>
      </c>
      <c r="G254" s="12">
        <f t="shared" si="421"/>
        <v>60653.819809850647</v>
      </c>
      <c r="H254" s="12">
        <f t="shared" si="421"/>
        <v>80459.148727352906</v>
      </c>
      <c r="I254" s="12">
        <f t="shared" si="421"/>
        <v>95313.145415479594</v>
      </c>
      <c r="J254" s="12">
        <f t="shared" si="421"/>
        <v>103977.97681688683</v>
      </c>
      <c r="K254" s="12">
        <f t="shared" si="421"/>
        <v>107691.47598891851</v>
      </c>
      <c r="L254" s="12">
        <f t="shared" si="421"/>
        <v>110167.14210360628</v>
      </c>
      <c r="M254" s="12">
        <f t="shared" ref="M254" si="422">M246+M252</f>
        <v>111404.97516095017</v>
      </c>
      <c r="N254" s="18">
        <f t="shared" ref="N254:O254" si="423">N246+N252</f>
        <v>111404.97516095017</v>
      </c>
      <c r="O254" s="18">
        <f t="shared" si="423"/>
        <v>111404.97516095017</v>
      </c>
    </row>
    <row r="257" spans="1:15" x14ac:dyDescent="0.25">
      <c r="A257" s="5" t="s">
        <v>24</v>
      </c>
    </row>
    <row r="258" spans="1:15" x14ac:dyDescent="0.25">
      <c r="A258" s="3" t="s">
        <v>1</v>
      </c>
      <c r="C258" s="6">
        <v>0</v>
      </c>
      <c r="D258" s="6">
        <v>3</v>
      </c>
      <c r="E258" s="6">
        <v>3</v>
      </c>
      <c r="F258" s="6">
        <v>4</v>
      </c>
      <c r="G258" s="6">
        <v>4</v>
      </c>
      <c r="H258" s="6">
        <v>3</v>
      </c>
      <c r="I258" s="6">
        <v>2</v>
      </c>
      <c r="J258" s="6">
        <v>1</v>
      </c>
      <c r="K258" s="6">
        <v>0</v>
      </c>
      <c r="L258" s="6">
        <v>0</v>
      </c>
      <c r="M258" s="21">
        <v>0</v>
      </c>
      <c r="N258" s="21">
        <v>0</v>
      </c>
      <c r="O258" s="21">
        <v>0</v>
      </c>
    </row>
    <row r="259" spans="1:15" x14ac:dyDescent="0.25">
      <c r="A259" s="3" t="s">
        <v>2</v>
      </c>
      <c r="C259" s="7">
        <f>B259+C258</f>
        <v>0</v>
      </c>
      <c r="D259" s="7">
        <f t="shared" ref="D259" si="424">C259+D258</f>
        <v>3</v>
      </c>
      <c r="E259" s="7">
        <f t="shared" ref="E259" si="425">D259+E258</f>
        <v>6</v>
      </c>
      <c r="F259" s="7">
        <f t="shared" ref="F259" si="426">E259+F258</f>
        <v>10</v>
      </c>
      <c r="G259" s="7">
        <f t="shared" ref="G259" si="427">F259+G258</f>
        <v>14</v>
      </c>
      <c r="H259" s="7">
        <f t="shared" ref="H259" si="428">G259+H258</f>
        <v>17</v>
      </c>
      <c r="I259" s="7">
        <f t="shared" ref="I259" si="429">H259+I258</f>
        <v>19</v>
      </c>
      <c r="J259" s="7">
        <f t="shared" ref="J259" si="430">I259+J258</f>
        <v>20</v>
      </c>
      <c r="K259" s="7">
        <f t="shared" ref="K259" si="431">J259+K258</f>
        <v>20</v>
      </c>
      <c r="L259" s="7">
        <f t="shared" ref="L259" si="432">K259+L258</f>
        <v>20</v>
      </c>
      <c r="M259" s="7">
        <f t="shared" ref="M259:N259" si="433">L259+M258</f>
        <v>20</v>
      </c>
      <c r="N259" s="7">
        <f t="shared" si="433"/>
        <v>20</v>
      </c>
      <c r="O259" s="7">
        <f t="shared" ref="O259" si="434">N259+O258</f>
        <v>20</v>
      </c>
    </row>
    <row r="261" spans="1:15" x14ac:dyDescent="0.25">
      <c r="A261" s="3" t="s">
        <v>3</v>
      </c>
      <c r="C261" s="6">
        <v>10000</v>
      </c>
      <c r="D261" s="7">
        <f>C261</f>
        <v>10000</v>
      </c>
      <c r="E261" s="7">
        <f t="shared" ref="E261" si="435">D261</f>
        <v>10000</v>
      </c>
      <c r="F261" s="7">
        <f t="shared" ref="F261" si="436">E261</f>
        <v>10000</v>
      </c>
      <c r="G261" s="7">
        <f t="shared" ref="G261" si="437">F261</f>
        <v>10000</v>
      </c>
      <c r="H261" s="7">
        <f t="shared" ref="H261" si="438">G261</f>
        <v>10000</v>
      </c>
      <c r="I261" s="7">
        <f t="shared" ref="I261" si="439">H261</f>
        <v>10000</v>
      </c>
      <c r="J261" s="7">
        <f t="shared" ref="J261" si="440">I261</f>
        <v>10000</v>
      </c>
      <c r="K261" s="7">
        <f t="shared" ref="K261" si="441">J261</f>
        <v>10000</v>
      </c>
      <c r="L261" s="7">
        <f t="shared" ref="L261" si="442">K261</f>
        <v>10000</v>
      </c>
      <c r="M261" s="7">
        <f t="shared" ref="M261:N261" si="443">L261</f>
        <v>10000</v>
      </c>
      <c r="N261" s="7">
        <f t="shared" si="443"/>
        <v>10000</v>
      </c>
      <c r="O261" s="7">
        <f t="shared" ref="O261" si="444">N261</f>
        <v>10000</v>
      </c>
    </row>
    <row r="262" spans="1:15" x14ac:dyDescent="0.25">
      <c r="A262" s="3" t="s">
        <v>15</v>
      </c>
      <c r="C262" s="6">
        <v>40</v>
      </c>
      <c r="D262" s="7"/>
      <c r="E262" s="7"/>
      <c r="F262" s="7"/>
      <c r="G262" s="7"/>
      <c r="H262" s="7"/>
      <c r="I262" s="7"/>
      <c r="J262" s="7"/>
      <c r="K262" s="7"/>
      <c r="L262" s="7"/>
      <c r="M262" s="16"/>
      <c r="N262" s="16"/>
      <c r="O262" s="16"/>
    </row>
    <row r="263" spans="1:15" x14ac:dyDescent="0.25">
      <c r="C263" s="6"/>
      <c r="D263" s="7"/>
      <c r="E263" s="7"/>
      <c r="F263" s="7"/>
      <c r="G263" s="7"/>
      <c r="H263" s="7"/>
      <c r="I263" s="7"/>
      <c r="J263" s="7"/>
      <c r="K263" s="7"/>
      <c r="L263" s="7"/>
      <c r="M263" s="16"/>
      <c r="N263" s="16"/>
      <c r="O263" s="16"/>
    </row>
    <row r="264" spans="1:15" x14ac:dyDescent="0.25">
      <c r="A264" s="3" t="s">
        <v>5</v>
      </c>
    </row>
    <row r="265" spans="1:15" x14ac:dyDescent="0.25">
      <c r="A265" s="3" t="s">
        <v>4</v>
      </c>
      <c r="C265" s="8">
        <v>918.96000000000015</v>
      </c>
      <c r="D265" s="8">
        <v>918.96000000000015</v>
      </c>
      <c r="E265" s="8">
        <v>918.96000000000015</v>
      </c>
      <c r="F265" s="8">
        <v>918.96000000000015</v>
      </c>
      <c r="G265" s="8">
        <v>918.96000000000015</v>
      </c>
      <c r="H265" s="8">
        <v>918.96000000000015</v>
      </c>
      <c r="I265" s="8">
        <v>918.96000000000015</v>
      </c>
      <c r="J265" s="8">
        <v>918.96000000000015</v>
      </c>
      <c r="K265" s="8">
        <v>918.96000000000015</v>
      </c>
      <c r="L265" s="8">
        <v>918.96000000000015</v>
      </c>
      <c r="M265" s="8">
        <v>918.96000000000015</v>
      </c>
      <c r="N265" s="8">
        <v>918.96000000000015</v>
      </c>
      <c r="O265" s="8">
        <v>918.96000000000015</v>
      </c>
    </row>
    <row r="266" spans="1:15" ht="15" x14ac:dyDescent="0.4">
      <c r="A266" s="3" t="s">
        <v>9</v>
      </c>
      <c r="C266" s="9">
        <v>736.67881764774199</v>
      </c>
      <c r="D266" s="9">
        <v>736.67881764774199</v>
      </c>
      <c r="E266" s="9">
        <v>736.67881764774199</v>
      </c>
      <c r="F266" s="9">
        <v>736.67881764774199</v>
      </c>
      <c r="G266" s="9">
        <v>736.67881764774199</v>
      </c>
      <c r="H266" s="9">
        <v>736.67881764774199</v>
      </c>
      <c r="I266" s="9">
        <v>736.67881764774199</v>
      </c>
      <c r="J266" s="9">
        <v>736.67881764774199</v>
      </c>
      <c r="K266" s="9">
        <v>736.67881764774199</v>
      </c>
      <c r="L266" s="9">
        <v>736.67881764774199</v>
      </c>
      <c r="M266" s="9">
        <v>736.67881764774199</v>
      </c>
      <c r="N266" s="9">
        <v>736.67881764774199</v>
      </c>
      <c r="O266" s="9">
        <v>736.67881764774199</v>
      </c>
    </row>
    <row r="267" spans="1:15" x14ac:dyDescent="0.25">
      <c r="A267" s="3" t="s">
        <v>8</v>
      </c>
      <c r="C267" s="10">
        <f>SUM(C265:C266)</f>
        <v>1655.6388176477421</v>
      </c>
      <c r="D267" s="10">
        <f t="shared" ref="D267:L267" si="445">SUM(D265:D266)</f>
        <v>1655.6388176477421</v>
      </c>
      <c r="E267" s="10">
        <f t="shared" si="445"/>
        <v>1655.6388176477421</v>
      </c>
      <c r="F267" s="10">
        <f t="shared" si="445"/>
        <v>1655.6388176477421</v>
      </c>
      <c r="G267" s="10">
        <f t="shared" si="445"/>
        <v>1655.6388176477421</v>
      </c>
      <c r="H267" s="10">
        <f t="shared" si="445"/>
        <v>1655.6388176477421</v>
      </c>
      <c r="I267" s="10">
        <f t="shared" si="445"/>
        <v>1655.6388176477421</v>
      </c>
      <c r="J267" s="10">
        <f t="shared" si="445"/>
        <v>1655.6388176477421</v>
      </c>
      <c r="K267" s="10">
        <f t="shared" si="445"/>
        <v>1655.6388176477421</v>
      </c>
      <c r="L267" s="10">
        <f t="shared" si="445"/>
        <v>1655.6388176477421</v>
      </c>
      <c r="M267" s="10">
        <f t="shared" ref="M267" si="446">SUM(M265:M266)</f>
        <v>1655.6388176477421</v>
      </c>
      <c r="N267" s="24">
        <f t="shared" ref="N267:O267" si="447">SUM(N265:N266)</f>
        <v>1655.6388176477421</v>
      </c>
      <c r="O267" s="24">
        <f t="shared" si="447"/>
        <v>1655.6388176477421</v>
      </c>
    </row>
    <row r="268" spans="1:15" x14ac:dyDescent="0.25">
      <c r="M268" s="3"/>
    </row>
    <row r="269" spans="1:15" x14ac:dyDescent="0.25">
      <c r="A269" s="3" t="s">
        <v>6</v>
      </c>
      <c r="C269" s="7">
        <f>C258 * C267 * 0.5</f>
        <v>0</v>
      </c>
      <c r="D269" s="7">
        <f t="shared" ref="D269:L269" si="448">D258 * D267 * 0.5</f>
        <v>2483.4582264716132</v>
      </c>
      <c r="E269" s="7">
        <f t="shared" si="448"/>
        <v>2483.4582264716132</v>
      </c>
      <c r="F269" s="7">
        <f t="shared" si="448"/>
        <v>3311.2776352954843</v>
      </c>
      <c r="G269" s="7">
        <f t="shared" si="448"/>
        <v>3311.2776352954843</v>
      </c>
      <c r="H269" s="7">
        <f t="shared" si="448"/>
        <v>2483.4582264716132</v>
      </c>
      <c r="I269" s="7">
        <f t="shared" si="448"/>
        <v>1655.6388176477421</v>
      </c>
      <c r="J269" s="7">
        <f t="shared" si="448"/>
        <v>827.81940882387107</v>
      </c>
      <c r="K269" s="7">
        <f t="shared" si="448"/>
        <v>0</v>
      </c>
      <c r="L269" s="7">
        <f t="shared" si="448"/>
        <v>0</v>
      </c>
      <c r="M269" s="7">
        <f t="shared" ref="M269" si="449">M258 * M267 * 0.5</f>
        <v>0</v>
      </c>
      <c r="N269" s="16">
        <f t="shared" ref="N269:O269" si="450">N258 * N267 * 0.5</f>
        <v>0</v>
      </c>
      <c r="O269" s="16">
        <f t="shared" si="450"/>
        <v>0</v>
      </c>
    </row>
    <row r="270" spans="1:15" ht="15" x14ac:dyDescent="0.4">
      <c r="A270" s="3" t="s">
        <v>7</v>
      </c>
      <c r="C270" s="11">
        <f>(C259-C258) * C267</f>
        <v>0</v>
      </c>
      <c r="D270" s="11">
        <f t="shared" ref="D270:L270" si="451">(D259-D258) * D267</f>
        <v>0</v>
      </c>
      <c r="E270" s="11">
        <f t="shared" si="451"/>
        <v>4966.9164529432264</v>
      </c>
      <c r="F270" s="11">
        <f t="shared" si="451"/>
        <v>9933.8329058864529</v>
      </c>
      <c r="G270" s="11">
        <f t="shared" si="451"/>
        <v>16556.38817647742</v>
      </c>
      <c r="H270" s="11">
        <f t="shared" si="451"/>
        <v>23178.943447068392</v>
      </c>
      <c r="I270" s="11">
        <f t="shared" si="451"/>
        <v>28145.859900011616</v>
      </c>
      <c r="J270" s="11">
        <f t="shared" si="451"/>
        <v>31457.137535307102</v>
      </c>
      <c r="K270" s="11">
        <f t="shared" si="451"/>
        <v>33112.776352954839</v>
      </c>
      <c r="L270" s="11">
        <f t="shared" si="451"/>
        <v>33112.776352954839</v>
      </c>
      <c r="M270" s="11">
        <f t="shared" ref="M270" si="452">(M259-M258) * M267</f>
        <v>33112.776352954839</v>
      </c>
      <c r="N270" s="17">
        <f t="shared" ref="N270:O270" si="453">(N259-N258) * N267</f>
        <v>33112.776352954839</v>
      </c>
      <c r="O270" s="17">
        <f t="shared" si="453"/>
        <v>33112.776352954839</v>
      </c>
    </row>
    <row r="271" spans="1:15" ht="15" x14ac:dyDescent="0.4">
      <c r="A271" s="3" t="s">
        <v>25</v>
      </c>
      <c r="C271" s="12">
        <f>SUM(C269:C270)</f>
        <v>0</v>
      </c>
      <c r="D271" s="12">
        <f t="shared" ref="D271:L271" si="454">SUM(D269:D270)</f>
        <v>2483.4582264716132</v>
      </c>
      <c r="E271" s="12">
        <f t="shared" si="454"/>
        <v>7450.3746794148392</v>
      </c>
      <c r="F271" s="12">
        <f t="shared" si="454"/>
        <v>13245.110541181937</v>
      </c>
      <c r="G271" s="12">
        <f t="shared" si="454"/>
        <v>19867.665811772902</v>
      </c>
      <c r="H271" s="12">
        <f t="shared" si="454"/>
        <v>25662.401673540004</v>
      </c>
      <c r="I271" s="12">
        <f t="shared" si="454"/>
        <v>29801.498717659357</v>
      </c>
      <c r="J271" s="12">
        <f t="shared" si="454"/>
        <v>32284.956944130972</v>
      </c>
      <c r="K271" s="12">
        <f t="shared" si="454"/>
        <v>33112.776352954839</v>
      </c>
      <c r="L271" s="12">
        <f t="shared" si="454"/>
        <v>33112.776352954839</v>
      </c>
      <c r="M271" s="12">
        <f t="shared" ref="M271" si="455">SUM(M269:M270)</f>
        <v>33112.776352954839</v>
      </c>
      <c r="N271" s="18">
        <f t="shared" ref="N271:O271" si="456">SUM(N269:N270)</f>
        <v>33112.776352954839</v>
      </c>
      <c r="O271" s="18">
        <f t="shared" si="456"/>
        <v>33112.776352954839</v>
      </c>
    </row>
    <row r="272" spans="1:15" x14ac:dyDescent="0.25">
      <c r="M272" s="3"/>
    </row>
    <row r="273" spans="1:15" x14ac:dyDescent="0.25">
      <c r="A273" s="3" t="s">
        <v>12</v>
      </c>
      <c r="C273" s="8">
        <v>0.23</v>
      </c>
      <c r="D273" s="8">
        <f>C273</f>
        <v>0.23</v>
      </c>
      <c r="E273" s="8">
        <f t="shared" ref="E273:L273" si="457">D273</f>
        <v>0.23</v>
      </c>
      <c r="F273" s="8">
        <f t="shared" si="457"/>
        <v>0.23</v>
      </c>
      <c r="G273" s="8">
        <f t="shared" si="457"/>
        <v>0.23</v>
      </c>
      <c r="H273" s="8">
        <f t="shared" si="457"/>
        <v>0.23</v>
      </c>
      <c r="I273" s="8">
        <f t="shared" si="457"/>
        <v>0.23</v>
      </c>
      <c r="J273" s="8">
        <f t="shared" si="457"/>
        <v>0.23</v>
      </c>
      <c r="K273" s="8">
        <f t="shared" si="457"/>
        <v>0.23</v>
      </c>
      <c r="L273" s="8">
        <f t="shared" si="457"/>
        <v>0.23</v>
      </c>
      <c r="M273" s="8">
        <f t="shared" ref="M273:N273" si="458">L273</f>
        <v>0.23</v>
      </c>
      <c r="N273" s="8">
        <f t="shared" si="458"/>
        <v>0.23</v>
      </c>
      <c r="O273" s="22">
        <f t="shared" ref="O273" si="459">N273</f>
        <v>0.23</v>
      </c>
    </row>
    <row r="274" spans="1:15" x14ac:dyDescent="0.25"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22"/>
      <c r="O274" s="22"/>
    </row>
    <row r="275" spans="1:15" x14ac:dyDescent="0.25">
      <c r="A275" s="3" t="s">
        <v>10</v>
      </c>
      <c r="C275" s="7">
        <f>C258*C261*C273*0.5</f>
        <v>0</v>
      </c>
      <c r="D275" s="7">
        <f t="shared" ref="D275:L275" si="460">D258*D261*D273*0.5</f>
        <v>3450</v>
      </c>
      <c r="E275" s="7">
        <f t="shared" si="460"/>
        <v>3450</v>
      </c>
      <c r="F275" s="7">
        <f t="shared" si="460"/>
        <v>4600</v>
      </c>
      <c r="G275" s="7">
        <f t="shared" si="460"/>
        <v>4600</v>
      </c>
      <c r="H275" s="7">
        <f t="shared" si="460"/>
        <v>3450</v>
      </c>
      <c r="I275" s="7">
        <f t="shared" si="460"/>
        <v>2300</v>
      </c>
      <c r="J275" s="7">
        <f t="shared" si="460"/>
        <v>1150</v>
      </c>
      <c r="K275" s="7">
        <f t="shared" si="460"/>
        <v>0</v>
      </c>
      <c r="L275" s="7">
        <f t="shared" si="460"/>
        <v>0</v>
      </c>
      <c r="M275" s="7">
        <f t="shared" ref="M275" si="461">M258*M261*M273*0.5</f>
        <v>0</v>
      </c>
      <c r="N275" s="16">
        <f t="shared" ref="N275:O275" si="462">N258*N261*N273*0.5</f>
        <v>0</v>
      </c>
      <c r="O275" s="16">
        <f t="shared" si="462"/>
        <v>0</v>
      </c>
    </row>
    <row r="276" spans="1:15" ht="15" x14ac:dyDescent="0.4">
      <c r="A276" s="3" t="s">
        <v>11</v>
      </c>
      <c r="C276" s="11">
        <f>(C259-C258)*C261*C273</f>
        <v>0</v>
      </c>
      <c r="D276" s="11">
        <f t="shared" ref="D276:L276" si="463">(D259-D258)*D261*D273</f>
        <v>0</v>
      </c>
      <c r="E276" s="11">
        <f t="shared" si="463"/>
        <v>6900</v>
      </c>
      <c r="F276" s="11">
        <f t="shared" si="463"/>
        <v>13800</v>
      </c>
      <c r="G276" s="11">
        <f t="shared" si="463"/>
        <v>23000</v>
      </c>
      <c r="H276" s="11">
        <f t="shared" si="463"/>
        <v>32200</v>
      </c>
      <c r="I276" s="11">
        <f t="shared" si="463"/>
        <v>39100</v>
      </c>
      <c r="J276" s="11">
        <f t="shared" si="463"/>
        <v>43700</v>
      </c>
      <c r="K276" s="11">
        <f t="shared" si="463"/>
        <v>46000</v>
      </c>
      <c r="L276" s="11">
        <f t="shared" si="463"/>
        <v>46000</v>
      </c>
      <c r="M276" s="11">
        <f t="shared" ref="M276" si="464">(M259-M258)*M261*M273</f>
        <v>46000</v>
      </c>
      <c r="N276" s="17">
        <f t="shared" ref="N276:O276" si="465">(N259-N258)*N261*N273</f>
        <v>46000</v>
      </c>
      <c r="O276" s="17">
        <f t="shared" si="465"/>
        <v>46000</v>
      </c>
    </row>
    <row r="277" spans="1:15" ht="15" x14ac:dyDescent="0.4">
      <c r="A277" s="3" t="s">
        <v>26</v>
      </c>
      <c r="C277" s="12">
        <f>SUM(C275:C276)</f>
        <v>0</v>
      </c>
      <c r="D277" s="12">
        <f t="shared" ref="D277:L277" si="466">SUM(D275:D276)</f>
        <v>3450</v>
      </c>
      <c r="E277" s="12">
        <f t="shared" si="466"/>
        <v>10350</v>
      </c>
      <c r="F277" s="12">
        <f t="shared" si="466"/>
        <v>18400</v>
      </c>
      <c r="G277" s="12">
        <f t="shared" si="466"/>
        <v>27600</v>
      </c>
      <c r="H277" s="12">
        <f t="shared" si="466"/>
        <v>35650</v>
      </c>
      <c r="I277" s="12">
        <f t="shared" si="466"/>
        <v>41400</v>
      </c>
      <c r="J277" s="12">
        <f t="shared" si="466"/>
        <v>44850</v>
      </c>
      <c r="K277" s="12">
        <f t="shared" si="466"/>
        <v>46000</v>
      </c>
      <c r="L277" s="12">
        <f t="shared" si="466"/>
        <v>46000</v>
      </c>
      <c r="M277" s="12">
        <f t="shared" ref="M277" si="467">SUM(M275:M276)</f>
        <v>46000</v>
      </c>
      <c r="N277" s="18">
        <f t="shared" ref="N277:O277" si="468">SUM(N275:N276)</f>
        <v>46000</v>
      </c>
      <c r="O277" s="18">
        <f t="shared" si="468"/>
        <v>46000</v>
      </c>
    </row>
    <row r="278" spans="1:15" x14ac:dyDescent="0.25">
      <c r="M278" s="3"/>
    </row>
    <row r="279" spans="1:15" ht="15" x14ac:dyDescent="0.4">
      <c r="A279" s="3" t="s">
        <v>27</v>
      </c>
      <c r="C279" s="12">
        <f>C271+C277</f>
        <v>0</v>
      </c>
      <c r="D279" s="12">
        <f t="shared" ref="D279:L279" si="469">D271+D277</f>
        <v>5933.4582264716137</v>
      </c>
      <c r="E279" s="12">
        <f t="shared" si="469"/>
        <v>17800.374679414839</v>
      </c>
      <c r="F279" s="12">
        <f t="shared" si="469"/>
        <v>31645.110541181937</v>
      </c>
      <c r="G279" s="12">
        <f t="shared" si="469"/>
        <v>47467.665811772902</v>
      </c>
      <c r="H279" s="12">
        <f t="shared" si="469"/>
        <v>61312.401673540007</v>
      </c>
      <c r="I279" s="12">
        <f t="shared" si="469"/>
        <v>71201.498717659357</v>
      </c>
      <c r="J279" s="12">
        <f t="shared" si="469"/>
        <v>77134.956944130972</v>
      </c>
      <c r="K279" s="12">
        <f t="shared" si="469"/>
        <v>79112.776352954839</v>
      </c>
      <c r="L279" s="12">
        <f t="shared" si="469"/>
        <v>79112.776352954839</v>
      </c>
      <c r="M279" s="12">
        <f t="shared" ref="M279" si="470">M271+M277</f>
        <v>79112.776352954839</v>
      </c>
      <c r="N279" s="18">
        <f t="shared" ref="N279:O279" si="471">N271+N277</f>
        <v>79112.776352954839</v>
      </c>
      <c r="O279" s="18">
        <f t="shared" si="471"/>
        <v>79112.776352954839</v>
      </c>
    </row>
    <row r="282" spans="1:15" x14ac:dyDescent="0.25">
      <c r="A282" s="5" t="s">
        <v>41</v>
      </c>
    </row>
    <row r="283" spans="1:15" x14ac:dyDescent="0.25">
      <c r="A283" s="3" t="s">
        <v>1</v>
      </c>
      <c r="C283" s="6">
        <v>0</v>
      </c>
      <c r="D283" s="6">
        <v>0</v>
      </c>
      <c r="E283" s="6">
        <v>0</v>
      </c>
      <c r="F283" s="6">
        <v>1</v>
      </c>
      <c r="G283" s="6">
        <v>0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21">
        <v>0</v>
      </c>
      <c r="N283" s="21">
        <v>0</v>
      </c>
      <c r="O283" s="21">
        <v>0</v>
      </c>
    </row>
    <row r="284" spans="1:15" x14ac:dyDescent="0.25">
      <c r="A284" s="3" t="s">
        <v>2</v>
      </c>
      <c r="C284" s="7">
        <f>B284+C283</f>
        <v>0</v>
      </c>
      <c r="D284" s="7">
        <f t="shared" ref="D284" si="472">C284+D283</f>
        <v>0</v>
      </c>
      <c r="E284" s="7">
        <f t="shared" ref="E284" si="473">D284+E283</f>
        <v>0</v>
      </c>
      <c r="F284" s="7">
        <f t="shared" ref="F284" si="474">E284+F283</f>
        <v>1</v>
      </c>
      <c r="G284" s="7">
        <f t="shared" ref="G284" si="475">F284+G283</f>
        <v>1</v>
      </c>
      <c r="H284" s="7">
        <f t="shared" ref="H284" si="476">G284+H283</f>
        <v>1</v>
      </c>
      <c r="I284" s="7">
        <f t="shared" ref="I284" si="477">H284+I283</f>
        <v>1</v>
      </c>
      <c r="J284" s="7">
        <f t="shared" ref="J284" si="478">I284+J283</f>
        <v>1</v>
      </c>
      <c r="K284" s="7">
        <f t="shared" ref="K284" si="479">J284+K283</f>
        <v>1</v>
      </c>
      <c r="L284" s="7">
        <f t="shared" ref="L284" si="480">K284+L283</f>
        <v>1</v>
      </c>
      <c r="M284" s="7">
        <f t="shared" ref="M284:N284" si="481">L284+M283</f>
        <v>1</v>
      </c>
      <c r="N284" s="7">
        <f t="shared" si="481"/>
        <v>1</v>
      </c>
      <c r="O284" s="7">
        <f t="shared" ref="O284" si="482">N284+O283</f>
        <v>1</v>
      </c>
    </row>
    <row r="286" spans="1:15" x14ac:dyDescent="0.25">
      <c r="A286" s="3" t="s">
        <v>3</v>
      </c>
      <c r="C286" s="6">
        <v>50000</v>
      </c>
      <c r="D286" s="7">
        <f>C286</f>
        <v>50000</v>
      </c>
      <c r="E286" s="7">
        <f t="shared" ref="E286" si="483">D286</f>
        <v>50000</v>
      </c>
      <c r="F286" s="7">
        <f t="shared" ref="F286" si="484">E286</f>
        <v>50000</v>
      </c>
      <c r="G286" s="7">
        <f t="shared" ref="G286" si="485">F286</f>
        <v>50000</v>
      </c>
      <c r="H286" s="7">
        <f t="shared" ref="H286" si="486">G286</f>
        <v>50000</v>
      </c>
      <c r="I286" s="7">
        <f t="shared" ref="I286" si="487">H286</f>
        <v>50000</v>
      </c>
      <c r="J286" s="7">
        <f t="shared" ref="J286" si="488">I286</f>
        <v>50000</v>
      </c>
      <c r="K286" s="7">
        <f t="shared" ref="K286" si="489">J286</f>
        <v>50000</v>
      </c>
      <c r="L286" s="7">
        <f t="shared" ref="L286" si="490">K286</f>
        <v>50000</v>
      </c>
      <c r="M286" s="7">
        <f t="shared" ref="M286:N286" si="491">L286</f>
        <v>50000</v>
      </c>
      <c r="N286" s="7">
        <f t="shared" si="491"/>
        <v>50000</v>
      </c>
      <c r="O286" s="7">
        <f t="shared" ref="O286" si="492">N286</f>
        <v>50000</v>
      </c>
    </row>
    <row r="287" spans="1:15" x14ac:dyDescent="0.25">
      <c r="A287" s="3" t="s">
        <v>15</v>
      </c>
      <c r="C287" s="6">
        <v>40</v>
      </c>
      <c r="D287" s="7"/>
      <c r="E287" s="7"/>
      <c r="F287" s="7"/>
      <c r="G287" s="7"/>
      <c r="H287" s="7"/>
      <c r="I287" s="7"/>
      <c r="J287" s="7"/>
      <c r="K287" s="7"/>
      <c r="L287" s="7"/>
      <c r="M287" s="16"/>
      <c r="N287" s="16"/>
      <c r="O287" s="16"/>
    </row>
    <row r="288" spans="1:15" x14ac:dyDescent="0.25">
      <c r="C288" s="6"/>
      <c r="D288" s="7"/>
      <c r="E288" s="7"/>
      <c r="F288" s="7"/>
      <c r="G288" s="7"/>
      <c r="H288" s="7"/>
      <c r="I288" s="7"/>
      <c r="J288" s="7"/>
      <c r="K288" s="7"/>
      <c r="L288" s="7"/>
      <c r="M288" s="16"/>
      <c r="N288" s="16"/>
      <c r="O288" s="16"/>
    </row>
    <row r="289" spans="1:15" x14ac:dyDescent="0.25">
      <c r="A289" s="3" t="s">
        <v>5</v>
      </c>
    </row>
    <row r="290" spans="1:15" x14ac:dyDescent="0.25">
      <c r="A290" s="3" t="s">
        <v>4</v>
      </c>
      <c r="C290" s="8">
        <v>918.96000000000015</v>
      </c>
      <c r="D290" s="8">
        <v>918.96000000000015</v>
      </c>
      <c r="E290" s="8">
        <v>918.96000000000015</v>
      </c>
      <c r="F290" s="8">
        <v>918.96000000000015</v>
      </c>
      <c r="G290" s="8">
        <v>918.96000000000015</v>
      </c>
      <c r="H290" s="8">
        <v>918.96000000000015</v>
      </c>
      <c r="I290" s="8">
        <v>918.96000000000015</v>
      </c>
      <c r="J290" s="8">
        <v>918.96000000000015</v>
      </c>
      <c r="K290" s="8">
        <v>918.96000000000015</v>
      </c>
      <c r="L290" s="8">
        <v>918.96000000000015</v>
      </c>
      <c r="M290" s="8">
        <v>918.96000000000015</v>
      </c>
      <c r="N290" s="8">
        <v>918.96000000000015</v>
      </c>
      <c r="O290" s="8">
        <v>918.96000000000015</v>
      </c>
    </row>
    <row r="291" spans="1:15" ht="15" x14ac:dyDescent="0.4">
      <c r="A291" s="3" t="s">
        <v>9</v>
      </c>
      <c r="C291" s="9">
        <v>2691.746509306789</v>
      </c>
      <c r="D291" s="9">
        <v>2691.746509306789</v>
      </c>
      <c r="E291" s="9">
        <v>2691.746509306789</v>
      </c>
      <c r="F291" s="9">
        <v>2691.746509306789</v>
      </c>
      <c r="G291" s="9">
        <v>2691.746509306789</v>
      </c>
      <c r="H291" s="9">
        <v>2691.746509306789</v>
      </c>
      <c r="I291" s="9">
        <v>2691.746509306789</v>
      </c>
      <c r="J291" s="9">
        <v>2691.746509306789</v>
      </c>
      <c r="K291" s="9">
        <v>2691.746509306789</v>
      </c>
      <c r="L291" s="9">
        <v>2691.746509306789</v>
      </c>
      <c r="M291" s="9">
        <v>2691.746509306789</v>
      </c>
      <c r="N291" s="9">
        <v>2691.746509306789</v>
      </c>
      <c r="O291" s="9">
        <v>2691.746509306789</v>
      </c>
    </row>
    <row r="292" spans="1:15" x14ac:dyDescent="0.25">
      <c r="A292" s="3" t="s">
        <v>8</v>
      </c>
      <c r="C292" s="10">
        <f>SUM(C290:C291)</f>
        <v>3610.706509306789</v>
      </c>
      <c r="D292" s="10">
        <f t="shared" ref="D292:M292" si="493">SUM(D290:D291)</f>
        <v>3610.706509306789</v>
      </c>
      <c r="E292" s="10">
        <f t="shared" si="493"/>
        <v>3610.706509306789</v>
      </c>
      <c r="F292" s="10">
        <f t="shared" si="493"/>
        <v>3610.706509306789</v>
      </c>
      <c r="G292" s="10">
        <f t="shared" si="493"/>
        <v>3610.706509306789</v>
      </c>
      <c r="H292" s="10">
        <f t="shared" si="493"/>
        <v>3610.706509306789</v>
      </c>
      <c r="I292" s="10">
        <f t="shared" si="493"/>
        <v>3610.706509306789</v>
      </c>
      <c r="J292" s="10">
        <f t="shared" si="493"/>
        <v>3610.706509306789</v>
      </c>
      <c r="K292" s="10">
        <f t="shared" si="493"/>
        <v>3610.706509306789</v>
      </c>
      <c r="L292" s="10">
        <f t="shared" si="493"/>
        <v>3610.706509306789</v>
      </c>
      <c r="M292" s="10">
        <f t="shared" si="493"/>
        <v>3610.706509306789</v>
      </c>
      <c r="N292" s="24">
        <f>SUM(N290:N291)</f>
        <v>3610.706509306789</v>
      </c>
      <c r="O292" s="24">
        <f>SUM(O290:O291)</f>
        <v>3610.706509306789</v>
      </c>
    </row>
    <row r="293" spans="1:15" x14ac:dyDescent="0.25">
      <c r="M293" s="3"/>
    </row>
    <row r="294" spans="1:15" x14ac:dyDescent="0.25">
      <c r="A294" s="3" t="s">
        <v>6</v>
      </c>
      <c r="C294" s="7">
        <f>C283 * C292 * 0.5</f>
        <v>0</v>
      </c>
      <c r="D294" s="7">
        <f t="shared" ref="D294:M294" si="494">D283 * D292 * 0.5</f>
        <v>0</v>
      </c>
      <c r="E294" s="7">
        <f t="shared" si="494"/>
        <v>0</v>
      </c>
      <c r="F294" s="7">
        <f t="shared" si="494"/>
        <v>1805.3532546533945</v>
      </c>
      <c r="G294" s="7">
        <f t="shared" si="494"/>
        <v>0</v>
      </c>
      <c r="H294" s="7">
        <f t="shared" si="494"/>
        <v>0</v>
      </c>
      <c r="I294" s="7">
        <f t="shared" si="494"/>
        <v>0</v>
      </c>
      <c r="J294" s="7">
        <f t="shared" si="494"/>
        <v>0</v>
      </c>
      <c r="K294" s="7">
        <f t="shared" si="494"/>
        <v>0</v>
      </c>
      <c r="L294" s="7">
        <f t="shared" si="494"/>
        <v>0</v>
      </c>
      <c r="M294" s="7">
        <f t="shared" si="494"/>
        <v>0</v>
      </c>
      <c r="N294" s="16">
        <f>N283 * N292 * 0.5</f>
        <v>0</v>
      </c>
      <c r="O294" s="16">
        <f>O283 * O292 * 0.5</f>
        <v>0</v>
      </c>
    </row>
    <row r="295" spans="1:15" ht="15" x14ac:dyDescent="0.4">
      <c r="A295" s="3" t="s">
        <v>7</v>
      </c>
      <c r="C295" s="11">
        <f>(C284-C283) * C292</f>
        <v>0</v>
      </c>
      <c r="D295" s="11">
        <f t="shared" ref="D295:M295" si="495">(D284-D283) * D292</f>
        <v>0</v>
      </c>
      <c r="E295" s="11">
        <f t="shared" si="495"/>
        <v>0</v>
      </c>
      <c r="F295" s="11">
        <f t="shared" si="495"/>
        <v>0</v>
      </c>
      <c r="G295" s="11">
        <f t="shared" si="495"/>
        <v>3610.706509306789</v>
      </c>
      <c r="H295" s="11">
        <f t="shared" si="495"/>
        <v>3610.706509306789</v>
      </c>
      <c r="I295" s="11">
        <f t="shared" si="495"/>
        <v>3610.706509306789</v>
      </c>
      <c r="J295" s="11">
        <f t="shared" si="495"/>
        <v>3610.706509306789</v>
      </c>
      <c r="K295" s="11">
        <f t="shared" si="495"/>
        <v>3610.706509306789</v>
      </c>
      <c r="L295" s="11">
        <f t="shared" si="495"/>
        <v>3610.706509306789</v>
      </c>
      <c r="M295" s="11">
        <f t="shared" si="495"/>
        <v>3610.706509306789</v>
      </c>
      <c r="N295" s="17">
        <f>(N284-N283) * N292</f>
        <v>3610.706509306789</v>
      </c>
      <c r="O295" s="17">
        <f>(O284-O283) * O292</f>
        <v>3610.706509306789</v>
      </c>
    </row>
    <row r="296" spans="1:15" ht="15" x14ac:dyDescent="0.4">
      <c r="A296" s="3" t="s">
        <v>40</v>
      </c>
      <c r="C296" s="12">
        <f>SUM(C294:C295)</f>
        <v>0</v>
      </c>
      <c r="D296" s="12">
        <f t="shared" ref="D296:M296" si="496">SUM(D294:D295)</f>
        <v>0</v>
      </c>
      <c r="E296" s="12">
        <f t="shared" si="496"/>
        <v>0</v>
      </c>
      <c r="F296" s="12">
        <f t="shared" si="496"/>
        <v>1805.3532546533945</v>
      </c>
      <c r="G296" s="12">
        <f t="shared" si="496"/>
        <v>3610.706509306789</v>
      </c>
      <c r="H296" s="12">
        <f t="shared" si="496"/>
        <v>3610.706509306789</v>
      </c>
      <c r="I296" s="12">
        <f t="shared" si="496"/>
        <v>3610.706509306789</v>
      </c>
      <c r="J296" s="12">
        <f t="shared" si="496"/>
        <v>3610.706509306789</v>
      </c>
      <c r="K296" s="12">
        <f t="shared" si="496"/>
        <v>3610.706509306789</v>
      </c>
      <c r="L296" s="12">
        <f t="shared" si="496"/>
        <v>3610.706509306789</v>
      </c>
      <c r="M296" s="12">
        <f t="shared" si="496"/>
        <v>3610.706509306789</v>
      </c>
      <c r="N296" s="18">
        <f>SUM(N294:N295)</f>
        <v>3610.706509306789</v>
      </c>
      <c r="O296" s="18">
        <f>SUM(O294:O295)</f>
        <v>3610.706509306789</v>
      </c>
    </row>
    <row r="297" spans="1:15" x14ac:dyDescent="0.25">
      <c r="M297" s="3"/>
    </row>
    <row r="298" spans="1:15" x14ac:dyDescent="0.25">
      <c r="A298" s="3" t="s">
        <v>12</v>
      </c>
      <c r="C298" s="8">
        <v>0.23</v>
      </c>
      <c r="D298" s="8">
        <f>C298</f>
        <v>0.23</v>
      </c>
      <c r="E298" s="8">
        <f t="shared" ref="E298" si="497">D298</f>
        <v>0.23</v>
      </c>
      <c r="F298" s="8">
        <f t="shared" ref="F298" si="498">E298</f>
        <v>0.23</v>
      </c>
      <c r="G298" s="8">
        <f t="shared" ref="G298" si="499">F298</f>
        <v>0.23</v>
      </c>
      <c r="H298" s="8">
        <f t="shared" ref="H298" si="500">G298</f>
        <v>0.23</v>
      </c>
      <c r="I298" s="8">
        <f t="shared" ref="I298" si="501">H298</f>
        <v>0.23</v>
      </c>
      <c r="J298" s="8">
        <f t="shared" ref="J298" si="502">I298</f>
        <v>0.23</v>
      </c>
      <c r="K298" s="8">
        <f t="shared" ref="K298" si="503">J298</f>
        <v>0.23</v>
      </c>
      <c r="L298" s="8">
        <f t="shared" ref="L298" si="504">K298</f>
        <v>0.23</v>
      </c>
      <c r="M298" s="8">
        <f t="shared" ref="M298:N298" si="505">L298</f>
        <v>0.23</v>
      </c>
      <c r="N298" s="8">
        <f t="shared" si="505"/>
        <v>0.23</v>
      </c>
      <c r="O298" s="22">
        <f t="shared" ref="O298" si="506">N298</f>
        <v>0.23</v>
      </c>
    </row>
    <row r="299" spans="1:15" x14ac:dyDescent="0.25"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22"/>
      <c r="O299" s="22"/>
    </row>
    <row r="300" spans="1:15" x14ac:dyDescent="0.25">
      <c r="A300" s="3" t="s">
        <v>10</v>
      </c>
      <c r="C300" s="7">
        <f>C283*C286*C298*0.5</f>
        <v>0</v>
      </c>
      <c r="D300" s="7">
        <f t="shared" ref="D300:M300" si="507">D283*D286*D298*0.5</f>
        <v>0</v>
      </c>
      <c r="E300" s="7">
        <f t="shared" si="507"/>
        <v>0</v>
      </c>
      <c r="F300" s="7">
        <f t="shared" si="507"/>
        <v>5750</v>
      </c>
      <c r="G300" s="7">
        <f t="shared" si="507"/>
        <v>0</v>
      </c>
      <c r="H300" s="7">
        <f t="shared" si="507"/>
        <v>0</v>
      </c>
      <c r="I300" s="7">
        <f t="shared" si="507"/>
        <v>0</v>
      </c>
      <c r="J300" s="7">
        <f t="shared" si="507"/>
        <v>0</v>
      </c>
      <c r="K300" s="7">
        <f t="shared" si="507"/>
        <v>0</v>
      </c>
      <c r="L300" s="7">
        <f t="shared" si="507"/>
        <v>0</v>
      </c>
      <c r="M300" s="7">
        <f t="shared" si="507"/>
        <v>0</v>
      </c>
      <c r="N300" s="16">
        <f>N283*N286*N298*0.5</f>
        <v>0</v>
      </c>
      <c r="O300" s="16">
        <f>O283*O286*O298*0.5</f>
        <v>0</v>
      </c>
    </row>
    <row r="301" spans="1:15" ht="15" x14ac:dyDescent="0.4">
      <c r="A301" s="3" t="s">
        <v>11</v>
      </c>
      <c r="C301" s="11">
        <f>(C284-C283)*C286*C298</f>
        <v>0</v>
      </c>
      <c r="D301" s="11">
        <f t="shared" ref="D301:M301" si="508">(D284-D283)*D286*D298</f>
        <v>0</v>
      </c>
      <c r="E301" s="11">
        <f t="shared" si="508"/>
        <v>0</v>
      </c>
      <c r="F301" s="11">
        <f t="shared" si="508"/>
        <v>0</v>
      </c>
      <c r="G301" s="11">
        <f t="shared" si="508"/>
        <v>11500</v>
      </c>
      <c r="H301" s="11">
        <f t="shared" si="508"/>
        <v>11500</v>
      </c>
      <c r="I301" s="11">
        <f t="shared" si="508"/>
        <v>11500</v>
      </c>
      <c r="J301" s="11">
        <f t="shared" si="508"/>
        <v>11500</v>
      </c>
      <c r="K301" s="11">
        <f t="shared" si="508"/>
        <v>11500</v>
      </c>
      <c r="L301" s="11">
        <f t="shared" si="508"/>
        <v>11500</v>
      </c>
      <c r="M301" s="11">
        <f t="shared" si="508"/>
        <v>11500</v>
      </c>
      <c r="N301" s="17">
        <f>(N284-N283)*N286*N298</f>
        <v>11500</v>
      </c>
      <c r="O301" s="17">
        <f>(O284-O283)*O286*O298</f>
        <v>11500</v>
      </c>
    </row>
    <row r="302" spans="1:15" ht="15" x14ac:dyDescent="0.4">
      <c r="A302" s="3" t="s">
        <v>42</v>
      </c>
      <c r="C302" s="12">
        <f>SUM(C300:C301)</f>
        <v>0</v>
      </c>
      <c r="D302" s="12">
        <f t="shared" ref="D302:M302" si="509">SUM(D300:D301)</f>
        <v>0</v>
      </c>
      <c r="E302" s="12">
        <f t="shared" si="509"/>
        <v>0</v>
      </c>
      <c r="F302" s="12">
        <f t="shared" si="509"/>
        <v>5750</v>
      </c>
      <c r="G302" s="12">
        <f t="shared" si="509"/>
        <v>11500</v>
      </c>
      <c r="H302" s="12">
        <f t="shared" si="509"/>
        <v>11500</v>
      </c>
      <c r="I302" s="12">
        <f t="shared" si="509"/>
        <v>11500</v>
      </c>
      <c r="J302" s="12">
        <f t="shared" si="509"/>
        <v>11500</v>
      </c>
      <c r="K302" s="12">
        <f t="shared" si="509"/>
        <v>11500</v>
      </c>
      <c r="L302" s="12">
        <f t="shared" si="509"/>
        <v>11500</v>
      </c>
      <c r="M302" s="12">
        <f t="shared" si="509"/>
        <v>11500</v>
      </c>
      <c r="N302" s="18">
        <f>SUM(N300:N301)</f>
        <v>11500</v>
      </c>
      <c r="O302" s="18">
        <f>SUM(O300:O301)</f>
        <v>11500</v>
      </c>
    </row>
    <row r="303" spans="1:15" x14ac:dyDescent="0.25">
      <c r="M303" s="3"/>
    </row>
    <row r="304" spans="1:15" ht="15" x14ac:dyDescent="0.4">
      <c r="A304" s="3" t="s">
        <v>43</v>
      </c>
      <c r="C304" s="12">
        <f>C296+C302</f>
        <v>0</v>
      </c>
      <c r="D304" s="12">
        <f t="shared" ref="D304:M304" si="510">D296+D302</f>
        <v>0</v>
      </c>
      <c r="E304" s="12">
        <f t="shared" si="510"/>
        <v>0</v>
      </c>
      <c r="F304" s="12">
        <f t="shared" si="510"/>
        <v>7555.3532546533943</v>
      </c>
      <c r="G304" s="12">
        <f t="shared" si="510"/>
        <v>15110.706509306789</v>
      </c>
      <c r="H304" s="12">
        <f t="shared" si="510"/>
        <v>15110.706509306789</v>
      </c>
      <c r="I304" s="12">
        <f t="shared" si="510"/>
        <v>15110.706509306789</v>
      </c>
      <c r="J304" s="12">
        <f t="shared" si="510"/>
        <v>15110.706509306789</v>
      </c>
      <c r="K304" s="12">
        <f t="shared" si="510"/>
        <v>15110.706509306789</v>
      </c>
      <c r="L304" s="12">
        <f t="shared" si="510"/>
        <v>15110.706509306789</v>
      </c>
      <c r="M304" s="12">
        <f t="shared" si="510"/>
        <v>15110.706509306789</v>
      </c>
      <c r="N304" s="18">
        <f>N296+N302</f>
        <v>15110.706509306789</v>
      </c>
      <c r="O304" s="18">
        <f>O296+O302</f>
        <v>15110.706509306789</v>
      </c>
    </row>
    <row r="307" spans="1:15" x14ac:dyDescent="0.25">
      <c r="A307" s="5" t="s">
        <v>37</v>
      </c>
    </row>
    <row r="308" spans="1:15" x14ac:dyDescent="0.25">
      <c r="A308" s="3" t="s">
        <v>1</v>
      </c>
      <c r="C308" s="6">
        <v>0</v>
      </c>
      <c r="D308" s="6">
        <v>1</v>
      </c>
      <c r="E308" s="6">
        <v>0</v>
      </c>
      <c r="F308" s="6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21">
        <v>0</v>
      </c>
      <c r="N308" s="21">
        <v>0</v>
      </c>
      <c r="O308" s="21"/>
    </row>
    <row r="309" spans="1:15" x14ac:dyDescent="0.25">
      <c r="A309" s="3" t="s">
        <v>2</v>
      </c>
      <c r="C309" s="7">
        <f>B309+C308</f>
        <v>0</v>
      </c>
      <c r="D309" s="7">
        <f t="shared" ref="D309" si="511">C309+D308</f>
        <v>1</v>
      </c>
      <c r="E309" s="7">
        <f t="shared" ref="E309" si="512">D309+E308</f>
        <v>1</v>
      </c>
      <c r="F309" s="7">
        <f t="shared" ref="F309" si="513">E309+F308</f>
        <v>1</v>
      </c>
      <c r="G309" s="7">
        <f t="shared" ref="G309" si="514">F309+G308</f>
        <v>1</v>
      </c>
      <c r="H309" s="7">
        <f t="shared" ref="H309" si="515">G309+H308</f>
        <v>1</v>
      </c>
      <c r="I309" s="7">
        <f t="shared" ref="I309" si="516">H309+I308</f>
        <v>1</v>
      </c>
      <c r="J309" s="7">
        <f t="shared" ref="J309" si="517">I309+J308</f>
        <v>1</v>
      </c>
      <c r="K309" s="7">
        <f t="shared" ref="K309" si="518">J309+K308</f>
        <v>1</v>
      </c>
      <c r="L309" s="7">
        <f t="shared" ref="L309" si="519">K309+L308</f>
        <v>1</v>
      </c>
      <c r="M309" s="7">
        <f t="shared" ref="M309:N309" si="520">L309+M308</f>
        <v>1</v>
      </c>
      <c r="N309" s="7">
        <f t="shared" si="520"/>
        <v>1</v>
      </c>
      <c r="O309" s="16"/>
    </row>
    <row r="311" spans="1:15" x14ac:dyDescent="0.25">
      <c r="A311" s="3" t="s">
        <v>3</v>
      </c>
      <c r="C311" s="6">
        <v>200000</v>
      </c>
      <c r="D311" s="7">
        <f>C311</f>
        <v>200000</v>
      </c>
      <c r="E311" s="7">
        <f t="shared" ref="E311" si="521">D311</f>
        <v>200000</v>
      </c>
      <c r="F311" s="7">
        <f t="shared" ref="F311" si="522">E311</f>
        <v>200000</v>
      </c>
      <c r="G311" s="7">
        <f t="shared" ref="G311" si="523">F311</f>
        <v>200000</v>
      </c>
      <c r="H311" s="7">
        <f t="shared" ref="H311" si="524">G311</f>
        <v>200000</v>
      </c>
      <c r="I311" s="7">
        <f t="shared" ref="I311" si="525">H311</f>
        <v>200000</v>
      </c>
      <c r="J311" s="7">
        <f t="shared" ref="J311" si="526">I311</f>
        <v>200000</v>
      </c>
      <c r="K311" s="7">
        <f t="shared" ref="K311" si="527">J311</f>
        <v>200000</v>
      </c>
      <c r="L311" s="7">
        <f t="shared" ref="L311" si="528">K311</f>
        <v>200000</v>
      </c>
      <c r="M311" s="7">
        <f t="shared" ref="M311:N311" si="529">L311</f>
        <v>200000</v>
      </c>
      <c r="N311" s="7">
        <f t="shared" si="529"/>
        <v>200000</v>
      </c>
      <c r="O311" s="16"/>
    </row>
    <row r="312" spans="1:15" x14ac:dyDescent="0.25">
      <c r="A312" s="3" t="s">
        <v>15</v>
      </c>
      <c r="C312" s="6">
        <v>20</v>
      </c>
      <c r="D312" s="7"/>
      <c r="E312" s="7"/>
      <c r="F312" s="7"/>
      <c r="G312" s="7"/>
      <c r="H312" s="7"/>
      <c r="I312" s="7"/>
      <c r="J312" s="7"/>
      <c r="K312" s="7"/>
      <c r="L312" s="7"/>
      <c r="M312" s="16"/>
      <c r="N312" s="16"/>
      <c r="O312" s="16"/>
    </row>
    <row r="313" spans="1:15" x14ac:dyDescent="0.25">
      <c r="C313" s="6"/>
      <c r="D313" s="7"/>
      <c r="E313" s="7"/>
      <c r="F313" s="7"/>
      <c r="G313" s="7"/>
      <c r="H313" s="7"/>
      <c r="I313" s="7"/>
      <c r="J313" s="7"/>
      <c r="K313" s="7"/>
      <c r="L313" s="7"/>
      <c r="M313" s="16"/>
      <c r="N313" s="16"/>
      <c r="O313" s="16"/>
    </row>
    <row r="314" spans="1:15" x14ac:dyDescent="0.25">
      <c r="A314" s="3" t="s">
        <v>5</v>
      </c>
    </row>
    <row r="315" spans="1:15" x14ac:dyDescent="0.25">
      <c r="A315" s="3" t="s">
        <v>4</v>
      </c>
      <c r="C315" s="8">
        <v>918.96000000000015</v>
      </c>
      <c r="D315" s="8">
        <v>918.96000000000015</v>
      </c>
      <c r="E315" s="8">
        <v>918.96000000000015</v>
      </c>
      <c r="F315" s="8">
        <v>918.96000000000015</v>
      </c>
      <c r="G315" s="8">
        <v>918.96000000000015</v>
      </c>
      <c r="H315" s="8">
        <v>918.96000000000015</v>
      </c>
      <c r="I315" s="8">
        <v>918.96000000000015</v>
      </c>
      <c r="J315" s="8">
        <v>918.96000000000015</v>
      </c>
      <c r="K315" s="8">
        <v>918.96000000000015</v>
      </c>
      <c r="L315" s="8">
        <v>918.96000000000015</v>
      </c>
      <c r="M315" s="8">
        <v>918.96000000000015</v>
      </c>
      <c r="N315" s="8">
        <v>918.96000000000015</v>
      </c>
      <c r="O315" s="22"/>
    </row>
    <row r="316" spans="1:15" ht="15" x14ac:dyDescent="0.4">
      <c r="A316" s="3" t="s">
        <v>9</v>
      </c>
      <c r="C316" s="9">
        <v>8061.4986740731983</v>
      </c>
      <c r="D316" s="9">
        <v>8061.4986740731983</v>
      </c>
      <c r="E316" s="9">
        <v>8061.4986740731983</v>
      </c>
      <c r="F316" s="9">
        <v>8061.4986740731983</v>
      </c>
      <c r="G316" s="9">
        <v>8061.4986740731983</v>
      </c>
      <c r="H316" s="9">
        <v>8061.4986740731983</v>
      </c>
      <c r="I316" s="9">
        <v>8061.4986740731983</v>
      </c>
      <c r="J316" s="9">
        <v>8061.4986740731983</v>
      </c>
      <c r="K316" s="9">
        <v>8061.4986740731983</v>
      </c>
      <c r="L316" s="9">
        <v>8061.4986740731983</v>
      </c>
      <c r="M316" s="9">
        <v>8061.4986740731983</v>
      </c>
      <c r="N316" s="9">
        <v>8061.4986740731983</v>
      </c>
      <c r="O316" s="23"/>
    </row>
    <row r="317" spans="1:15" x14ac:dyDescent="0.25">
      <c r="A317" s="3" t="s">
        <v>8</v>
      </c>
      <c r="C317" s="10">
        <f>SUM(C315:C316)</f>
        <v>8980.4586740731993</v>
      </c>
      <c r="D317" s="10">
        <f t="shared" ref="D317:L317" si="530">SUM(D315:D316)</f>
        <v>8980.4586740731993</v>
      </c>
      <c r="E317" s="10">
        <f t="shared" si="530"/>
        <v>8980.4586740731993</v>
      </c>
      <c r="F317" s="10">
        <f t="shared" si="530"/>
        <v>8980.4586740731993</v>
      </c>
      <c r="G317" s="10">
        <f t="shared" si="530"/>
        <v>8980.4586740731993</v>
      </c>
      <c r="H317" s="10">
        <f t="shared" si="530"/>
        <v>8980.4586740731993</v>
      </c>
      <c r="I317" s="10">
        <f t="shared" si="530"/>
        <v>8980.4586740731993</v>
      </c>
      <c r="J317" s="10">
        <f t="shared" si="530"/>
        <v>8980.4586740731993</v>
      </c>
      <c r="K317" s="10">
        <f t="shared" si="530"/>
        <v>8980.4586740731993</v>
      </c>
      <c r="L317" s="10">
        <f t="shared" si="530"/>
        <v>8980.4586740731993</v>
      </c>
      <c r="M317" s="10">
        <f t="shared" ref="M317" si="531">SUM(M315:M316)</f>
        <v>8980.4586740731993</v>
      </c>
      <c r="N317" s="24">
        <f t="shared" ref="N317" si="532">SUM(N315:N316)</f>
        <v>8980.4586740731993</v>
      </c>
      <c r="O317" s="24"/>
    </row>
    <row r="318" spans="1:15" x14ac:dyDescent="0.25">
      <c r="M318" s="3"/>
    </row>
    <row r="319" spans="1:15" x14ac:dyDescent="0.25">
      <c r="A319" s="3" t="s">
        <v>6</v>
      </c>
      <c r="C319" s="7">
        <f t="shared" ref="C319:M319" si="533">C308 * C317 * 0.5</f>
        <v>0</v>
      </c>
      <c r="D319" s="7">
        <f t="shared" si="533"/>
        <v>4490.2293370365996</v>
      </c>
      <c r="E319" s="7">
        <f t="shared" si="533"/>
        <v>0</v>
      </c>
      <c r="F319" s="7">
        <f t="shared" si="533"/>
        <v>0</v>
      </c>
      <c r="G319" s="7">
        <f t="shared" si="533"/>
        <v>0</v>
      </c>
      <c r="H319" s="7">
        <f t="shared" si="533"/>
        <v>0</v>
      </c>
      <c r="I319" s="7">
        <f t="shared" si="533"/>
        <v>0</v>
      </c>
      <c r="J319" s="7">
        <f t="shared" si="533"/>
        <v>0</v>
      </c>
      <c r="K319" s="7">
        <f t="shared" si="533"/>
        <v>0</v>
      </c>
      <c r="L319" s="7">
        <f t="shared" si="533"/>
        <v>0</v>
      </c>
      <c r="M319" s="7">
        <f t="shared" si="533"/>
        <v>0</v>
      </c>
      <c r="N319" s="16">
        <f>N308 * N317 * 0.5</f>
        <v>0</v>
      </c>
      <c r="O319" s="16">
        <f>O308 * O317 * 0.5</f>
        <v>0</v>
      </c>
    </row>
    <row r="320" spans="1:15" ht="15" x14ac:dyDescent="0.4">
      <c r="A320" s="3" t="s">
        <v>7</v>
      </c>
      <c r="C320" s="11">
        <f t="shared" ref="C320:M320" si="534">(C309-C308) * C317</f>
        <v>0</v>
      </c>
      <c r="D320" s="11">
        <f t="shared" si="534"/>
        <v>0</v>
      </c>
      <c r="E320" s="11">
        <f t="shared" si="534"/>
        <v>8980.4586740731993</v>
      </c>
      <c r="F320" s="11">
        <f t="shared" si="534"/>
        <v>8980.4586740731993</v>
      </c>
      <c r="G320" s="11">
        <f t="shared" si="534"/>
        <v>8980.4586740731993</v>
      </c>
      <c r="H320" s="11">
        <f t="shared" si="534"/>
        <v>8980.4586740731993</v>
      </c>
      <c r="I320" s="11">
        <f t="shared" si="534"/>
        <v>8980.4586740731993</v>
      </c>
      <c r="J320" s="11">
        <f t="shared" si="534"/>
        <v>8980.4586740731993</v>
      </c>
      <c r="K320" s="11">
        <f t="shared" si="534"/>
        <v>8980.4586740731993</v>
      </c>
      <c r="L320" s="11">
        <f t="shared" si="534"/>
        <v>8980.4586740731993</v>
      </c>
      <c r="M320" s="11">
        <f t="shared" si="534"/>
        <v>8980.4586740731993</v>
      </c>
      <c r="N320" s="17">
        <f>(N309-N308) * N317 * 0.5</f>
        <v>4490.2293370365996</v>
      </c>
      <c r="O320" s="17">
        <f>(O309-O308) * O317</f>
        <v>0</v>
      </c>
    </row>
    <row r="321" spans="1:15" ht="15" x14ac:dyDescent="0.4">
      <c r="A321" s="3" t="s">
        <v>44</v>
      </c>
      <c r="C321" s="12">
        <f t="shared" ref="C321:M321" si="535">SUM(C319:C320)</f>
        <v>0</v>
      </c>
      <c r="D321" s="12">
        <f t="shared" si="535"/>
        <v>4490.2293370365996</v>
      </c>
      <c r="E321" s="12">
        <f t="shared" si="535"/>
        <v>8980.4586740731993</v>
      </c>
      <c r="F321" s="12">
        <f t="shared" si="535"/>
        <v>8980.4586740731993</v>
      </c>
      <c r="G321" s="12">
        <f t="shared" si="535"/>
        <v>8980.4586740731993</v>
      </c>
      <c r="H321" s="12">
        <f t="shared" si="535"/>
        <v>8980.4586740731993</v>
      </c>
      <c r="I321" s="12">
        <f t="shared" si="535"/>
        <v>8980.4586740731993</v>
      </c>
      <c r="J321" s="12">
        <f t="shared" si="535"/>
        <v>8980.4586740731993</v>
      </c>
      <c r="K321" s="12">
        <f t="shared" si="535"/>
        <v>8980.4586740731993</v>
      </c>
      <c r="L321" s="12">
        <f t="shared" si="535"/>
        <v>8980.4586740731993</v>
      </c>
      <c r="M321" s="12">
        <f t="shared" si="535"/>
        <v>8980.4586740731993</v>
      </c>
      <c r="N321" s="18">
        <f>SUM(N319:N320)</f>
        <v>4490.2293370365996</v>
      </c>
      <c r="O321" s="18">
        <f>SUM(O319:O320)</f>
        <v>0</v>
      </c>
    </row>
    <row r="322" spans="1:15" x14ac:dyDescent="0.25">
      <c r="M322" s="3"/>
    </row>
    <row r="323" spans="1:15" x14ac:dyDescent="0.25">
      <c r="A323" s="3" t="s">
        <v>12</v>
      </c>
      <c r="C323" s="8">
        <v>0.23</v>
      </c>
      <c r="D323" s="8">
        <v>0.23</v>
      </c>
      <c r="E323" s="8">
        <v>0.23</v>
      </c>
      <c r="F323" s="8">
        <v>0.23</v>
      </c>
      <c r="G323" s="8">
        <v>0.23</v>
      </c>
      <c r="H323" s="8">
        <v>0.23</v>
      </c>
      <c r="I323" s="8">
        <v>0.23</v>
      </c>
      <c r="J323" s="8">
        <v>0.23</v>
      </c>
      <c r="K323" s="8">
        <v>0.23</v>
      </c>
      <c r="L323" s="8">
        <v>0.23</v>
      </c>
      <c r="M323" s="8">
        <v>0.23</v>
      </c>
      <c r="N323" s="8">
        <v>0.23</v>
      </c>
      <c r="O323" s="22"/>
    </row>
    <row r="324" spans="1:15" x14ac:dyDescent="0.25"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22"/>
      <c r="O324" s="22"/>
    </row>
    <row r="325" spans="1:15" x14ac:dyDescent="0.25">
      <c r="A325" s="3" t="s">
        <v>10</v>
      </c>
      <c r="C325" s="7">
        <f t="shared" ref="C325:M325" si="536">C308*C311*C323*0.5</f>
        <v>0</v>
      </c>
      <c r="D325" s="7">
        <f t="shared" si="536"/>
        <v>23000</v>
      </c>
      <c r="E325" s="7">
        <f t="shared" si="536"/>
        <v>0</v>
      </c>
      <c r="F325" s="7">
        <f t="shared" si="536"/>
        <v>0</v>
      </c>
      <c r="G325" s="7">
        <f t="shared" si="536"/>
        <v>0</v>
      </c>
      <c r="H325" s="7">
        <f t="shared" si="536"/>
        <v>0</v>
      </c>
      <c r="I325" s="7">
        <f t="shared" si="536"/>
        <v>0</v>
      </c>
      <c r="J325" s="7">
        <f t="shared" si="536"/>
        <v>0</v>
      </c>
      <c r="K325" s="7">
        <f t="shared" si="536"/>
        <v>0</v>
      </c>
      <c r="L325" s="7">
        <f t="shared" si="536"/>
        <v>0</v>
      </c>
      <c r="M325" s="7">
        <f t="shared" si="536"/>
        <v>0</v>
      </c>
      <c r="N325" s="16">
        <f>N308*N311*N323*0.5</f>
        <v>0</v>
      </c>
      <c r="O325" s="16">
        <f>O308*O311*O323*0.5</f>
        <v>0</v>
      </c>
    </row>
    <row r="326" spans="1:15" ht="15" x14ac:dyDescent="0.4">
      <c r="A326" s="3" t="s">
        <v>11</v>
      </c>
      <c r="C326" s="11">
        <f t="shared" ref="C326:M326" si="537">(C309-C308)*C311*C323</f>
        <v>0</v>
      </c>
      <c r="D326" s="11">
        <f t="shared" si="537"/>
        <v>0</v>
      </c>
      <c r="E326" s="11">
        <f t="shared" si="537"/>
        <v>46000</v>
      </c>
      <c r="F326" s="11">
        <f t="shared" si="537"/>
        <v>46000</v>
      </c>
      <c r="G326" s="11">
        <f t="shared" si="537"/>
        <v>46000</v>
      </c>
      <c r="H326" s="11">
        <f t="shared" si="537"/>
        <v>46000</v>
      </c>
      <c r="I326" s="11">
        <f t="shared" si="537"/>
        <v>46000</v>
      </c>
      <c r="J326" s="11">
        <f t="shared" si="537"/>
        <v>46000</v>
      </c>
      <c r="K326" s="11">
        <f t="shared" si="537"/>
        <v>46000</v>
      </c>
      <c r="L326" s="11">
        <f t="shared" si="537"/>
        <v>46000</v>
      </c>
      <c r="M326" s="11">
        <f t="shared" si="537"/>
        <v>46000</v>
      </c>
      <c r="N326" s="17">
        <f>(N309-N308)*N311*N323 * 0.5</f>
        <v>23000</v>
      </c>
      <c r="O326" s="17">
        <f>(O309-O308)*O311*O323</f>
        <v>0</v>
      </c>
    </row>
    <row r="327" spans="1:15" ht="15" x14ac:dyDescent="0.4">
      <c r="A327" s="3" t="s">
        <v>46</v>
      </c>
      <c r="C327" s="12">
        <f t="shared" ref="C327:M327" si="538">SUM(C325:C326)</f>
        <v>0</v>
      </c>
      <c r="D327" s="12">
        <f t="shared" si="538"/>
        <v>23000</v>
      </c>
      <c r="E327" s="12">
        <f t="shared" si="538"/>
        <v>46000</v>
      </c>
      <c r="F327" s="12">
        <f t="shared" si="538"/>
        <v>46000</v>
      </c>
      <c r="G327" s="12">
        <f t="shared" si="538"/>
        <v>46000</v>
      </c>
      <c r="H327" s="12">
        <f t="shared" si="538"/>
        <v>46000</v>
      </c>
      <c r="I327" s="12">
        <f t="shared" si="538"/>
        <v>46000</v>
      </c>
      <c r="J327" s="12">
        <f t="shared" si="538"/>
        <v>46000</v>
      </c>
      <c r="K327" s="12">
        <f t="shared" si="538"/>
        <v>46000</v>
      </c>
      <c r="L327" s="12">
        <f t="shared" si="538"/>
        <v>46000</v>
      </c>
      <c r="M327" s="12">
        <f t="shared" si="538"/>
        <v>46000</v>
      </c>
      <c r="N327" s="18">
        <f>SUM(N325:N326)</f>
        <v>23000</v>
      </c>
      <c r="O327" s="18">
        <f>SUM(O325:O326)</f>
        <v>0</v>
      </c>
    </row>
    <row r="328" spans="1:15" x14ac:dyDescent="0.25">
      <c r="M328" s="3"/>
    </row>
    <row r="329" spans="1:15" ht="15" x14ac:dyDescent="0.4">
      <c r="A329" s="3" t="s">
        <v>45</v>
      </c>
      <c r="C329" s="12">
        <f t="shared" ref="C329:M329" si="539">C321+C327</f>
        <v>0</v>
      </c>
      <c r="D329" s="12">
        <f t="shared" si="539"/>
        <v>27490.229337036599</v>
      </c>
      <c r="E329" s="12">
        <f t="shared" si="539"/>
        <v>54980.458674073197</v>
      </c>
      <c r="F329" s="12">
        <f t="shared" si="539"/>
        <v>54980.458674073197</v>
      </c>
      <c r="G329" s="12">
        <f t="shared" si="539"/>
        <v>54980.458674073197</v>
      </c>
      <c r="H329" s="12">
        <f t="shared" si="539"/>
        <v>54980.458674073197</v>
      </c>
      <c r="I329" s="12">
        <f t="shared" si="539"/>
        <v>54980.458674073197</v>
      </c>
      <c r="J329" s="12">
        <f t="shared" si="539"/>
        <v>54980.458674073197</v>
      </c>
      <c r="K329" s="12">
        <f t="shared" si="539"/>
        <v>54980.458674073197</v>
      </c>
      <c r="L329" s="12">
        <f t="shared" si="539"/>
        <v>54980.458674073197</v>
      </c>
      <c r="M329" s="12">
        <f t="shared" si="539"/>
        <v>54980.458674073197</v>
      </c>
      <c r="N329" s="18">
        <f>N321+N327</f>
        <v>27490.229337036599</v>
      </c>
      <c r="O329" s="18">
        <f>O321+O327</f>
        <v>0</v>
      </c>
    </row>
    <row r="332" spans="1:15" x14ac:dyDescent="0.25">
      <c r="M332" s="3"/>
    </row>
    <row r="333" spans="1:15" s="13" customFormat="1" ht="15" x14ac:dyDescent="0.4">
      <c r="A333" s="13" t="s">
        <v>13</v>
      </c>
      <c r="C333" s="14">
        <f t="shared" ref="C333:O333" si="540">C29+C54+C79+C104+C179+C204+C129+C154+C229+C254+C279+C304+C329</f>
        <v>62163.240162704038</v>
      </c>
      <c r="D333" s="14">
        <f t="shared" si="540"/>
        <v>320767.95935494744</v>
      </c>
      <c r="E333" s="14">
        <f t="shared" si="540"/>
        <v>756244.32700881374</v>
      </c>
      <c r="F333" s="14">
        <f t="shared" si="540"/>
        <v>1363305.2100847475</v>
      </c>
      <c r="G333" s="14">
        <f t="shared" si="540"/>
        <v>2079308.5198056921</v>
      </c>
      <c r="H333" s="14">
        <f t="shared" si="540"/>
        <v>2706351.5036549284</v>
      </c>
      <c r="I333" s="14">
        <f t="shared" si="540"/>
        <v>3245050.8456758056</v>
      </c>
      <c r="J333" s="14">
        <f t="shared" si="540"/>
        <v>3633510.6949826949</v>
      </c>
      <c r="K333" s="14">
        <f t="shared" si="540"/>
        <v>3848963.6903374912</v>
      </c>
      <c r="L333" s="14">
        <f t="shared" si="540"/>
        <v>3988244.3067578604</v>
      </c>
      <c r="M333" s="14">
        <f t="shared" si="540"/>
        <v>4040898.1036893446</v>
      </c>
      <c r="N333" s="14">
        <f t="shared" si="540"/>
        <v>4013407.874352308</v>
      </c>
      <c r="O333" s="14">
        <f t="shared" si="540"/>
        <v>3985917.6450152714</v>
      </c>
    </row>
    <row r="335" spans="1:15" x14ac:dyDescent="0.25"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</row>
    <row r="336" spans="1:15" x14ac:dyDescent="0.25"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16"/>
      <c r="N336" s="16"/>
      <c r="O336" s="16"/>
    </row>
    <row r="337" spans="3:13" x14ac:dyDescent="0.25"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16"/>
    </row>
  </sheetData>
  <mergeCells count="3">
    <mergeCell ref="C4:P4"/>
    <mergeCell ref="C1:P1"/>
    <mergeCell ref="C2:P2"/>
  </mergeCells>
  <printOptions horizontalCentered="1"/>
  <pageMargins left="0.45" right="0.2" top="1" bottom="0.5" header="0.3" footer="0.3"/>
  <pageSetup scale="41" fitToWidth="3" fitToHeight="3" orientation="portrait" r:id="rId1"/>
  <ignoredErrors>
    <ignoredError sqref="N306:N32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8" ma:contentTypeDescription="Create a new document." ma:contentTypeScope="" ma:versionID="d38a0185a0202014d620fb48140057b2">
  <xsd:schema xmlns:xsd="http://www.w3.org/2001/XMLSchema" xmlns:xs="http://www.w3.org/2001/XMLSchema" xmlns:p="http://schemas.microsoft.com/office/2006/metadata/properties" xmlns:ns2="c813d627-6812-41ba-b21c-8d274ce88239" xmlns:ns3="e0893123-66fa-4b19-a433-47924ff5ec26" targetNamespace="http://schemas.microsoft.com/office/2006/metadata/properties" ma:root="true" ma:fieldsID="2c017d18e218596e49f5b8a979b2f4d5" ns2:_="" ns3:_=""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licant xmlns="c813d627-6812-41ba-b21c-8d274ce88239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5FBA7CA9-19DA-4728-A00A-ED3749ECCF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6AE964-6546-4005-960D-716A692424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77384B-CFB4-4C3D-BFF1-9750706CC5EF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a5538768-3d78-43e9-a45f-a2180521e8cf"/>
    <ds:schemaRef ds:uri="aae6cd7d-4121-4296-b74a-3804e68b0874"/>
    <ds:schemaRef ds:uri="http://schemas.openxmlformats.org/package/2006/metadata/core-properties"/>
    <ds:schemaRef ds:uri="9b0420dd-9d72-4aa3-9dae-ddd76d44b23d"/>
    <ds:schemaRef ds:uri="http://schemas.microsoft.com/office/2006/metadata/properties"/>
    <ds:schemaRef ds:uri="http://www.w3.org/XML/1998/namespace"/>
    <ds:schemaRef ds:uri="6d574152-70e6-4575-8cf6-71c10cc12bf8"/>
    <ds:schemaRef ds:uri="c813d627-6812-41ba-b21c-8d274ce882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 27</vt:lpstr>
      <vt:lpstr>'ED 27'!Print_Titles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French</dc:creator>
  <cp:lastModifiedBy>Batul Rahimtoola</cp:lastModifiedBy>
  <cp:lastPrinted>2023-09-20T02:38:18Z</cp:lastPrinted>
  <dcterms:created xsi:type="dcterms:W3CDTF">2023-04-12T13:07:45Z</dcterms:created>
  <dcterms:modified xsi:type="dcterms:W3CDTF">2023-09-20T21:04:59Z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2023-04-12T13:07:46Z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057f4a57-8a2b-4bc1-b0fc-59593fb454a5</vt:lpwstr>
  </property>
  <property fmtid="{D5CDD505-2E9C-101B-9397-08002B2CF9AE}" pid="8" name="MSIP_Label_b1a6f161-e42b-4c47-8f69-f6a81e023e2d_ContentBits">
    <vt:lpwstr>0</vt:lpwstr>
  </property>
  <property fmtid="{D5CDD505-2E9C-101B-9397-08002B2CF9AE}" pid="9" name="_AdHocReviewCycleID">
    <vt:i4>509855719</vt:i4>
  </property>
  <property fmtid="{D5CDD505-2E9C-101B-9397-08002B2CF9AE}" pid="10" name="_NewReviewCycle">
    <vt:lpwstr/>
  </property>
  <property fmtid="{D5CDD505-2E9C-101B-9397-08002B2CF9AE}" pid="11" name="_EmailSubject">
    <vt:lpwstr>ED 27_Bobcaygeon</vt:lpwstr>
  </property>
  <property fmtid="{D5CDD505-2E9C-101B-9397-08002B2CF9AE}" pid="12" name="_AuthorEmail">
    <vt:lpwstr>Gordana.Arsic@enbridge.com</vt:lpwstr>
  </property>
  <property fmtid="{D5CDD505-2E9C-101B-9397-08002B2CF9AE}" pid="13" name="_AuthorEmailDisplayName">
    <vt:lpwstr>Gordana Arsic</vt:lpwstr>
  </property>
  <property fmtid="{D5CDD505-2E9C-101B-9397-08002B2CF9AE}" pid="14" name="ContentTypeId">
    <vt:lpwstr>0x010100B03FF908193E414D9892E49E70D7829E</vt:lpwstr>
  </property>
  <property fmtid="{D5CDD505-2E9C-101B-9397-08002B2CF9AE}" pid="15" name="MediaServiceImageTags">
    <vt:lpwstr/>
  </property>
  <property fmtid="{D5CDD505-2E9C-101B-9397-08002B2CF9AE}" pid="16" name="_PreviousAdHocReviewCycleID">
    <vt:i4>-2046604148</vt:i4>
  </property>
  <property fmtid="{D5CDD505-2E9C-101B-9397-08002B2CF9AE}" pid="17" name="_ReviewingToolsShownOnce">
    <vt:lpwstr/>
  </property>
</Properties>
</file>