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ardSec\8- Janet's Active Cases\EB-2022-0111\Docs from SharePoint - Sept 20_2023\"/>
    </mc:Choice>
  </mc:AlternateContent>
  <xr:revisionPtr revIDLastSave="0" documentId="8_{D677C915-50D9-4EE4-BCFC-F09C43E7ABFD}" xr6:coauthVersionLast="47" xr6:coauthVersionMax="47" xr10:uidLastSave="{00000000-0000-0000-0000-000000000000}"/>
  <bookViews>
    <workbookView xWindow="1116" yWindow="1116" windowWidth="17280" windowHeight="8964" xr2:uid="{5C1E80DD-C910-42AC-8CB1-BE62EF2510BD}"/>
  </bookViews>
  <sheets>
    <sheet name="Rate 1" sheetId="1" r:id="rId1"/>
  </sheets>
  <externalReferences>
    <externalReference r:id="rId2"/>
    <externalReference r:id="rId3"/>
  </externalReferences>
  <definedNames>
    <definedName name="ap" hidden="1">{"July",#N/A,FALSE,"Jul"}</definedName>
    <definedName name="e">#REF!</definedName>
    <definedName name="h" hidden="1">{"November",#N/A,FALSE,"Nov"}</definedName>
    <definedName name="mjperm3">[1]conv!$E$14</definedName>
    <definedName name="new" hidden="1">{"July",#N/A,FALSE,"Jul"}</definedName>
    <definedName name="test">'[2]Calendar Data'!$C$7:$C$8</definedName>
    <definedName name="wrn.Apr_Hedges." hidden="1">{"April",#N/A,FALSE,"Apr"}</definedName>
    <definedName name="wrn.Aug_Hedges." hidden="1">{"August",#N/A,FALSE,"Aug"}</definedName>
    <definedName name="wrn.Dec_Hedges." hidden="1">{"December",#N/A,FALSE,"Dec"}</definedName>
    <definedName name="wrn.Feb_Hedges." hidden="1">{"February",#N/A,FALSE,"Feb"}</definedName>
    <definedName name="wrn.Jan_Hedges." hidden="1">{"January",#N/A,FALSE,"Jan"}</definedName>
    <definedName name="wrn.Jul_Hedges." hidden="1">{"July",#N/A,FALSE,"Jul"}</definedName>
    <definedName name="wrn.Jun_Hedges." hidden="1">{"June",#N/A,FALSE,"Jun"}</definedName>
    <definedName name="wrn.Mar_Hedges." hidden="1">{"March",#N/A,FALSE,"Mar"}</definedName>
    <definedName name="wrn.May_Hedges." hidden="1">{"May",#N/A,FALSE,"May"}</definedName>
    <definedName name="wrn.Nov_Hedges." hidden="1">{"November",#N/A,FALSE,"Nov"}</definedName>
    <definedName name="wrn.Oct_Hedges." hidden="1">{"October",#N/A,FALSE,"Oct"}</definedName>
    <definedName name="wrn.Reports." hidden="1">{"Summary",#N/A,FALSE,"Data";"Chart",#N/A,FALSE,"Data"}</definedName>
    <definedName name="wrn.Sep_Hedges." hidden="1">{"September",#N/A,FALSE,"Sep"}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" l="1"/>
  <c r="E16" i="1" l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E17" i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D17" i="1"/>
  <c r="D16" i="1"/>
  <c r="E12" i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E13" i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D13" i="1"/>
  <c r="D14" i="1"/>
  <c r="D12" i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E6" i="1"/>
  <c r="F6" i="1"/>
  <c r="G6" i="1"/>
  <c r="H6" i="1" s="1"/>
  <c r="I6" i="1" s="1"/>
  <c r="J6" i="1" s="1"/>
  <c r="K6" i="1" s="1"/>
  <c r="L6" i="1" s="1"/>
  <c r="M6" i="1" s="1"/>
  <c r="N6" i="1" s="1"/>
  <c r="O6" i="1" s="1"/>
  <c r="P6" i="1" s="1"/>
  <c r="Q6" i="1" s="1"/>
  <c r="E7" i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D6" i="1"/>
  <c r="D7" i="1"/>
  <c r="D8" i="1"/>
  <c r="D5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D3" i="1"/>
  <c r="T5" i="1" l="1"/>
  <c r="T6" i="1"/>
  <c r="T4" i="1"/>
  <c r="T3" i="1" l="1"/>
  <c r="T7" i="1" s="1"/>
  <c r="C19" i="1" l="1"/>
  <c r="C20" i="1" s="1"/>
  <c r="G19" i="1"/>
  <c r="O19" i="1"/>
  <c r="N19" i="1"/>
  <c r="N20" i="1" s="1"/>
  <c r="H19" i="1"/>
  <c r="P19" i="1"/>
  <c r="I19" i="1"/>
  <c r="I20" i="1" s="1"/>
  <c r="Q19" i="1"/>
  <c r="Q20" i="1" s="1"/>
  <c r="K19" i="1"/>
  <c r="F19" i="1"/>
  <c r="F20" i="1" s="1"/>
  <c r="J19" i="1"/>
  <c r="D19" i="1"/>
  <c r="D20" i="1" s="1"/>
  <c r="L19" i="1"/>
  <c r="L20" i="1" s="1"/>
  <c r="E19" i="1"/>
  <c r="E20" i="1" s="1"/>
  <c r="M19" i="1"/>
  <c r="M20" i="1" s="1"/>
  <c r="G20" i="1"/>
  <c r="J20" i="1"/>
  <c r="K20" i="1"/>
  <c r="O20" i="1" l="1"/>
  <c r="H20" i="1"/>
  <c r="P20" i="1"/>
</calcChain>
</file>

<file path=xl/sharedStrings.xml><?xml version="1.0" encoding="utf-8"?>
<sst xmlns="http://schemas.openxmlformats.org/spreadsheetml/2006/main" count="29" uniqueCount="18">
  <si>
    <r>
      <t>Annual Volume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</si>
  <si>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Monthly Customer Charge</t>
  </si>
  <si>
    <t>$/year</t>
  </si>
  <si>
    <t>Delivery Charge per m3</t>
  </si>
  <si>
    <r>
      <t>cents/m</t>
    </r>
    <r>
      <rPr>
        <vertAlign val="superscript"/>
        <sz val="11"/>
        <color theme="1"/>
        <rFont val="Calibri"/>
        <family val="2"/>
        <scheme val="minor"/>
      </rPr>
      <t>3</t>
    </r>
  </si>
  <si>
    <t>Federal Carbon Charge</t>
  </si>
  <si>
    <t>Facility Carbon Charge</t>
  </si>
  <si>
    <t>SES</t>
  </si>
  <si>
    <t xml:space="preserve">Typical Residential Customer </t>
  </si>
  <si>
    <t xml:space="preserve"> Rates effective 4/1/2023</t>
  </si>
  <si>
    <t>Typical Residential Customer incl. SES</t>
  </si>
  <si>
    <t>First 30 m3</t>
  </si>
  <si>
    <t>Next 55 m3</t>
  </si>
  <si>
    <t>Next 85 m3</t>
  </si>
  <si>
    <t>Over 170 m3</t>
  </si>
  <si>
    <t>Transportation Charge</t>
  </si>
  <si>
    <t>Gas Supply Charge</t>
  </si>
  <si>
    <t>Rider C-Gas cost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</si>
</sst>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[$-409]mmmm\ d\,\ yyyy;@"/>
    <numFmt numFmtId="165" formatCode="0.0000"/>
    <numFmt numFmtId="166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164" fontId="1" fillId="0" borderId="0" xfId="1" applyNumberFormat="1" applyAlignment="1">
      <alignment horizontal="left"/>
    </xf>
    <xf numFmtId="0" fontId="3" fillId="0" borderId="0" xfId="1" applyFont="1"/>
    <xf numFmtId="1" fontId="3" fillId="0" borderId="0" xfId="1" applyNumberFormat="1" applyFont="1"/>
    <xf numFmtId="1" fontId="1" fillId="0" borderId="0" xfId="1" applyNumberFormat="1"/>
    <xf numFmtId="2" fontId="1" fillId="0" borderId="0" xfId="1" applyNumberFormat="1"/>
    <xf numFmtId="0" fontId="1" fillId="0" borderId="0" xfId="1" applyAlignment="1">
      <alignment horizontal="left" indent="1"/>
    </xf>
    <xf numFmtId="0" fontId="2" fillId="0" borderId="0" xfId="1" applyFont="1"/>
    <xf numFmtId="1" fontId="5" fillId="0" borderId="0" xfId="1" applyNumberFormat="1" applyFont="1"/>
    <xf numFmtId="43" fontId="5" fillId="0" borderId="0" xfId="1" applyNumberFormat="1" applyFont="1"/>
    <xf numFmtId="0" fontId="1" fillId="0" borderId="0" xfId="1" applyAlignment="1">
      <alignment horizontal="left"/>
    </xf>
    <xf numFmtId="43" fontId="1" fillId="0" borderId="0" xfId="1" applyNumberFormat="1"/>
    <xf numFmtId="166" fontId="1" fillId="2" borderId="0" xfId="1" applyNumberFormat="1" applyFill="1"/>
    <xf numFmtId="7" fontId="1" fillId="0" borderId="0" xfId="1" applyNumberFormat="1" applyFill="1"/>
    <xf numFmtId="0" fontId="1" fillId="0" borderId="0" xfId="1" applyFill="1"/>
    <xf numFmtId="165" fontId="1" fillId="0" borderId="0" xfId="1" applyNumberFormat="1" applyFill="1"/>
    <xf numFmtId="2" fontId="1" fillId="0" borderId="0" xfId="1" applyNumberFormat="1" applyFill="1"/>
  </cellXfs>
  <cellStyles count="3">
    <cellStyle name="Comma 2" xfId="2" xr:uid="{AAAB6FF5-8662-4066-9DE7-3FB700FC7DF3}"/>
    <cellStyle name="Normal" xfId="0" builtinId="0"/>
    <cellStyle name="Normal 7" xfId="1" xr:uid="{84A87850-C4D0-4992-A4BF-A08D0FF963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conomic\ENERGY\Tools\CONVER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conomic\ENERGY\PRICES\NYMEX%20Prices\NYMEX%20July%2025%20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"/>
      <sheetName val="CONVERT2"/>
    </sheetNames>
    <sheetDataSet>
      <sheetData sheetId="0" refreshError="1">
        <row r="14">
          <cell r="E14" t="str">
            <v>$/kwh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Nymex Database"/>
      <sheetName val="FX Database"/>
      <sheetName val="Basis Database"/>
      <sheetName val="Chart2"/>
      <sheetName val="Empress Database"/>
      <sheetName val="AECO Basis Database"/>
      <sheetName val="AECO Database"/>
      <sheetName val="Dawn Database"/>
      <sheetName val="Chicago Database"/>
      <sheetName val="WTI Oil Database"/>
      <sheetName val="Correlation Data"/>
      <sheetName val="Dawn Chicago NYMEX Basis"/>
      <sheetName val="Misc Data"/>
      <sheetName val="CDD"/>
      <sheetName val="Daily DD"/>
      <sheetName val="AGA"/>
      <sheetName val="CALENDAR DD"/>
      <sheetName val="Rigs"/>
      <sheetName val="Final Prices"/>
      <sheetName val="Historical Prices"/>
      <sheetName val="Calenda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7">
          <cell r="C7">
            <v>1.323</v>
          </cell>
        </row>
        <row r="8">
          <cell r="C8">
            <v>1.7250000000000001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4799A-2EDB-4D65-BE75-89E91A59CD17}">
  <sheetPr>
    <tabColor theme="6"/>
  </sheetPr>
  <dimension ref="A1:T22"/>
  <sheetViews>
    <sheetView tabSelected="1" view="pageBreakPreview" topLeftCell="B1" zoomScale="70" zoomScaleNormal="70" zoomScaleSheetLayoutView="70" workbookViewId="0">
      <selection activeCell="C10" sqref="C10"/>
    </sheetView>
  </sheetViews>
  <sheetFormatPr defaultColWidth="9.21875" defaultRowHeight="14.4" x14ac:dyDescent="0.3"/>
  <cols>
    <col min="1" max="1" width="51.5546875" style="1" bestFit="1" customWidth="1"/>
    <col min="2" max="2" width="11.88671875" style="1" customWidth="1"/>
    <col min="3" max="3" width="9.21875" style="1"/>
    <col min="4" max="4" width="8.21875" style="1" bestFit="1" customWidth="1"/>
    <col min="5" max="18" width="9.21875" style="1"/>
    <col min="19" max="19" width="17.77734375" style="1" bestFit="1" customWidth="1"/>
    <col min="20" max="20" width="15.21875" style="1" customWidth="1"/>
    <col min="21" max="16384" width="9.21875" style="1"/>
  </cols>
  <sheetData>
    <row r="1" spans="1:20" x14ac:dyDescent="0.3">
      <c r="A1" s="2" t="s">
        <v>9</v>
      </c>
    </row>
    <row r="2" spans="1:20" ht="16.2" x14ac:dyDescent="0.3">
      <c r="C2" s="3">
        <v>2023</v>
      </c>
      <c r="D2" s="4">
        <v>2024</v>
      </c>
      <c r="E2" s="3">
        <v>2025</v>
      </c>
      <c r="F2" s="4">
        <v>2026</v>
      </c>
      <c r="G2" s="3">
        <v>2027</v>
      </c>
      <c r="H2" s="4">
        <v>2028</v>
      </c>
      <c r="I2" s="3">
        <v>2029</v>
      </c>
      <c r="J2" s="4">
        <v>2030</v>
      </c>
      <c r="K2" s="3">
        <v>2031</v>
      </c>
      <c r="L2" s="4">
        <v>2032</v>
      </c>
      <c r="M2" s="3">
        <v>2033</v>
      </c>
      <c r="N2" s="4">
        <v>2034</v>
      </c>
      <c r="O2" s="3">
        <v>2035</v>
      </c>
      <c r="P2" s="4">
        <v>2036</v>
      </c>
      <c r="Q2" s="3">
        <v>2037</v>
      </c>
      <c r="R2" s="5"/>
      <c r="S2" s="1" t="s">
        <v>0</v>
      </c>
    </row>
    <row r="3" spans="1:20" x14ac:dyDescent="0.3">
      <c r="A3" s="1" t="s">
        <v>1</v>
      </c>
      <c r="B3" s="1" t="s">
        <v>2</v>
      </c>
      <c r="C3" s="14">
        <v>274.56</v>
      </c>
      <c r="D3" s="14">
        <f>C3</f>
        <v>274.56</v>
      </c>
      <c r="E3" s="14">
        <f t="shared" ref="E3:Q3" si="0">D3</f>
        <v>274.56</v>
      </c>
      <c r="F3" s="14">
        <f t="shared" si="0"/>
        <v>274.56</v>
      </c>
      <c r="G3" s="14">
        <f t="shared" si="0"/>
        <v>274.56</v>
      </c>
      <c r="H3" s="14">
        <f t="shared" si="0"/>
        <v>274.56</v>
      </c>
      <c r="I3" s="14">
        <f t="shared" si="0"/>
        <v>274.56</v>
      </c>
      <c r="J3" s="14">
        <f t="shared" si="0"/>
        <v>274.56</v>
      </c>
      <c r="K3" s="14">
        <f t="shared" si="0"/>
        <v>274.56</v>
      </c>
      <c r="L3" s="14">
        <f t="shared" si="0"/>
        <v>274.56</v>
      </c>
      <c r="M3" s="14">
        <f t="shared" si="0"/>
        <v>274.56</v>
      </c>
      <c r="N3" s="14">
        <f t="shared" si="0"/>
        <v>274.56</v>
      </c>
      <c r="O3" s="14">
        <f t="shared" si="0"/>
        <v>274.56</v>
      </c>
      <c r="P3" s="14">
        <f t="shared" si="0"/>
        <v>274.56</v>
      </c>
      <c r="Q3" s="14">
        <f t="shared" si="0"/>
        <v>274.56</v>
      </c>
      <c r="S3" s="5">
        <v>360</v>
      </c>
      <c r="T3" s="6">
        <f>S3*C5</f>
        <v>4337.9639999999999</v>
      </c>
    </row>
    <row r="4" spans="1:20" x14ac:dyDescent="0.3">
      <c r="A4" s="1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S4" s="5">
        <v>552.68999999999994</v>
      </c>
      <c r="T4" s="6">
        <f t="shared" ref="T4:T6" si="1">S4*C6</f>
        <v>6287.0698259999999</v>
      </c>
    </row>
    <row r="5" spans="1:20" ht="16.2" x14ac:dyDescent="0.3">
      <c r="A5" s="7" t="s">
        <v>11</v>
      </c>
      <c r="B5" s="1" t="s">
        <v>4</v>
      </c>
      <c r="C5" s="16">
        <v>12.049899999999999</v>
      </c>
      <c r="D5" s="16">
        <f>C5</f>
        <v>12.049899999999999</v>
      </c>
      <c r="E5" s="16">
        <f t="shared" ref="E5:Q5" si="2">D5</f>
        <v>12.049899999999999</v>
      </c>
      <c r="F5" s="16">
        <f t="shared" si="2"/>
        <v>12.049899999999999</v>
      </c>
      <c r="G5" s="16">
        <f t="shared" si="2"/>
        <v>12.049899999999999</v>
      </c>
      <c r="H5" s="16">
        <f t="shared" si="2"/>
        <v>12.049899999999999</v>
      </c>
      <c r="I5" s="16">
        <f t="shared" si="2"/>
        <v>12.049899999999999</v>
      </c>
      <c r="J5" s="16">
        <f t="shared" si="2"/>
        <v>12.049899999999999</v>
      </c>
      <c r="K5" s="16">
        <f t="shared" si="2"/>
        <v>12.049899999999999</v>
      </c>
      <c r="L5" s="16">
        <f t="shared" si="2"/>
        <v>12.049899999999999</v>
      </c>
      <c r="M5" s="16">
        <f t="shared" si="2"/>
        <v>12.049899999999999</v>
      </c>
      <c r="N5" s="16">
        <f t="shared" si="2"/>
        <v>12.049899999999999</v>
      </c>
      <c r="O5" s="16">
        <f t="shared" si="2"/>
        <v>12.049899999999999</v>
      </c>
      <c r="P5" s="16">
        <f t="shared" si="2"/>
        <v>12.049899999999999</v>
      </c>
      <c r="Q5" s="16">
        <f t="shared" si="2"/>
        <v>12.049899999999999</v>
      </c>
      <c r="S5" s="5">
        <v>588.77</v>
      </c>
      <c r="T5" s="6">
        <f t="shared" si="1"/>
        <v>6386.5059439999995</v>
      </c>
    </row>
    <row r="6" spans="1:20" ht="16.2" x14ac:dyDescent="0.3">
      <c r="A6" s="7" t="s">
        <v>12</v>
      </c>
      <c r="B6" s="1" t="s">
        <v>4</v>
      </c>
      <c r="C6" s="16">
        <v>11.375400000000001</v>
      </c>
      <c r="D6" s="16">
        <f t="shared" ref="D6:Q8" si="3">C6</f>
        <v>11.375400000000001</v>
      </c>
      <c r="E6" s="16">
        <f t="shared" si="3"/>
        <v>11.375400000000001</v>
      </c>
      <c r="F6" s="16">
        <f t="shared" si="3"/>
        <v>11.375400000000001</v>
      </c>
      <c r="G6" s="16">
        <f t="shared" si="3"/>
        <v>11.375400000000001</v>
      </c>
      <c r="H6" s="16">
        <f t="shared" si="3"/>
        <v>11.375400000000001</v>
      </c>
      <c r="I6" s="16">
        <f t="shared" si="3"/>
        <v>11.375400000000001</v>
      </c>
      <c r="J6" s="16">
        <f t="shared" si="3"/>
        <v>11.375400000000001</v>
      </c>
      <c r="K6" s="16">
        <f t="shared" si="3"/>
        <v>11.375400000000001</v>
      </c>
      <c r="L6" s="16">
        <f t="shared" si="3"/>
        <v>11.375400000000001</v>
      </c>
      <c r="M6" s="16">
        <f t="shared" si="3"/>
        <v>11.375400000000001</v>
      </c>
      <c r="N6" s="16">
        <f t="shared" si="3"/>
        <v>11.375400000000001</v>
      </c>
      <c r="O6" s="16">
        <f t="shared" si="3"/>
        <v>11.375400000000001</v>
      </c>
      <c r="P6" s="16">
        <f t="shared" si="3"/>
        <v>11.375400000000001</v>
      </c>
      <c r="Q6" s="16">
        <f t="shared" si="3"/>
        <v>11.375400000000001</v>
      </c>
      <c r="S6" s="5">
        <v>898.55000000000007</v>
      </c>
      <c r="T6" s="6">
        <f t="shared" si="1"/>
        <v>9392.9924250000004</v>
      </c>
    </row>
    <row r="7" spans="1:20" ht="16.2" x14ac:dyDescent="0.3">
      <c r="A7" s="7" t="s">
        <v>13</v>
      </c>
      <c r="B7" s="1" t="s">
        <v>4</v>
      </c>
      <c r="C7" s="16">
        <v>10.847199999999999</v>
      </c>
      <c r="D7" s="16">
        <f t="shared" si="3"/>
        <v>10.847199999999999</v>
      </c>
      <c r="E7" s="16">
        <f t="shared" si="3"/>
        <v>10.847199999999999</v>
      </c>
      <c r="F7" s="16">
        <f t="shared" si="3"/>
        <v>10.847199999999999</v>
      </c>
      <c r="G7" s="16">
        <f t="shared" si="3"/>
        <v>10.847199999999999</v>
      </c>
      <c r="H7" s="16">
        <f t="shared" si="3"/>
        <v>10.847199999999999</v>
      </c>
      <c r="I7" s="16">
        <f t="shared" si="3"/>
        <v>10.847199999999999</v>
      </c>
      <c r="J7" s="16">
        <f t="shared" si="3"/>
        <v>10.847199999999999</v>
      </c>
      <c r="K7" s="16">
        <f t="shared" si="3"/>
        <v>10.847199999999999</v>
      </c>
      <c r="L7" s="16">
        <f t="shared" si="3"/>
        <v>10.847199999999999</v>
      </c>
      <c r="M7" s="16">
        <f t="shared" si="3"/>
        <v>10.847199999999999</v>
      </c>
      <c r="N7" s="16">
        <f t="shared" si="3"/>
        <v>10.847199999999999</v>
      </c>
      <c r="O7" s="16">
        <f t="shared" si="3"/>
        <v>10.847199999999999</v>
      </c>
      <c r="P7" s="16">
        <f t="shared" si="3"/>
        <v>10.847199999999999</v>
      </c>
      <c r="Q7" s="16">
        <f t="shared" si="3"/>
        <v>10.847199999999999</v>
      </c>
      <c r="S7" s="5">
        <f>SUM(S3:S6)</f>
        <v>2400.0100000000002</v>
      </c>
      <c r="T7" s="13">
        <f>SUM(T3:T6)/S7</f>
        <v>11.00184257357261</v>
      </c>
    </row>
    <row r="8" spans="1:20" ht="16.2" x14ac:dyDescent="0.3">
      <c r="A8" s="7" t="s">
        <v>14</v>
      </c>
      <c r="B8" s="1" t="s">
        <v>4</v>
      </c>
      <c r="C8" s="16">
        <v>10.4535</v>
      </c>
      <c r="D8" s="16">
        <f t="shared" si="3"/>
        <v>10.4535</v>
      </c>
      <c r="E8" s="16">
        <f t="shared" si="3"/>
        <v>10.4535</v>
      </c>
      <c r="F8" s="16">
        <f t="shared" si="3"/>
        <v>10.4535</v>
      </c>
      <c r="G8" s="16">
        <f t="shared" si="3"/>
        <v>10.4535</v>
      </c>
      <c r="H8" s="16">
        <f t="shared" si="3"/>
        <v>10.4535</v>
      </c>
      <c r="I8" s="16">
        <f t="shared" si="3"/>
        <v>10.4535</v>
      </c>
      <c r="J8" s="16">
        <f t="shared" si="3"/>
        <v>10.4535</v>
      </c>
      <c r="K8" s="16">
        <f t="shared" si="3"/>
        <v>10.4535</v>
      </c>
      <c r="L8" s="16">
        <f t="shared" si="3"/>
        <v>10.4535</v>
      </c>
      <c r="M8" s="16">
        <f t="shared" si="3"/>
        <v>10.4535</v>
      </c>
      <c r="N8" s="16">
        <f t="shared" si="3"/>
        <v>10.4535</v>
      </c>
      <c r="O8" s="16">
        <f t="shared" si="3"/>
        <v>10.4535</v>
      </c>
      <c r="P8" s="16">
        <f t="shared" si="3"/>
        <v>10.4535</v>
      </c>
      <c r="Q8" s="16">
        <f t="shared" si="3"/>
        <v>10.4535</v>
      </c>
    </row>
    <row r="9" spans="1:20" x14ac:dyDescent="0.3">
      <c r="A9" s="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S9" s="8"/>
      <c r="T9" s="8"/>
    </row>
    <row r="10" spans="1:20" x14ac:dyDescent="0.3">
      <c r="A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S10" s="9"/>
      <c r="T10" s="10"/>
    </row>
    <row r="11" spans="1:20" x14ac:dyDescent="0.3">
      <c r="A11" s="11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S11" s="9"/>
      <c r="T11" s="10"/>
    </row>
    <row r="12" spans="1:20" ht="16.2" x14ac:dyDescent="0.3">
      <c r="A12" s="1" t="s">
        <v>15</v>
      </c>
      <c r="B12" s="1" t="s">
        <v>4</v>
      </c>
      <c r="C12" s="15">
        <v>4.2937429042896582</v>
      </c>
      <c r="D12" s="15">
        <f>C12</f>
        <v>4.2937429042896582</v>
      </c>
      <c r="E12" s="15">
        <f t="shared" ref="E12:Q12" si="4">D12</f>
        <v>4.2937429042896582</v>
      </c>
      <c r="F12" s="15">
        <f t="shared" si="4"/>
        <v>4.2937429042896582</v>
      </c>
      <c r="G12" s="15">
        <f t="shared" si="4"/>
        <v>4.2937429042896582</v>
      </c>
      <c r="H12" s="15">
        <f t="shared" si="4"/>
        <v>4.2937429042896582</v>
      </c>
      <c r="I12" s="15">
        <f t="shared" si="4"/>
        <v>4.2937429042896582</v>
      </c>
      <c r="J12" s="15">
        <f t="shared" si="4"/>
        <v>4.2937429042896582</v>
      </c>
      <c r="K12" s="15">
        <f t="shared" si="4"/>
        <v>4.2937429042896582</v>
      </c>
      <c r="L12" s="15">
        <f t="shared" si="4"/>
        <v>4.2937429042896582</v>
      </c>
      <c r="M12" s="15">
        <f t="shared" si="4"/>
        <v>4.2937429042896582</v>
      </c>
      <c r="N12" s="15">
        <f t="shared" si="4"/>
        <v>4.2937429042896582</v>
      </c>
      <c r="O12" s="15">
        <f t="shared" si="4"/>
        <v>4.2937429042896582</v>
      </c>
      <c r="P12" s="15">
        <f t="shared" si="4"/>
        <v>4.2937429042896582</v>
      </c>
      <c r="Q12" s="15">
        <f t="shared" si="4"/>
        <v>4.2937429042896582</v>
      </c>
      <c r="S12" s="9"/>
      <c r="T12" s="10"/>
    </row>
    <row r="13" spans="1:20" ht="16.2" x14ac:dyDescent="0.3">
      <c r="A13" s="1" t="s">
        <v>16</v>
      </c>
      <c r="B13" s="1" t="s">
        <v>4</v>
      </c>
      <c r="C13" s="15">
        <v>13.231752809417165</v>
      </c>
      <c r="D13" s="15">
        <f t="shared" ref="D13:Q14" si="5">C13</f>
        <v>13.231752809417165</v>
      </c>
      <c r="E13" s="15">
        <f t="shared" si="5"/>
        <v>13.231752809417165</v>
      </c>
      <c r="F13" s="15">
        <f t="shared" si="5"/>
        <v>13.231752809417165</v>
      </c>
      <c r="G13" s="15">
        <f t="shared" si="5"/>
        <v>13.231752809417165</v>
      </c>
      <c r="H13" s="15">
        <f t="shared" si="5"/>
        <v>13.231752809417165</v>
      </c>
      <c r="I13" s="15">
        <f t="shared" si="5"/>
        <v>13.231752809417165</v>
      </c>
      <c r="J13" s="15">
        <f t="shared" si="5"/>
        <v>13.231752809417165</v>
      </c>
      <c r="K13" s="15">
        <f t="shared" si="5"/>
        <v>13.231752809417165</v>
      </c>
      <c r="L13" s="15">
        <f t="shared" si="5"/>
        <v>13.231752809417165</v>
      </c>
      <c r="M13" s="15">
        <f t="shared" si="5"/>
        <v>13.231752809417165</v>
      </c>
      <c r="N13" s="15">
        <f t="shared" si="5"/>
        <v>13.231752809417165</v>
      </c>
      <c r="O13" s="15">
        <f t="shared" si="5"/>
        <v>13.231752809417165</v>
      </c>
      <c r="P13" s="15">
        <f t="shared" si="5"/>
        <v>13.231752809417165</v>
      </c>
      <c r="Q13" s="15">
        <f t="shared" si="5"/>
        <v>13.231752809417165</v>
      </c>
      <c r="S13" s="9"/>
      <c r="T13" s="10"/>
    </row>
    <row r="14" spans="1:20" ht="16.2" x14ac:dyDescent="0.3">
      <c r="A14" s="1" t="s">
        <v>17</v>
      </c>
      <c r="B14" s="1" t="s">
        <v>4</v>
      </c>
      <c r="C14" s="15">
        <v>1.3259000000000003</v>
      </c>
      <c r="D14" s="15">
        <f t="shared" si="5"/>
        <v>1.3259000000000003</v>
      </c>
      <c r="E14" s="15">
        <f t="shared" si="5"/>
        <v>1.3259000000000003</v>
      </c>
      <c r="F14" s="15">
        <f t="shared" si="5"/>
        <v>1.3259000000000003</v>
      </c>
      <c r="G14" s="15">
        <f t="shared" si="5"/>
        <v>1.3259000000000003</v>
      </c>
      <c r="H14" s="15">
        <f t="shared" si="5"/>
        <v>1.3259000000000003</v>
      </c>
      <c r="I14" s="15">
        <f t="shared" si="5"/>
        <v>1.3259000000000003</v>
      </c>
      <c r="J14" s="15">
        <f t="shared" si="5"/>
        <v>1.3259000000000003</v>
      </c>
      <c r="K14" s="15">
        <f t="shared" si="5"/>
        <v>1.3259000000000003</v>
      </c>
      <c r="L14" s="15">
        <f t="shared" si="5"/>
        <v>1.3259000000000003</v>
      </c>
      <c r="M14" s="15">
        <f t="shared" si="5"/>
        <v>1.3259000000000003</v>
      </c>
      <c r="N14" s="15">
        <f t="shared" si="5"/>
        <v>1.3259000000000003</v>
      </c>
      <c r="O14" s="15">
        <f t="shared" si="5"/>
        <v>1.3259000000000003</v>
      </c>
      <c r="P14" s="15">
        <f t="shared" si="5"/>
        <v>1.3259000000000003</v>
      </c>
      <c r="Q14" s="15">
        <f t="shared" si="5"/>
        <v>1.3259000000000003</v>
      </c>
      <c r="S14" s="9"/>
      <c r="T14" s="10"/>
    </row>
    <row r="15" spans="1:20" ht="16.2" x14ac:dyDescent="0.3">
      <c r="A15" s="1" t="s">
        <v>5</v>
      </c>
      <c r="B15" s="1" t="s">
        <v>4</v>
      </c>
      <c r="C15" s="15">
        <v>12.39</v>
      </c>
      <c r="D15" s="15">
        <v>15.25</v>
      </c>
      <c r="E15" s="15">
        <v>18.11</v>
      </c>
      <c r="F15" s="15">
        <v>20.97</v>
      </c>
      <c r="G15" s="15">
        <v>23.83</v>
      </c>
      <c r="H15" s="15">
        <v>26.69</v>
      </c>
      <c r="I15" s="15">
        <v>29.54</v>
      </c>
      <c r="J15" s="15">
        <v>32.4</v>
      </c>
      <c r="K15" s="15">
        <v>32.4</v>
      </c>
      <c r="L15" s="15">
        <v>32.4</v>
      </c>
      <c r="M15" s="15">
        <v>32.4</v>
      </c>
      <c r="N15" s="15">
        <v>32.4</v>
      </c>
      <c r="O15" s="15">
        <v>32.4</v>
      </c>
      <c r="P15" s="15">
        <v>32.4</v>
      </c>
      <c r="Q15" s="15">
        <v>32.4</v>
      </c>
    </row>
    <row r="16" spans="1:20" ht="16.2" x14ac:dyDescent="0.3">
      <c r="A16" s="1" t="s">
        <v>6</v>
      </c>
      <c r="B16" s="1" t="s">
        <v>4</v>
      </c>
      <c r="C16" s="15">
        <v>7.9000000000000008E-3</v>
      </c>
      <c r="D16" s="15">
        <f>C16</f>
        <v>7.9000000000000008E-3</v>
      </c>
      <c r="E16" s="15">
        <f t="shared" ref="E16:Q16" si="6">D16</f>
        <v>7.9000000000000008E-3</v>
      </c>
      <c r="F16" s="15">
        <f t="shared" si="6"/>
        <v>7.9000000000000008E-3</v>
      </c>
      <c r="G16" s="15">
        <f t="shared" si="6"/>
        <v>7.9000000000000008E-3</v>
      </c>
      <c r="H16" s="15">
        <f t="shared" si="6"/>
        <v>7.9000000000000008E-3</v>
      </c>
      <c r="I16" s="15">
        <f t="shared" si="6"/>
        <v>7.9000000000000008E-3</v>
      </c>
      <c r="J16" s="15">
        <f t="shared" si="6"/>
        <v>7.9000000000000008E-3</v>
      </c>
      <c r="K16" s="15">
        <f t="shared" si="6"/>
        <v>7.9000000000000008E-3</v>
      </c>
      <c r="L16" s="15">
        <f t="shared" si="6"/>
        <v>7.9000000000000008E-3</v>
      </c>
      <c r="M16" s="15">
        <f t="shared" si="6"/>
        <v>7.9000000000000008E-3</v>
      </c>
      <c r="N16" s="15">
        <f t="shared" si="6"/>
        <v>7.9000000000000008E-3</v>
      </c>
      <c r="O16" s="15">
        <f t="shared" si="6"/>
        <v>7.9000000000000008E-3</v>
      </c>
      <c r="P16" s="15">
        <f t="shared" si="6"/>
        <v>7.9000000000000008E-3</v>
      </c>
      <c r="Q16" s="15">
        <f t="shared" si="6"/>
        <v>7.9000000000000008E-3</v>
      </c>
      <c r="S16" s="8"/>
    </row>
    <row r="17" spans="1:19" ht="16.2" x14ac:dyDescent="0.3">
      <c r="A17" s="1" t="s">
        <v>7</v>
      </c>
      <c r="B17" s="1" t="s">
        <v>4</v>
      </c>
      <c r="C17" s="15">
        <v>23</v>
      </c>
      <c r="D17" s="15">
        <f>C17</f>
        <v>23</v>
      </c>
      <c r="E17" s="15">
        <f t="shared" ref="E17:Q17" si="7">D17</f>
        <v>23</v>
      </c>
      <c r="F17" s="15">
        <f t="shared" si="7"/>
        <v>23</v>
      </c>
      <c r="G17" s="15">
        <f t="shared" si="7"/>
        <v>23</v>
      </c>
      <c r="H17" s="15">
        <f t="shared" si="7"/>
        <v>23</v>
      </c>
      <c r="I17" s="15">
        <f t="shared" si="7"/>
        <v>23</v>
      </c>
      <c r="J17" s="15">
        <f t="shared" si="7"/>
        <v>23</v>
      </c>
      <c r="K17" s="15">
        <f t="shared" si="7"/>
        <v>23</v>
      </c>
      <c r="L17" s="15">
        <f t="shared" si="7"/>
        <v>23</v>
      </c>
      <c r="M17" s="15">
        <f t="shared" si="7"/>
        <v>23</v>
      </c>
      <c r="N17" s="15">
        <f t="shared" si="7"/>
        <v>23</v>
      </c>
      <c r="O17" s="15">
        <f t="shared" si="7"/>
        <v>23</v>
      </c>
      <c r="P17" s="15">
        <f t="shared" si="7"/>
        <v>23</v>
      </c>
      <c r="Q17" s="15">
        <f t="shared" si="7"/>
        <v>23</v>
      </c>
      <c r="S17" s="8"/>
    </row>
    <row r="18" spans="1:19" x14ac:dyDescent="0.3"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9" ht="16.2" x14ac:dyDescent="0.3">
      <c r="A19" s="11" t="s">
        <v>8</v>
      </c>
      <c r="B19" s="1" t="s">
        <v>4</v>
      </c>
      <c r="C19" s="17">
        <f>$T$7+SUM(C12:C16)+(C3/$S$7)*100</f>
        <v>53.691090620811373</v>
      </c>
      <c r="D19" s="17">
        <f t="shared" ref="D19:Q19" si="8">$T$7+SUM(D12:D16)+(D3/$S$7)*100</f>
        <v>56.551090620811372</v>
      </c>
      <c r="E19" s="17">
        <f t="shared" si="8"/>
        <v>59.411090620811372</v>
      </c>
      <c r="F19" s="17">
        <f t="shared" si="8"/>
        <v>62.271090620811371</v>
      </c>
      <c r="G19" s="17">
        <f t="shared" si="8"/>
        <v>65.131090620811378</v>
      </c>
      <c r="H19" s="17">
        <f t="shared" si="8"/>
        <v>67.991090620811377</v>
      </c>
      <c r="I19" s="17">
        <f t="shared" si="8"/>
        <v>70.841090620811386</v>
      </c>
      <c r="J19" s="17">
        <f t="shared" si="8"/>
        <v>73.701090620811385</v>
      </c>
      <c r="K19" s="17">
        <f t="shared" si="8"/>
        <v>73.701090620811385</v>
      </c>
      <c r="L19" s="17">
        <f t="shared" si="8"/>
        <v>73.701090620811385</v>
      </c>
      <c r="M19" s="17">
        <f t="shared" si="8"/>
        <v>73.701090620811385</v>
      </c>
      <c r="N19" s="17">
        <f t="shared" si="8"/>
        <v>73.701090620811385</v>
      </c>
      <c r="O19" s="17">
        <f t="shared" si="8"/>
        <v>73.701090620811385</v>
      </c>
      <c r="P19" s="17">
        <f t="shared" si="8"/>
        <v>73.701090620811385</v>
      </c>
      <c r="Q19" s="17">
        <f t="shared" si="8"/>
        <v>73.701090620811385</v>
      </c>
    </row>
    <row r="20" spans="1:19" ht="16.2" x14ac:dyDescent="0.3">
      <c r="A20" s="11" t="s">
        <v>10</v>
      </c>
      <c r="B20" s="1" t="s">
        <v>4</v>
      </c>
      <c r="C20" s="17">
        <f>C19+C17</f>
        <v>76.691090620811366</v>
      </c>
      <c r="D20" s="17">
        <f t="shared" ref="D20:Q20" si="9">D19+D17</f>
        <v>79.551090620811379</v>
      </c>
      <c r="E20" s="17">
        <f t="shared" si="9"/>
        <v>82.411090620811365</v>
      </c>
      <c r="F20" s="17">
        <f t="shared" si="9"/>
        <v>85.271090620811378</v>
      </c>
      <c r="G20" s="17">
        <f t="shared" si="9"/>
        <v>88.131090620811378</v>
      </c>
      <c r="H20" s="17">
        <f t="shared" si="9"/>
        <v>90.991090620811377</v>
      </c>
      <c r="I20" s="17">
        <f t="shared" si="9"/>
        <v>93.841090620811386</v>
      </c>
      <c r="J20" s="17">
        <f t="shared" si="9"/>
        <v>96.701090620811385</v>
      </c>
      <c r="K20" s="17">
        <f t="shared" si="9"/>
        <v>96.701090620811385</v>
      </c>
      <c r="L20" s="17">
        <f t="shared" si="9"/>
        <v>96.701090620811385</v>
      </c>
      <c r="M20" s="17">
        <f t="shared" si="9"/>
        <v>96.701090620811385</v>
      </c>
      <c r="N20" s="17">
        <f t="shared" si="9"/>
        <v>96.701090620811385</v>
      </c>
      <c r="O20" s="17">
        <f t="shared" si="9"/>
        <v>96.701090620811385</v>
      </c>
      <c r="P20" s="17">
        <f t="shared" si="9"/>
        <v>96.701090620811385</v>
      </c>
      <c r="Q20" s="17">
        <f t="shared" si="9"/>
        <v>96.701090620811385</v>
      </c>
    </row>
    <row r="22" spans="1:19" x14ac:dyDescent="0.3">
      <c r="C22" s="12"/>
    </row>
  </sheetData>
  <pageMargins left="0.7" right="0.7" top="0.75" bottom="0.75" header="0.3" footer="0.3"/>
  <pageSetup paperSize="5" scale="65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licant xmlns="c813d627-6812-41ba-b21c-8d274ce88239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8" ma:contentTypeDescription="Create a new document." ma:contentTypeScope="" ma:versionID="d38a0185a0202014d620fb48140057b2">
  <xsd:schema xmlns:xsd="http://www.w3.org/2001/XMLSchema" xmlns:xs="http://www.w3.org/2001/XMLSchema" xmlns:p="http://schemas.microsoft.com/office/2006/metadata/properties" xmlns:ns2="c813d627-6812-41ba-b21c-8d274ce88239" xmlns:ns3="e0893123-66fa-4b19-a433-47924ff5ec26" targetNamespace="http://schemas.microsoft.com/office/2006/metadata/properties" ma:root="true" ma:fieldsID="2c017d18e218596e49f5b8a979b2f4d5" ns2:_="" ns3:_=""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BD319-DBC3-454C-B75C-DCFEDE501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2DB9B7-EF37-48C3-92AA-2B9683359D49}">
  <ds:schemaRefs>
    <ds:schemaRef ds:uri="http://schemas.microsoft.com/office/2006/metadata/properties"/>
    <ds:schemaRef ds:uri="http://schemas.microsoft.com/office/infopath/2007/PartnerControls"/>
    <ds:schemaRef ds:uri="2511ec2f-0c73-4fcd-a699-0498b3ca2682"/>
    <ds:schemaRef ds:uri="09b0a25c-d4cf-4cdd-879d-32722fd72ed5"/>
    <ds:schemaRef ds:uri="c813d627-6812-41ba-b21c-8d274ce88239"/>
  </ds:schemaRefs>
</ds:datastoreItem>
</file>

<file path=customXml/itemProps3.xml><?xml version="1.0" encoding="utf-8"?>
<ds:datastoreItem xmlns:ds="http://schemas.openxmlformats.org/officeDocument/2006/customXml" ds:itemID="{7C603189-0ED8-472F-8F33-9B6F1E81D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Octavian Ghiricociu</dc:creator>
  <cp:lastModifiedBy>Batul Rahimtoola</cp:lastModifiedBy>
  <cp:lastPrinted>2023-05-31T14:15:59Z</cp:lastPrinted>
  <dcterms:created xsi:type="dcterms:W3CDTF">2023-05-30T17:43:10Z</dcterms:created>
  <dcterms:modified xsi:type="dcterms:W3CDTF">2023-09-21T12:51:15Z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2023-05-30T17:43:11Z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29f85e81-6d0a-4c2a-b2d1-73a325a3c1f8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  <property fmtid="{D5CDD505-2E9C-101B-9397-08002B2CF9AE}" pid="10" name="_AdHocReviewCycleID">
    <vt:i4>2018691681</vt:i4>
  </property>
  <property fmtid="{D5CDD505-2E9C-101B-9397-08002B2CF9AE}" pid="11" name="_NewReviewCycle">
    <vt:lpwstr/>
  </property>
  <property fmtid="{D5CDD505-2E9C-101B-9397-08002B2CF9AE}" pid="12" name="_EmailSubject">
    <vt:lpwstr>Bobcaygeon ED28 IRs</vt:lpwstr>
  </property>
  <property fmtid="{D5CDD505-2E9C-101B-9397-08002B2CF9AE}" pid="13" name="_AuthorEmail">
    <vt:lpwstr>Haris.Ginis@enbridge.com</vt:lpwstr>
  </property>
  <property fmtid="{D5CDD505-2E9C-101B-9397-08002B2CF9AE}" pid="14" name="_AuthorEmailDisplayName">
    <vt:lpwstr>Haris Ginis</vt:lpwstr>
  </property>
  <property fmtid="{D5CDD505-2E9C-101B-9397-08002B2CF9AE}" pid="15" name="_PreviousAdHocReviewCycleID">
    <vt:i4>-1776272099</vt:i4>
  </property>
  <property fmtid="{D5CDD505-2E9C-101B-9397-08002B2CF9AE}" pid="16" name="_ReviewingToolsShownOnce">
    <vt:lpwstr/>
  </property>
</Properties>
</file>