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\Rates\_Alectra\Rate Applications\EDR Rate Applications\2024 EDR Application\0. Applications and Adjudication Process\C. Interrogatories_ICM\6. Final for Filing (FFF)\OEB STAFF\"/>
    </mc:Choice>
  </mc:AlternateContent>
  <xr:revisionPtr revIDLastSave="0" documentId="13_ncr:1_{BD4A00C7-528A-4873-87B0-A6A1A997A4A4}" xr6:coauthVersionLast="47" xr6:coauthVersionMax="47" xr10:uidLastSave="{00000000-0000-0000-0000-000000000000}"/>
  <bookViews>
    <workbookView xWindow="-120" yWindow="-120" windowWidth="29040" windowHeight="15840" xr2:uid="{D91AC0D9-93C1-4856-8BDC-44A8D247803A}"/>
  </bookViews>
  <sheets>
    <sheet name="Threshold Test_ERZ" sheetId="1" r:id="rId1"/>
    <sheet name="Threshold Test_PRZ" sheetId="3" r:id="rId2"/>
    <sheet name="Threshold Test_ERZ 4.5%" sheetId="7" r:id="rId3"/>
    <sheet name="Threshold Test_PRZ 4.5%" sheetId="8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_fin1" localSheetId="1" hidden="1">{#N/A,#N/A,TRUE,"UKUPNO";#N/A,#N/A,TRUE,"PLASMAN";#N/A,#N/A,TRUE,"REKAP"}</definedName>
    <definedName name="___fin1" localSheetId="3" hidden="1">{#N/A,#N/A,TRUE,"UKUPNO";#N/A,#N/A,TRUE,"PLASMAN";#N/A,#N/A,TRUE,"REKAP"}</definedName>
    <definedName name="___fin1" hidden="1">{#N/A,#N/A,TRUE,"UKUPNO";#N/A,#N/A,TRUE,"PLASMAN";#N/A,#N/A,TRUE,"REKAP"}</definedName>
    <definedName name="___HKJ1" localSheetId="1" hidden="1">{#N/A,#N/A,TRUE,"UKUPNO";#N/A,#N/A,TRUE,"PLASMAN";#N/A,#N/A,TRUE,"REKAP"}</definedName>
    <definedName name="___HKJ1" localSheetId="3" hidden="1">{#N/A,#N/A,TRUE,"UKUPNO";#N/A,#N/A,TRUE,"PLASMAN";#N/A,#N/A,TRUE,"REKAP"}</definedName>
    <definedName name="___HKJ1" hidden="1">{#N/A,#N/A,TRUE,"UKUPNO";#N/A,#N/A,TRUE,"PLASMAN";#N/A,#N/A,TRUE,"REKAP"}</definedName>
    <definedName name="___HR1" localSheetId="1" hidden="1">{#N/A,#N/A,TRUE,"UKUPNO";#N/A,#N/A,TRUE,"PLASMAN";#N/A,#N/A,TRUE,"REKAP"}</definedName>
    <definedName name="___HR1" localSheetId="3" hidden="1">{#N/A,#N/A,TRUE,"UKUPNO";#N/A,#N/A,TRUE,"PLASMAN";#N/A,#N/A,TRUE,"REKAP"}</definedName>
    <definedName name="___HR1" hidden="1">{#N/A,#N/A,TRUE,"UKUPNO";#N/A,#N/A,TRUE,"PLASMAN";#N/A,#N/A,TRUE,"REKAP"}</definedName>
    <definedName name="___K1" localSheetId="1" hidden="1">{#N/A,#N/A,TRUE,"UKUPNO";#N/A,#N/A,TRUE,"PLASMAN";#N/A,#N/A,TRUE,"REKAP"}</definedName>
    <definedName name="___K1" localSheetId="3" hidden="1">{#N/A,#N/A,TRUE,"UKUPNO";#N/A,#N/A,TRUE,"PLASMAN";#N/A,#N/A,TRUE,"REKAP"}</definedName>
    <definedName name="___K1" hidden="1">{#N/A,#N/A,TRUE,"UKUPNO";#N/A,#N/A,TRUE,"PLASMAN";#N/A,#N/A,TRUE,"REKAP"}</definedName>
    <definedName name="___KO1" localSheetId="1" hidden="1">{#N/A,#N/A,TRUE,"UKUPNO";#N/A,#N/A,TRUE,"PLASMAN";#N/A,#N/A,TRUE,"REKAP"}</definedName>
    <definedName name="___KO1" localSheetId="3" hidden="1">{#N/A,#N/A,TRUE,"UKUPNO";#N/A,#N/A,TRUE,"PLASMAN";#N/A,#N/A,TRUE,"REKAP"}</definedName>
    <definedName name="___KO1" hidden="1">{#N/A,#N/A,TRUE,"UKUPNO";#N/A,#N/A,TRUE,"PLASMAN";#N/A,#N/A,TRUE,"REKAP"}</definedName>
    <definedName name="___SE1" localSheetId="1" hidden="1">{#N/A,#N/A,FALSE,"Aging Summary";#N/A,#N/A,FALSE,"Ratio Analysis";#N/A,#N/A,FALSE,"Test 120 Day Accts";#N/A,#N/A,FALSE,"Tickmarks"}</definedName>
    <definedName name="___SE1" localSheetId="3" hidden="1">{#N/A,#N/A,FALSE,"Aging Summary";#N/A,#N/A,FALSE,"Ratio Analysis";#N/A,#N/A,FALSE,"Test 120 Day Accts";#N/A,#N/A,FALSE,"Tickmarks"}</definedName>
    <definedName name="___SE1" hidden="1">{#N/A,#N/A,FALSE,"Aging Summary";#N/A,#N/A,FALSE,"Ratio Analysis";#N/A,#N/A,FALSE,"Test 120 Day Accts";#N/A,#N/A,FALSE,"Tickmarks"}</definedName>
    <definedName name="___w1" localSheetId="1" hidden="1">{#N/A,#N/A,TRUE,"UKUPNO";#N/A,#N/A,TRUE,"PLASMAN";#N/A,#N/A,TRUE,"REKAP"}</definedName>
    <definedName name="___w1" localSheetId="3" hidden="1">{#N/A,#N/A,TRUE,"UKUPNO";#N/A,#N/A,TRUE,"PLASMAN";#N/A,#N/A,TRUE,"REKAP"}</definedName>
    <definedName name="___w1" hidden="1">{#N/A,#N/A,TRUE,"UKUPNO";#N/A,#N/A,TRUE,"PLASMAN";#N/A,#N/A,TRUE,"REKAP"}</definedName>
    <definedName name="___z1" localSheetId="1" hidden="1">{#N/A,#N/A,TRUE,"UKUPNO";#N/A,#N/A,TRUE,"PLASMAN";#N/A,#N/A,TRUE,"REKAP"}</definedName>
    <definedName name="___z1" localSheetId="3" hidden="1">{#N/A,#N/A,TRUE,"UKUPNO";#N/A,#N/A,TRUE,"PLASMAN";#N/A,#N/A,TRUE,"REKAP"}</definedName>
    <definedName name="___z1" hidden="1">{#N/A,#N/A,TRUE,"UKUPNO";#N/A,#N/A,TRUE,"PLASMAN";#N/A,#N/A,TRUE,"REKAP"}</definedName>
    <definedName name="__123Graph_A" hidden="1">#REF!</definedName>
    <definedName name="__123Graph_ATRAIN" hidden="1">#REF!</definedName>
    <definedName name="__123Graph_B" hidden="1">#REF!</definedName>
    <definedName name="__123Graph_BTRAIN" hidden="1">#REF!</definedName>
    <definedName name="__123Graph_CTRAIN" hidden="1">#REF!</definedName>
    <definedName name="__123Graph_D" localSheetId="1" hidden="1">'[1]Acct. Worksheet'!#REF!</definedName>
    <definedName name="__123Graph_D" localSheetId="3" hidden="1">'[1]Acct. Worksheet'!#REF!</definedName>
    <definedName name="__123Graph_D" hidden="1">'[1]Acct. Worksheet'!#REF!</definedName>
    <definedName name="__123Graph_DTRAIN" hidden="1">#REF!</definedName>
    <definedName name="__123Graph_E" localSheetId="1" hidden="1">'[1]Acct. Worksheet'!#REF!</definedName>
    <definedName name="__123Graph_E" localSheetId="3" hidden="1">'[1]Acct. Worksheet'!#REF!</definedName>
    <definedName name="__123Graph_E" hidden="1">'[1]Acct. Worksheet'!#REF!</definedName>
    <definedName name="__123Graph_ETRAIN" hidden="1">#REF!</definedName>
    <definedName name="__123Graph_X" hidden="1">#REF!</definedName>
    <definedName name="__123Graph_XTRAIN" hidden="1">#REF!</definedName>
    <definedName name="__a1" localSheetId="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_a1" localSheetId="3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_a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_FDS_HYPERLINK_TOGGLE_STATE__" hidden="1">"ON"</definedName>
    <definedName name="__FDS_UNIQUE_RANGE_ID_GENERATOR_COUNTER" hidden="1">1</definedName>
    <definedName name="__fin1" localSheetId="1" hidden="1">{#N/A,#N/A,TRUE,"UKUPNO";#N/A,#N/A,TRUE,"PLASMAN";#N/A,#N/A,TRUE,"REKAP"}</definedName>
    <definedName name="__fin1" localSheetId="3" hidden="1">{#N/A,#N/A,TRUE,"UKUPNO";#N/A,#N/A,TRUE,"PLASMAN";#N/A,#N/A,TRUE,"REKAP"}</definedName>
    <definedName name="__fin1" hidden="1">{#N/A,#N/A,TRUE,"UKUPNO";#N/A,#N/A,TRUE,"PLASMAN";#N/A,#N/A,TRUE,"REKAP"}</definedName>
    <definedName name="__HKJ1" localSheetId="1" hidden="1">{#N/A,#N/A,TRUE,"UKUPNO";#N/A,#N/A,TRUE,"PLASMAN";#N/A,#N/A,TRUE,"REKAP"}</definedName>
    <definedName name="__HKJ1" localSheetId="3" hidden="1">{#N/A,#N/A,TRUE,"UKUPNO";#N/A,#N/A,TRUE,"PLASMAN";#N/A,#N/A,TRUE,"REKAP"}</definedName>
    <definedName name="__HKJ1" hidden="1">{#N/A,#N/A,TRUE,"UKUPNO";#N/A,#N/A,TRUE,"PLASMAN";#N/A,#N/A,TRUE,"REKAP"}</definedName>
    <definedName name="__HR1" localSheetId="1" hidden="1">{#N/A,#N/A,TRUE,"UKUPNO";#N/A,#N/A,TRUE,"PLASMAN";#N/A,#N/A,TRUE,"REKAP"}</definedName>
    <definedName name="__HR1" localSheetId="3" hidden="1">{#N/A,#N/A,TRUE,"UKUPNO";#N/A,#N/A,TRUE,"PLASMAN";#N/A,#N/A,TRUE,"REKAP"}</definedName>
    <definedName name="__HR1" hidden="1">{#N/A,#N/A,TRUE,"UKUPNO";#N/A,#N/A,TRUE,"PLASMAN";#N/A,#N/A,TRUE,"REKAP"}</definedName>
    <definedName name="__K1" localSheetId="1" hidden="1">{#N/A,#N/A,TRUE,"UKUPNO";#N/A,#N/A,TRUE,"PLASMAN";#N/A,#N/A,TRUE,"REKAP"}</definedName>
    <definedName name="__K1" localSheetId="3" hidden="1">{#N/A,#N/A,TRUE,"UKUPNO";#N/A,#N/A,TRUE,"PLASMAN";#N/A,#N/A,TRUE,"REKAP"}</definedName>
    <definedName name="__K1" hidden="1">{#N/A,#N/A,TRUE,"UKUPNO";#N/A,#N/A,TRUE,"PLASMAN";#N/A,#N/A,TRUE,"REKAP"}</definedName>
    <definedName name="__Key1" localSheetId="1" hidden="1">'[2]Acct. Worksheet'!#REF!</definedName>
    <definedName name="__Key1" localSheetId="3" hidden="1">'[2]Acct. Worksheet'!#REF!</definedName>
    <definedName name="__Key1" hidden="1">'[2]Acct. Worksheet'!#REF!</definedName>
    <definedName name="__KO1" localSheetId="1" hidden="1">{#N/A,#N/A,TRUE,"UKUPNO";#N/A,#N/A,TRUE,"PLASMAN";#N/A,#N/A,TRUE,"REKAP"}</definedName>
    <definedName name="__KO1" localSheetId="3" hidden="1">{#N/A,#N/A,TRUE,"UKUPNO";#N/A,#N/A,TRUE,"PLASMAN";#N/A,#N/A,TRUE,"REKAP"}</definedName>
    <definedName name="__KO1" hidden="1">{#N/A,#N/A,TRUE,"UKUPNO";#N/A,#N/A,TRUE,"PLASMAN";#N/A,#N/A,TRUE,"REKAP"}</definedName>
    <definedName name="__r" localSheetId="1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r" localSheetId="3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r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SE1" localSheetId="1" hidden="1">{#N/A,#N/A,FALSE,"Aging Summary";#N/A,#N/A,FALSE,"Ratio Analysis";#N/A,#N/A,FALSE,"Test 120 Day Accts";#N/A,#N/A,FALSE,"Tickmarks"}</definedName>
    <definedName name="__SE1" localSheetId="3" hidden="1">{#N/A,#N/A,FALSE,"Aging Summary";#N/A,#N/A,FALSE,"Ratio Analysis";#N/A,#N/A,FALSE,"Test 120 Day Accts";#N/A,#N/A,FALSE,"Tickmarks"}</definedName>
    <definedName name="__SE1" hidden="1">{#N/A,#N/A,FALSE,"Aging Summary";#N/A,#N/A,FALSE,"Ratio Analysis";#N/A,#N/A,FALSE,"Test 120 Day Accts";#N/A,#N/A,FALSE,"Tickmarks"}</definedName>
    <definedName name="__w1" localSheetId="1" hidden="1">{#N/A,#N/A,TRUE,"UKUPNO";#N/A,#N/A,TRUE,"PLASMAN";#N/A,#N/A,TRUE,"REKAP"}</definedName>
    <definedName name="__w1" localSheetId="3" hidden="1">{#N/A,#N/A,TRUE,"UKUPNO";#N/A,#N/A,TRUE,"PLASMAN";#N/A,#N/A,TRUE,"REKAP"}</definedName>
    <definedName name="__w1" hidden="1">{#N/A,#N/A,TRUE,"UKUPNO";#N/A,#N/A,TRUE,"PLASMAN";#N/A,#N/A,TRUE,"REKAP"}</definedName>
    <definedName name="__z1" localSheetId="1" hidden="1">{#N/A,#N/A,TRUE,"UKUPNO";#N/A,#N/A,TRUE,"PLASMAN";#N/A,#N/A,TRUE,"REKAP"}</definedName>
    <definedName name="__z1" localSheetId="3" hidden="1">{#N/A,#N/A,TRUE,"UKUPNO";#N/A,#N/A,TRUE,"PLASMAN";#N/A,#N/A,TRUE,"REKAP"}</definedName>
    <definedName name="__z1" hidden="1">{#N/A,#N/A,TRUE,"UKUPNO";#N/A,#N/A,TRUE,"PLASMAN";#N/A,#N/A,TRUE,"REKAP"}</definedName>
    <definedName name="_1__FDSAUDITLINK__" localSheetId="1" hidden="1">{"fdsup://IBCentral/FAT Viewer?action=UPDATE&amp;creator=factset&amp;DOC_NAME=fat:reuters_qtrly_source_window.fat&amp;display_string=Audit&amp;DYN_ARGS=TRUE&amp;VAR:ID1=45230810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1__FDSAUDITLINK__" localSheetId="3" hidden="1">{"fdsup://IBCentral/FAT Viewer?action=UPDATE&amp;creator=factset&amp;DOC_NAME=fat:reuters_qtrly_source_window.fat&amp;display_string=Audit&amp;DYN_ARGS=TRUE&amp;VAR:ID1=45230810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1__FDSAUDITLINK__" hidden="1">{"fdsup://IBCentral/FAT Viewer?action=UPDATE&amp;creator=factset&amp;DOC_NAME=fat:reuters_qtrly_source_window.fat&amp;display_string=Audit&amp;DYN_ARGS=TRUE&amp;VAR:ID1=45230810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1_0_Table2_" hidden="1">#REF!</definedName>
    <definedName name="_10__123Graph_ACHART_29" hidden="1">[3]Menu!#REF!</definedName>
    <definedName name="_10__123Graph_AGROWTH_REVS_A" hidden="1">#REF!</definedName>
    <definedName name="_10__FDSAUDITLINK__" localSheetId="1" hidden="1">{"fdsup://IBCentral/FAT Viewer?action=UPDATE&amp;creator=factset&amp;DOC_NAME=fat:reuters_qtrly_source_window.fat&amp;display_string=Audit&amp;DYN_ARGS=TRUE&amp;VAR:ID1=19121610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10__FDSAUDITLINK__" localSheetId="3" hidden="1">{"fdsup://IBCentral/FAT Viewer?action=UPDATE&amp;creator=factset&amp;DOC_NAME=fat:reuters_qtrly_source_window.fat&amp;display_string=Audit&amp;DYN_ARGS=TRUE&amp;VAR:ID1=19121610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10__FDSAUDITLINK__" hidden="1">{"fdsup://IBCentral/FAT Viewer?action=UPDATE&amp;creator=factset&amp;DOC_NAME=fat:reuters_qtrly_source_window.fat&amp;display_string=Audit&amp;DYN_ARGS=TRUE&amp;VAR:ID1=19121610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100__FDSAUDITLINK__" localSheetId="1" hidden="1">{"fdsup://IBCentral/FAT Viewer?action=UPDATE&amp;creator=factset&amp;DOC_NAME=fat:reuters_qtrly_source_window.fat&amp;display_string=Audit&amp;DYN_ARGS=TRUE&amp;VAR:ID1=55616P10&amp;VAR:RCODE=FDSPFDSTKTOTAL&amp;VAR:SDATE=20081099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100__FDSAUDITLINK__" localSheetId="3" hidden="1">{"fdsup://IBCentral/FAT Viewer?action=UPDATE&amp;creator=factset&amp;DOC_NAME=fat:reuters_qtrly_source_window.fat&amp;display_string=Audit&amp;DYN_ARGS=TRUE&amp;VAR:ID1=55616P10&amp;VAR:RCODE=FDSPFDSTKTOTAL&amp;VAR:SDATE=20081099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100__FDSAUDITLINK__" hidden="1">{"fdsup://IBCentral/FAT Viewer?action=UPDATE&amp;creator=factset&amp;DOC_NAME=fat:reuters_qtrly_source_window.fat&amp;display_string=Audit&amp;DYN_ARGS=TRUE&amp;VAR:ID1=55616P10&amp;VAR:RCODE=FDSPFDSTKTOTAL&amp;VAR:SDATE=20081099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11__123Graph_AChart_2A" hidden="1">#REF!</definedName>
    <definedName name="_11__123Graph_AGROWTH_REVS_B" hidden="1">#REF!</definedName>
    <definedName name="_11__FDSAUDITLINK__" localSheetId="1" hidden="1">{"fdsup://IBCentral/FAT Viewer?action=UPDATE&amp;creator=factset&amp;DOC_NAME=fat:reuters_qtrly_source_window.fat&amp;display_string=Audit&amp;DYN_ARGS=TRUE&amp;VAR:ID1=19121610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11__FDSAUDITLINK__" localSheetId="3" hidden="1">{"fdsup://IBCentral/FAT Viewer?action=UPDATE&amp;creator=factset&amp;DOC_NAME=fat:reuters_qtrly_source_window.fat&amp;display_string=Audit&amp;DYN_ARGS=TRUE&amp;VAR:ID1=19121610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11__FDSAUDITLINK__" hidden="1">{"fdsup://IBCentral/FAT Viewer?action=UPDATE&amp;creator=factset&amp;DOC_NAME=fat:reuters_qtrly_source_window.fat&amp;display_string=Audit&amp;DYN_ARGS=TRUE&amp;VAR:ID1=19121610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12__123Graph_ACHART_30" hidden="1">[3]Menu!$D$11:$M$11</definedName>
    <definedName name="_12__123Graph_BCHART_111" hidden="1">[3]Menu!$D$24:$M$24</definedName>
    <definedName name="_12__FDSAUDITLINK__" localSheetId="1" hidden="1">{"fdsup://IBCentral/FAT Viewer?action=UPDATE&amp;creator=factset&amp;DOC_NAME=fat:reuters_qtrly_source_window.fat&amp;display_string=Audit&amp;DYN_ARGS=TRUE&amp;VAR:ID1=19121610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12__FDSAUDITLINK__" localSheetId="3" hidden="1">{"fdsup://IBCentral/FAT Viewer?action=UPDATE&amp;creator=factset&amp;DOC_NAME=fat:reuters_qtrly_source_window.fat&amp;display_string=Audit&amp;DYN_ARGS=TRUE&amp;VAR:ID1=19121610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12__FDSAUDITLINK__" hidden="1">{"fdsup://IBCentral/FAT Viewer?action=UPDATE&amp;creator=factset&amp;DOC_NAME=fat:reuters_qtrly_source_window.fat&amp;display_string=Audit&amp;DYN_ARGS=TRUE&amp;VAR:ID1=19121610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13__123Graph_BCHART_112" hidden="1">[3]Menu!$D$18:$M$18</definedName>
    <definedName name="_13__FDSAUDITLINK__" localSheetId="1" hidden="1">{"fdsup://IBCentral/FAT Viewer?action=UPDATE&amp;creator=factset&amp;DOC_NAME=fat:reuters_qtrly_source_window.fat&amp;display_string=Audit&amp;DYN_ARGS=TRUE&amp;VAR:ID1=00176510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13__FDSAUDITLINK__" localSheetId="3" hidden="1">{"fdsup://IBCentral/FAT Viewer?action=UPDATE&amp;creator=factset&amp;DOC_NAME=fat:reuters_qtrly_source_window.fat&amp;display_string=Audit&amp;DYN_ARGS=TRUE&amp;VAR:ID1=00176510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13__FDSAUDITLINK__" hidden="1">{"fdsup://IBCentral/FAT Viewer?action=UPDATE&amp;creator=factset&amp;DOC_NAME=fat:reuters_qtrly_source_window.fat&amp;display_string=Audit&amp;DYN_ARGS=TRUE&amp;VAR:ID1=00176510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14__123Graph_BCHART_26" hidden="1">[3]Menu!$D$88:$M$88</definedName>
    <definedName name="_14__FDSAUDITLINK__" localSheetId="1" hidden="1">{"fdsup://IBCentral/FAT Viewer?action=UPDATE&amp;creator=factset&amp;DOC_NAME=fat:reuters_qtrly_source_window.fat&amp;display_string=Audit&amp;DYN_ARGS=TRUE&amp;VAR:ID1=00176510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14__FDSAUDITLINK__" localSheetId="3" hidden="1">{"fdsup://IBCentral/FAT Viewer?action=UPDATE&amp;creator=factset&amp;DOC_NAME=fat:reuters_qtrly_source_window.fat&amp;display_string=Audit&amp;DYN_ARGS=TRUE&amp;VAR:ID1=00176510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14__FDSAUDITLINK__" hidden="1">{"fdsup://IBCentral/FAT Viewer?action=UPDATE&amp;creator=factset&amp;DOC_NAME=fat:reuters_qtrly_source_window.fat&amp;display_string=Audit&amp;DYN_ARGS=TRUE&amp;VAR:ID1=00176510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15__123Graph_AGROSS_MARGINS" hidden="1">#REF!</definedName>
    <definedName name="_15__123Graph_BCHART_29" hidden="1">[3]Menu!#REF!</definedName>
    <definedName name="_15__FDSAUDITLINK__" localSheetId="1" hidden="1">{"fdsup://IBCentral/FAT Viewer?action=UPDATE&amp;creator=factset&amp;DOC_NAME=fat:reuters_qtrly_source_window.fat&amp;display_string=Audit&amp;DYN_ARGS=TRUE&amp;VAR:ID1=00176510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15__FDSAUDITLINK__" localSheetId="3" hidden="1">{"fdsup://IBCentral/FAT Viewer?action=UPDATE&amp;creator=factset&amp;DOC_NAME=fat:reuters_qtrly_source_window.fat&amp;display_string=Audit&amp;DYN_ARGS=TRUE&amp;VAR:ID1=00176510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15__FDSAUDITLINK__" hidden="1">{"fdsup://IBCentral/FAT Viewer?action=UPDATE&amp;creator=factset&amp;DOC_NAME=fat:reuters_qtrly_source_window.fat&amp;display_string=Audit&amp;DYN_ARGS=TRUE&amp;VAR:ID1=00176510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16__123Graph_BGROSS_MARGINS" hidden="1">#REF!</definedName>
    <definedName name="_16__FDSAUDITLINK__" localSheetId="1" hidden="1">{"fdsup://IBCentral/FAT Viewer?action=UPDATE&amp;creator=factset&amp;DOC_NAME=fat:reuters_qtrly_source_window.fat&amp;display_string=Audit&amp;DYN_ARGS=TRUE&amp;VAR:ID1=65122910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16__FDSAUDITLINK__" localSheetId="3" hidden="1">{"fdsup://IBCentral/FAT Viewer?action=UPDATE&amp;creator=factset&amp;DOC_NAME=fat:reuters_qtrly_source_window.fat&amp;display_string=Audit&amp;DYN_ARGS=TRUE&amp;VAR:ID1=65122910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16__FDSAUDITLINK__" hidden="1">{"fdsup://IBCentral/FAT Viewer?action=UPDATE&amp;creator=factset&amp;DOC_NAME=fat:reuters_qtrly_source_window.fat&amp;display_string=Audit&amp;DYN_ARGS=TRUE&amp;VAR:ID1=65122910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17__123Graph_BGROWTH_REVS_A" hidden="1">#REF!</definedName>
    <definedName name="_17__FDSAUDITLINK__" localSheetId="1" hidden="1">{"fdsup://IBCentral/FAT Viewer?action=UPDATE&amp;creator=factset&amp;DOC_NAME=fat:reuters_qtrly_source_window.fat&amp;display_string=Audit&amp;DYN_ARGS=TRUE&amp;VAR:ID1=65122910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17__FDSAUDITLINK__" localSheetId="3" hidden="1">{"fdsup://IBCentral/FAT Viewer?action=UPDATE&amp;creator=factset&amp;DOC_NAME=fat:reuters_qtrly_source_window.fat&amp;display_string=Audit&amp;DYN_ARGS=TRUE&amp;VAR:ID1=65122910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17__FDSAUDITLINK__" hidden="1">{"fdsup://IBCentral/FAT Viewer?action=UPDATE&amp;creator=factset&amp;DOC_NAME=fat:reuters_qtrly_source_window.fat&amp;display_string=Audit&amp;DYN_ARGS=TRUE&amp;VAR:ID1=65122910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18__123Graph_AGROWTH_REVS_A" hidden="1">#REF!</definedName>
    <definedName name="_18__123Graph_BGROWTH_REVS_B" hidden="1">#REF!</definedName>
    <definedName name="_18__FDSAUDITLINK__" localSheetId="1" hidden="1">{"fdsup://IBCentral/FAT Viewer?action=UPDATE&amp;creator=factset&amp;DOC_NAME=fat:reuters_qtrly_source_window.fat&amp;display_string=Audit&amp;DYN_ARGS=TRUE&amp;VAR:ID1=65122910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18__FDSAUDITLINK__" localSheetId="3" hidden="1">{"fdsup://IBCentral/FAT Viewer?action=UPDATE&amp;creator=factset&amp;DOC_NAME=fat:reuters_qtrly_source_window.fat&amp;display_string=Audit&amp;DYN_ARGS=TRUE&amp;VAR:ID1=65122910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18__FDSAUDITLINK__" hidden="1">{"fdsup://IBCentral/FAT Viewer?action=UPDATE&amp;creator=factset&amp;DOC_NAME=fat:reuters_qtrly_source_window.fat&amp;display_string=Audit&amp;DYN_ARGS=TRUE&amp;VAR:ID1=65122910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19__123Graph_CCHART_111" hidden="1">[3]Menu!$D$25:$M$25</definedName>
    <definedName name="_19__FDSAUDITLINK__" localSheetId="1" hidden="1">{"fdsup://IBCentral/FAT Viewer?action=UPDATE&amp;creator=factset&amp;DOC_NAME=fat:reuters_qtrly_source_window.fat&amp;display_string=Audit&amp;DYN_ARGS=TRUE&amp;VAR:ID1=85461610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19__FDSAUDITLINK__" localSheetId="3" hidden="1">{"fdsup://IBCentral/FAT Viewer?action=UPDATE&amp;creator=factset&amp;DOC_NAME=fat:reuters_qtrly_source_window.fat&amp;display_string=Audit&amp;DYN_ARGS=TRUE&amp;VAR:ID1=85461610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19__FDSAUDITLINK__" hidden="1">{"fdsup://IBCentral/FAT Viewer?action=UPDATE&amp;creator=factset&amp;DOC_NAME=fat:reuters_qtrly_source_window.fat&amp;display_string=Audit&amp;DYN_ARGS=TRUE&amp;VAR:ID1=85461610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2__123Graph_ACHART_111" hidden="1">[3]Menu!$D$23:$M$23</definedName>
    <definedName name="_2__FDSAUDITLINK__" localSheetId="1" hidden="1">{"fdsup://IBCentral/FAT Viewer?action=UPDATE&amp;creator=factset&amp;DOC_NAME=fat:reuters_qtrly_source_window.fat&amp;display_string=Audit&amp;DYN_ARGS=TRUE&amp;VAR:ID1=45230810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__FDSAUDITLINK__" localSheetId="3" hidden="1">{"fdsup://IBCentral/FAT Viewer?action=UPDATE&amp;creator=factset&amp;DOC_NAME=fat:reuters_qtrly_source_window.fat&amp;display_string=Audit&amp;DYN_ARGS=TRUE&amp;VAR:ID1=45230810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__FDSAUDITLINK__" hidden="1">{"fdsup://IBCentral/FAT Viewer?action=UPDATE&amp;creator=factset&amp;DOC_NAME=fat:reuters_qtrly_source_window.fat&amp;display_string=Audit&amp;DYN_ARGS=TRUE&amp;VAR:ID1=45230810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0__123Graph_CCHART_112" hidden="1">[3]Menu!$D$19:$M$19</definedName>
    <definedName name="_20__FDSAUDITLINK__" localSheetId="1" hidden="1">{"fdsup://IBCentral/FAT Viewer?action=UPDATE&amp;creator=factset&amp;DOC_NAME=fat:reuters_qtrly_source_window.fat&amp;display_string=Audit&amp;DYN_ARGS=TRUE&amp;VAR:ID1=85461610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0__FDSAUDITLINK__" localSheetId="3" hidden="1">{"fdsup://IBCentral/FAT Viewer?action=UPDATE&amp;creator=factset&amp;DOC_NAME=fat:reuters_qtrly_source_window.fat&amp;display_string=Audit&amp;DYN_ARGS=TRUE&amp;VAR:ID1=85461610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0__FDSAUDITLINK__" hidden="1">{"fdsup://IBCentral/FAT Viewer?action=UPDATE&amp;creator=factset&amp;DOC_NAME=fat:reuters_qtrly_source_window.fat&amp;display_string=Audit&amp;DYN_ARGS=TRUE&amp;VAR:ID1=85461610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1__123Graph_AGROWTH_REVS_B" hidden="1">#REF!</definedName>
    <definedName name="_21__123Graph_CCHART_26" hidden="1">[3]Menu!$D$92:$M$92</definedName>
    <definedName name="_21__FDSAUDITLINK__" localSheetId="1" hidden="1">{"fdsup://IBCentral/FAT Viewer?action=UPDATE&amp;creator=factset&amp;DOC_NAME=fat:reuters_qtrly_source_window.fat&amp;display_string=Audit&amp;DYN_ARGS=TRUE&amp;VAR:ID1=85461610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1__FDSAUDITLINK__" localSheetId="3" hidden="1">{"fdsup://IBCentral/FAT Viewer?action=UPDATE&amp;creator=factset&amp;DOC_NAME=fat:reuters_qtrly_source_window.fat&amp;display_string=Audit&amp;DYN_ARGS=TRUE&amp;VAR:ID1=85461610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1__FDSAUDITLINK__" hidden="1">{"fdsup://IBCentral/FAT Viewer?action=UPDATE&amp;creator=factset&amp;DOC_NAME=fat:reuters_qtrly_source_window.fat&amp;display_string=Audit&amp;DYN_ARGS=TRUE&amp;VAR:ID1=85461610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2__123Graph_BCHART_111" hidden="1">[3]Menu!$D$24:$M$24</definedName>
    <definedName name="_22__123Graph_CCHART_30" hidden="1">[3]Menu!$D$12:$M$12</definedName>
    <definedName name="_22__FDSAUDITLINK__" localSheetId="1" hidden="1">{"fdsup://IBCentral/FAT Viewer?action=UPDATE&amp;creator=factset&amp;DOC_NAME=fat:reuters_qtrly_source_window.fat&amp;display_string=Audit&amp;DYN_ARGS=TRUE&amp;VAR:ID1=34537086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22__FDSAUDITLINK__" localSheetId="3" hidden="1">{"fdsup://IBCentral/FAT Viewer?action=UPDATE&amp;creator=factset&amp;DOC_NAME=fat:reuters_qtrly_source_window.fat&amp;display_string=Audit&amp;DYN_ARGS=TRUE&amp;VAR:ID1=34537086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22__FDSAUDITLINK__" hidden="1">{"fdsup://IBCentral/FAT Viewer?action=UPDATE&amp;creator=factset&amp;DOC_NAME=fat:reuters_qtrly_source_window.fat&amp;display_string=Audit&amp;DYN_ARGS=TRUE&amp;VAR:ID1=34537086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23__123Graph_BCHART_112" hidden="1">[3]Menu!$D$18:$M$18</definedName>
    <definedName name="_23__123Graph_CGROWTH_REVS_A" hidden="1">#REF!</definedName>
    <definedName name="_23__FDSAUDITLINK__" localSheetId="1" hidden="1">{"fdsup://IBCentral/FAT Viewer?action=UPDATE&amp;creator=factset&amp;DOC_NAME=fat:reuters_qtrly_source_window.fat&amp;display_string=Audit&amp;DYN_ARGS=TRUE&amp;VAR:ID1=34537086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3__FDSAUDITLINK__" localSheetId="3" hidden="1">{"fdsup://IBCentral/FAT Viewer?action=UPDATE&amp;creator=factset&amp;DOC_NAME=fat:reuters_qtrly_source_window.fat&amp;display_string=Audit&amp;DYN_ARGS=TRUE&amp;VAR:ID1=34537086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3__FDSAUDITLINK__" hidden="1">{"fdsup://IBCentral/FAT Viewer?action=UPDATE&amp;creator=factset&amp;DOC_NAME=fat:reuters_qtrly_source_window.fat&amp;display_string=Audit&amp;DYN_ARGS=TRUE&amp;VAR:ID1=34537086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4__123Graph_BCHART_26" hidden="1">[3]Menu!$D$88:$M$88</definedName>
    <definedName name="_24__123Graph_CGROWTH_REVS_B" hidden="1">#REF!</definedName>
    <definedName name="_24__FDSAUDITLINK__" localSheetId="1" hidden="1">{"fdsup://IBCentral/FAT Viewer?action=UPDATE&amp;creator=factset&amp;DOC_NAME=fat:reuters_qtrly_source_window.fat&amp;display_string=Audit&amp;DYN_ARGS=TRUE&amp;VAR:ID1=34537086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4__FDSAUDITLINK__" localSheetId="3" hidden="1">{"fdsup://IBCentral/FAT Viewer?action=UPDATE&amp;creator=factset&amp;DOC_NAME=fat:reuters_qtrly_source_window.fat&amp;display_string=Audit&amp;DYN_ARGS=TRUE&amp;VAR:ID1=34537086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4__FDSAUDITLINK__" hidden="1">{"fdsup://IBCentral/FAT Viewer?action=UPDATE&amp;creator=factset&amp;DOC_NAME=fat:reuters_qtrly_source_window.fat&amp;display_string=Audit&amp;DYN_ARGS=TRUE&amp;VAR:ID1=34537086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5__123Graph_DCHART_112" hidden="1">[3]Menu!$D$16:$M$16</definedName>
    <definedName name="_25__FDSAUDITLINK__" localSheetId="1" hidden="1">{"fdsup://IBCentral/FAT Viewer?action=UPDATE&amp;creator=factset&amp;DOC_NAME=fat:reuters_qtrly_source_window.fat&amp;display_string=Audit&amp;DYN_ARGS=TRUE&amp;VAR:ID1=38259P50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25__FDSAUDITLINK__" localSheetId="3" hidden="1">{"fdsup://IBCentral/FAT Viewer?action=UPDATE&amp;creator=factset&amp;DOC_NAME=fat:reuters_qtrly_source_window.fat&amp;display_string=Audit&amp;DYN_ARGS=TRUE&amp;VAR:ID1=38259P50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25__FDSAUDITLINK__" hidden="1">{"fdsup://IBCentral/FAT Viewer?action=UPDATE&amp;creator=factset&amp;DOC_NAME=fat:reuters_qtrly_source_window.fat&amp;display_string=Audit&amp;DYN_ARGS=TRUE&amp;VAR:ID1=38259P50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26__123Graph_DGROWTH_REVS_A" hidden="1">#REF!</definedName>
    <definedName name="_26__FDSAUDITLINK__" localSheetId="1" hidden="1">{"fdsup://IBCentral/FAT Viewer?action=UPDATE&amp;creator=factset&amp;DOC_NAME=fat:reuters_qtrly_source_window.fat&amp;display_string=Audit&amp;DYN_ARGS=TRUE&amp;VAR:ID1=38259P50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6__FDSAUDITLINK__" localSheetId="3" hidden="1">{"fdsup://IBCentral/FAT Viewer?action=UPDATE&amp;creator=factset&amp;DOC_NAME=fat:reuters_qtrly_source_window.fat&amp;display_string=Audit&amp;DYN_ARGS=TRUE&amp;VAR:ID1=38259P50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6__FDSAUDITLINK__" hidden="1">{"fdsup://IBCentral/FAT Viewer?action=UPDATE&amp;creator=factset&amp;DOC_NAME=fat:reuters_qtrly_source_window.fat&amp;display_string=Audit&amp;DYN_ARGS=TRUE&amp;VAR:ID1=38259P50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7__123Graph_BCHART_29" hidden="1">[3]Menu!#REF!</definedName>
    <definedName name="_27__123Graph_DGROWTH_REVS_B" hidden="1">#REF!</definedName>
    <definedName name="_27__FDSAUDITLINK__" localSheetId="1" hidden="1">{"fdsup://IBCentral/FAT Viewer?action=UPDATE&amp;creator=factset&amp;DOC_NAME=fat:reuters_qtrly_source_window.fat&amp;display_string=Audit&amp;DYN_ARGS=TRUE&amp;VAR:ID1=38259P50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7__FDSAUDITLINK__" localSheetId="3" hidden="1">{"fdsup://IBCentral/FAT Viewer?action=UPDATE&amp;creator=factset&amp;DOC_NAME=fat:reuters_qtrly_source_window.fat&amp;display_string=Audit&amp;DYN_ARGS=TRUE&amp;VAR:ID1=38259P50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7__FDSAUDITLINK__" hidden="1">{"fdsup://IBCentral/FAT Viewer?action=UPDATE&amp;creator=factset&amp;DOC_NAME=fat:reuters_qtrly_source_window.fat&amp;display_string=Audit&amp;DYN_ARGS=TRUE&amp;VAR:ID1=38259P50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8__123Graph_XCHART_112" hidden="1">[3]Menu!$AF$15:$AO$15</definedName>
    <definedName name="_28__FDSAUDITLINK__" localSheetId="1" hidden="1">{"fdsup://IBCentral/FAT Viewer?action=UPDATE&amp;creator=factset&amp;DOC_NAME=fat:reuters_qtrly_source_window.fat&amp;display_string=Audit&amp;DYN_ARGS=TRUE&amp;VAR:ID1=55616P10&amp;VAR:RCODE=FDSPFDSTKTOTAL&amp;VAR:SDATE=20081099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28__FDSAUDITLINK__" localSheetId="3" hidden="1">{"fdsup://IBCentral/FAT Viewer?action=UPDATE&amp;creator=factset&amp;DOC_NAME=fat:reuters_qtrly_source_window.fat&amp;display_string=Audit&amp;DYN_ARGS=TRUE&amp;VAR:ID1=55616P10&amp;VAR:RCODE=FDSPFDSTKTOTAL&amp;VAR:SDATE=20081099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28__FDSAUDITLINK__" hidden="1">{"fdsup://IBCentral/FAT Viewer?action=UPDATE&amp;creator=factset&amp;DOC_NAME=fat:reuters_qtrly_source_window.fat&amp;display_string=Audit&amp;DYN_ARGS=TRUE&amp;VAR:ID1=55616P10&amp;VAR:RCODE=FDSPFDSTKTOTAL&amp;VAR:SDATE=20081099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29__123Graph_XChart_1A" hidden="1">#REF!</definedName>
    <definedName name="_29__FDSAUDITLINK__" localSheetId="1" hidden="1">{"fdsup://IBCentral/FAT Viewer?action=UPDATE&amp;creator=factset&amp;DOC_NAME=fat:reuters_qtrly_source_window.fat&amp;display_string=Audit&amp;DYN_ARGS=TRUE&amp;VAR:ID1=55616P10&amp;VAR:RCODE=LTTD&amp;VAR:SDATE=20081099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9__FDSAUDITLINK__" localSheetId="3" hidden="1">{"fdsup://IBCentral/FAT Viewer?action=UPDATE&amp;creator=factset&amp;DOC_NAME=fat:reuters_qtrly_source_window.fat&amp;display_string=Audit&amp;DYN_ARGS=TRUE&amp;VAR:ID1=55616P10&amp;VAR:RCODE=LTTD&amp;VAR:SDATE=20081099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9__FDSAUDITLINK__" hidden="1">{"fdsup://IBCentral/FAT Viewer?action=UPDATE&amp;creator=factset&amp;DOC_NAME=fat:reuters_qtrly_source_window.fat&amp;display_string=Audit&amp;DYN_ARGS=TRUE&amp;VAR:ID1=55616P10&amp;VAR:RCODE=LTTD&amp;VAR:SDATE=20081099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3__123Graph_ACHART_112" hidden="1">[3]Menu!$D$17:$M$17</definedName>
    <definedName name="_3__FDSAUDITLINK__" localSheetId="1" hidden="1">{"fdsup://IBCentral/FAT Viewer?action=UPDATE&amp;creator=factset&amp;DOC_NAME=fat:reuters_qtrly_source_window.fat&amp;display_string=Audit&amp;DYN_ARGS=TRUE&amp;VAR:ID1=45230810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3__FDSAUDITLINK__" localSheetId="3" hidden="1">{"fdsup://IBCentral/FAT Viewer?action=UPDATE&amp;creator=factset&amp;DOC_NAME=fat:reuters_qtrly_source_window.fat&amp;display_string=Audit&amp;DYN_ARGS=TRUE&amp;VAR:ID1=45230810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3__FDSAUDITLINK__" hidden="1">{"fdsup://IBCentral/FAT Viewer?action=UPDATE&amp;creator=factset&amp;DOC_NAME=fat:reuters_qtrly_source_window.fat&amp;display_string=Audit&amp;DYN_ARGS=TRUE&amp;VAR:ID1=45230810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3_0_Table2_" hidden="1">#REF!</definedName>
    <definedName name="_30__123Graph_BGROSS_MARGINS" hidden="1">#REF!</definedName>
    <definedName name="_30__123Graph_XChart_2A" hidden="1">#REF!</definedName>
    <definedName name="_30__FDSAUDITLINK__" localSheetId="1" hidden="1">{"fdsup://IBCentral/FAT Viewer?action=UPDATE&amp;creator=factset&amp;DOC_NAME=fat:reuters_qtrly_source_window.fat&amp;display_string=Audit&amp;DYN_ARGS=TRUE&amp;VAR:ID1=55616P10&amp;VAR:RCODE=DSTT&amp;VAR:SDATE=20081099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30__FDSAUDITLINK__" localSheetId="3" hidden="1">{"fdsup://IBCentral/FAT Viewer?action=UPDATE&amp;creator=factset&amp;DOC_NAME=fat:reuters_qtrly_source_window.fat&amp;display_string=Audit&amp;DYN_ARGS=TRUE&amp;VAR:ID1=55616P10&amp;VAR:RCODE=DSTT&amp;VAR:SDATE=20081099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30__FDSAUDITLINK__" hidden="1">{"fdsup://IBCentral/FAT Viewer?action=UPDATE&amp;creator=factset&amp;DOC_NAME=fat:reuters_qtrly_source_window.fat&amp;display_string=Audit&amp;DYN_ARGS=TRUE&amp;VAR:ID1=55616P10&amp;VAR:RCODE=DSTT&amp;VAR:SDATE=20081099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31__123Graph_XCHART_30" hidden="1">[3]Menu!$AF$15:$AO$15</definedName>
    <definedName name="_31__FDSAUDITLINK__" localSheetId="1" hidden="1">{"fdsup://IBCentral/FAT Viewer?action=UPDATE&amp;creator=factset&amp;DOC_NAME=fat:reuters_qtrly_source_window.fat&amp;display_string=Audit&amp;DYN_ARGS=TRUE&amp;VAR:ID1=85461610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1__FDSAUDITLINK__" localSheetId="3" hidden="1">{"fdsup://IBCentral/FAT Viewer?action=UPDATE&amp;creator=factset&amp;DOC_NAME=fat:reuters_qtrly_source_window.fat&amp;display_string=Audit&amp;DYN_ARGS=TRUE&amp;VAR:ID1=85461610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1__FDSAUDITLINK__" hidden="1">{"fdsup://IBCentral/FAT Viewer?action=UPDATE&amp;creator=factset&amp;DOC_NAME=fat:reuters_qtrly_source_window.fat&amp;display_string=Audit&amp;DYN_ARGS=TRUE&amp;VAR:ID1=85461610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2__FDSAUDITLINK__" localSheetId="1" hidden="1">{"fdsup://IBCentral/FAT Viewer?action=UPDATE&amp;creator=factset&amp;DOC_NAME=fat:reuters_qtrly_source_window.fat&amp;display_string=Audit&amp;DYN_ARGS=TRUE&amp;VAR:ID1=85461610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2__FDSAUDITLINK__" localSheetId="3" hidden="1">{"fdsup://IBCentral/FAT Viewer?action=UPDATE&amp;creator=factset&amp;DOC_NAME=fat:reuters_qtrly_source_window.fat&amp;display_string=Audit&amp;DYN_ARGS=TRUE&amp;VAR:ID1=85461610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2__FDSAUDITLINK__" hidden="1">{"fdsup://IBCentral/FAT Viewer?action=UPDATE&amp;creator=factset&amp;DOC_NAME=fat:reuters_qtrly_source_window.fat&amp;display_string=Audit&amp;DYN_ARGS=TRUE&amp;VAR:ID1=85461610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2_0_S" hidden="1">#REF!</definedName>
    <definedName name="_33__123Graph_BGROWTH_REVS_A" hidden="1">#REF!</definedName>
    <definedName name="_33__FDSAUDITLINK__" localSheetId="1" hidden="1">{"fdsup://IBCentral/FAT Viewer?action=UPDATE&amp;creator=factset&amp;DOC_NAME=fat:reuters_qtrly_source_window.fat&amp;display_string=Audit&amp;DYN_ARGS=TRUE&amp;VAR:ID1=85461610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3__FDSAUDITLINK__" localSheetId="3" hidden="1">{"fdsup://IBCentral/FAT Viewer?action=UPDATE&amp;creator=factset&amp;DOC_NAME=fat:reuters_qtrly_source_window.fat&amp;display_string=Audit&amp;DYN_ARGS=TRUE&amp;VAR:ID1=85461610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3__FDSAUDITLINK__" hidden="1">{"fdsup://IBCentral/FAT Viewer?action=UPDATE&amp;creator=factset&amp;DOC_NAME=fat:reuters_qtrly_source_window.fat&amp;display_string=Audit&amp;DYN_ARGS=TRUE&amp;VAR:ID1=85461610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3_0_Table2_" hidden="1">#REF!</definedName>
    <definedName name="_34__FDSAUDITLINK__" localSheetId="1" hidden="1">{"fdsup://IBCentral/FAT Viewer?action=UPDATE&amp;creator=factset&amp;DOC_NAME=fat:reuters_qtrly_source_window.fat&amp;display_string=Audit&amp;DYN_ARGS=TRUE&amp;VAR:ID1=85461610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4__FDSAUDITLINK__" localSheetId="3" hidden="1">{"fdsup://IBCentral/FAT Viewer?action=UPDATE&amp;creator=factset&amp;DOC_NAME=fat:reuters_qtrly_source_window.fat&amp;display_string=Audit&amp;DYN_ARGS=TRUE&amp;VAR:ID1=85461610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4__FDSAUDITLINK__" hidden="1">{"fdsup://IBCentral/FAT Viewer?action=UPDATE&amp;creator=factset&amp;DOC_NAME=fat:reuters_qtrly_source_window.fat&amp;display_string=Audit&amp;DYN_ARGS=TRUE&amp;VAR:ID1=85461610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4_0_Table2_" hidden="1">#REF!</definedName>
    <definedName name="_35__FDSAUDITLINK__" localSheetId="1" hidden="1">{"fdsup://IBCentral/FAT Viewer?action=UPDATE&amp;creator=factset&amp;DOC_NAME=fat:reuters_qtrly_source_window.fat&amp;display_string=Audit&amp;DYN_ARGS=TRUE&amp;VAR:ID1=85461610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5__FDSAUDITLINK__" localSheetId="3" hidden="1">{"fdsup://IBCentral/FAT Viewer?action=UPDATE&amp;creator=factset&amp;DOC_NAME=fat:reuters_qtrly_source_window.fat&amp;display_string=Audit&amp;DYN_ARGS=TRUE&amp;VAR:ID1=85461610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5__FDSAUDITLINK__" hidden="1">{"fdsup://IBCentral/FAT Viewer?action=UPDATE&amp;creator=factset&amp;DOC_NAME=fat:reuters_qtrly_source_window.fat&amp;display_string=Audit&amp;DYN_ARGS=TRUE&amp;VAR:ID1=85461610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6__123Graph_BGROWTH_REVS_B" hidden="1">#REF!</definedName>
    <definedName name="_36__FDSAUDITLINK__" localSheetId="1" hidden="1">{"fdsup://IBCentral/FAT Viewer?action=UPDATE&amp;creator=factset&amp;DOC_NAME=fat:reuters_qtrly_source_window.fat&amp;display_string=Audit&amp;DYN_ARGS=TRUE&amp;VAR:ID1=34537086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6__FDSAUDITLINK__" localSheetId="3" hidden="1">{"fdsup://IBCentral/FAT Viewer?action=UPDATE&amp;creator=factset&amp;DOC_NAME=fat:reuters_qtrly_source_window.fat&amp;display_string=Audit&amp;DYN_ARGS=TRUE&amp;VAR:ID1=34537086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6__FDSAUDITLINK__" hidden="1">{"fdsup://IBCentral/FAT Viewer?action=UPDATE&amp;creator=factset&amp;DOC_NAME=fat:reuters_qtrly_source_window.fat&amp;display_string=Audit&amp;DYN_ARGS=TRUE&amp;VAR:ID1=34537086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7__123Graph_CCHART_111" hidden="1">[3]Menu!$D$25:$M$25</definedName>
    <definedName name="_37__FDSAUDITLINK__" localSheetId="1" hidden="1">{"fdsup://IBCentral/FAT Viewer?action=UPDATE&amp;creator=factset&amp;DOC_NAME=fat:reuters_qtrly_source_window.fat&amp;display_string=Audit&amp;DYN_ARGS=TRUE&amp;VAR:ID1=34537086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7__FDSAUDITLINK__" localSheetId="3" hidden="1">{"fdsup://IBCentral/FAT Viewer?action=UPDATE&amp;creator=factset&amp;DOC_NAME=fat:reuters_qtrly_source_window.fat&amp;display_string=Audit&amp;DYN_ARGS=TRUE&amp;VAR:ID1=34537086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7__FDSAUDITLINK__" hidden="1">{"fdsup://IBCentral/FAT Viewer?action=UPDATE&amp;creator=factset&amp;DOC_NAME=fat:reuters_qtrly_source_window.fat&amp;display_string=Audit&amp;DYN_ARGS=TRUE&amp;VAR:ID1=34537086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8__123Graph_CCHART_112" hidden="1">[3]Menu!$D$19:$M$19</definedName>
    <definedName name="_38__FDSAUDITLINK__" localSheetId="1" hidden="1">{"fdsup://IBCentral/FAT Viewer?action=UPDATE&amp;creator=factset&amp;DOC_NAME=fat:reuters_qtrly_source_window.fat&amp;display_string=Audit&amp;DYN_ARGS=TRUE&amp;VAR:ID1=34537086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8__FDSAUDITLINK__" localSheetId="3" hidden="1">{"fdsup://IBCentral/FAT Viewer?action=UPDATE&amp;creator=factset&amp;DOC_NAME=fat:reuters_qtrly_source_window.fat&amp;display_string=Audit&amp;DYN_ARGS=TRUE&amp;VAR:ID1=34537086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8__FDSAUDITLINK__" hidden="1">{"fdsup://IBCentral/FAT Viewer?action=UPDATE&amp;creator=factset&amp;DOC_NAME=fat:reuters_qtrly_source_window.fat&amp;display_string=Audit&amp;DYN_ARGS=TRUE&amp;VAR:ID1=34537086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9__123Graph_CCHART_26" hidden="1">[3]Menu!$D$92:$M$92</definedName>
    <definedName name="_39__FDSAUDITLINK__" localSheetId="1" hidden="1">{"fdsup://IBCentral/FAT Viewer?action=UPDATE&amp;creator=factset&amp;DOC_NAME=fat:reuters_qtrly_source_window.fat&amp;display_string=Audit&amp;DYN_ARGS=TRUE&amp;VAR:ID1=34537086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9__FDSAUDITLINK__" localSheetId="3" hidden="1">{"fdsup://IBCentral/FAT Viewer?action=UPDATE&amp;creator=factset&amp;DOC_NAME=fat:reuters_qtrly_source_window.fat&amp;display_string=Audit&amp;DYN_ARGS=TRUE&amp;VAR:ID1=34537086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9__FDSAUDITLINK__" hidden="1">{"fdsup://IBCentral/FAT Viewer?action=UPDATE&amp;creator=factset&amp;DOC_NAME=fat:reuters_qtrly_source_window.fat&amp;display_string=Audit&amp;DYN_ARGS=TRUE&amp;VAR:ID1=34537086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__123Graph_ACHART_111" hidden="1">[3]Menu!$D$23:$M$23</definedName>
    <definedName name="_4__123Graph_AChart_1A" hidden="1">#REF!</definedName>
    <definedName name="_4__FDSAUDITLINK__" localSheetId="1" hidden="1">{"fdsup://IBCentral/FAT Viewer?action=UPDATE&amp;creator=factset&amp;DOC_NAME=fat:reuters_qtrly_source_window.fat&amp;display_string=Audit&amp;DYN_ARGS=TRUE&amp;VAR:ID1=98849810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__FDSAUDITLINK__" localSheetId="3" hidden="1">{"fdsup://IBCentral/FAT Viewer?action=UPDATE&amp;creator=factset&amp;DOC_NAME=fat:reuters_qtrly_source_window.fat&amp;display_string=Audit&amp;DYN_ARGS=TRUE&amp;VAR:ID1=98849810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__FDSAUDITLINK__" hidden="1">{"fdsup://IBCentral/FAT Viewer?action=UPDATE&amp;creator=factset&amp;DOC_NAME=fat:reuters_qtrly_source_window.fat&amp;display_string=Audit&amp;DYN_ARGS=TRUE&amp;VAR:ID1=98849810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0__123Graph_CCHART_30" hidden="1">[3]Menu!$D$12:$M$12</definedName>
    <definedName name="_40__FDSAUDITLINK__" localSheetId="1" hidden="1">{"fdsup://IBCentral/FAT Viewer?action=UPDATE&amp;creator=factset&amp;DOC_NAME=fat:reuters_qtrly_source_window.fat&amp;display_string=Audit&amp;DYN_ARGS=TRUE&amp;VAR:ID1=34537086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0__FDSAUDITLINK__" localSheetId="3" hidden="1">{"fdsup://IBCentral/FAT Viewer?action=UPDATE&amp;creator=factset&amp;DOC_NAME=fat:reuters_qtrly_source_window.fat&amp;display_string=Audit&amp;DYN_ARGS=TRUE&amp;VAR:ID1=34537086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0__FDSAUDITLINK__" hidden="1">{"fdsup://IBCentral/FAT Viewer?action=UPDATE&amp;creator=factset&amp;DOC_NAME=fat:reuters_qtrly_source_window.fat&amp;display_string=Audit&amp;DYN_ARGS=TRUE&amp;VAR:ID1=34537086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1__FDSAUDITLINK__" localSheetId="1" hidden="1">{"fdsup://IBCentral/FAT Viewer?action=UPDATE&amp;creator=factset&amp;DOC_NAME=fat:reuters_qtrly_source_window.fat&amp;display_string=Audit&amp;DYN_ARGS=TRUE&amp;VAR:ID1=38259P50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1__FDSAUDITLINK__" localSheetId="3" hidden="1">{"fdsup://IBCentral/FAT Viewer?action=UPDATE&amp;creator=factset&amp;DOC_NAME=fat:reuters_qtrly_source_window.fat&amp;display_string=Audit&amp;DYN_ARGS=TRUE&amp;VAR:ID1=38259P50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1__FDSAUDITLINK__" hidden="1">{"fdsup://IBCentral/FAT Viewer?action=UPDATE&amp;creator=factset&amp;DOC_NAME=fat:reuters_qtrly_source_window.fat&amp;display_string=Audit&amp;DYN_ARGS=TRUE&amp;VAR:ID1=38259P50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2__FDSAUDITLINK__" localSheetId="1" hidden="1">{"fdsup://IBCentral/FAT Viewer?action=UPDATE&amp;creator=factset&amp;DOC_NAME=fat:reuters_qtrly_source_window.fat&amp;display_string=Audit&amp;DYN_ARGS=TRUE&amp;VAR:ID1=38259P50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2__FDSAUDITLINK__" localSheetId="3" hidden="1">{"fdsup://IBCentral/FAT Viewer?action=UPDATE&amp;creator=factset&amp;DOC_NAME=fat:reuters_qtrly_source_window.fat&amp;display_string=Audit&amp;DYN_ARGS=TRUE&amp;VAR:ID1=38259P50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2__FDSAUDITLINK__" hidden="1">{"fdsup://IBCentral/FAT Viewer?action=UPDATE&amp;creator=factset&amp;DOC_NAME=fat:reuters_qtrly_source_window.fat&amp;display_string=Audit&amp;DYN_ARGS=TRUE&amp;VAR:ID1=38259P50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3__123Graph_CGROWTH_REVS_A" hidden="1">#REF!</definedName>
    <definedName name="_43__FDSAUDITLINK__" localSheetId="1" hidden="1">{"fdsup://IBCentral/FAT Viewer?action=UPDATE&amp;creator=factset&amp;DOC_NAME=fat:reuters_qtrly_source_window.fat&amp;display_string=Audit&amp;DYN_ARGS=TRUE&amp;VAR:ID1=38259P50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3__FDSAUDITLINK__" localSheetId="3" hidden="1">{"fdsup://IBCentral/FAT Viewer?action=UPDATE&amp;creator=factset&amp;DOC_NAME=fat:reuters_qtrly_source_window.fat&amp;display_string=Audit&amp;DYN_ARGS=TRUE&amp;VAR:ID1=38259P50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3__FDSAUDITLINK__" hidden="1">{"fdsup://IBCentral/FAT Viewer?action=UPDATE&amp;creator=factset&amp;DOC_NAME=fat:reuters_qtrly_source_window.fat&amp;display_string=Audit&amp;DYN_ARGS=TRUE&amp;VAR:ID1=38259P50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4__FDSAUDITLINK__" localSheetId="1" hidden="1">{"fdsup://IBCentral/FAT Viewer?action=UPDATE&amp;creator=factset&amp;DOC_NAME=fat:reuters_qtrly_source_window.fat&amp;display_string=Audit&amp;DYN_ARGS=TRUE&amp;VAR:ID1=38259P50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4__FDSAUDITLINK__" localSheetId="3" hidden="1">{"fdsup://IBCentral/FAT Viewer?action=UPDATE&amp;creator=factset&amp;DOC_NAME=fat:reuters_qtrly_source_window.fat&amp;display_string=Audit&amp;DYN_ARGS=TRUE&amp;VAR:ID1=38259P50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4__FDSAUDITLINK__" hidden="1">{"fdsup://IBCentral/FAT Viewer?action=UPDATE&amp;creator=factset&amp;DOC_NAME=fat:reuters_qtrly_source_window.fat&amp;display_string=Audit&amp;DYN_ARGS=TRUE&amp;VAR:ID1=38259P50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5__FDSAUDITLINK__" localSheetId="1" hidden="1">{"fdsup://IBCentral/FAT Viewer?action=UPDATE&amp;creator=factset&amp;DOC_NAME=fat:reuters_qtrly_source_window.fat&amp;display_string=Audit&amp;DYN_ARGS=TRUE&amp;VAR:ID1=38259P50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5__FDSAUDITLINK__" localSheetId="3" hidden="1">{"fdsup://IBCentral/FAT Viewer?action=UPDATE&amp;creator=factset&amp;DOC_NAME=fat:reuters_qtrly_source_window.fat&amp;display_string=Audit&amp;DYN_ARGS=TRUE&amp;VAR:ID1=38259P50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5__FDSAUDITLINK__" hidden="1">{"fdsup://IBCentral/FAT Viewer?action=UPDATE&amp;creator=factset&amp;DOC_NAME=fat:reuters_qtrly_source_window.fat&amp;display_string=Audit&amp;DYN_ARGS=TRUE&amp;VAR:ID1=38259P50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6__123Graph_CGROWTH_REVS_B" hidden="1">#REF!</definedName>
    <definedName name="_46__FDSAUDITLINK__" localSheetId="1" hidden="1">{"fdsup://IBCentral/FAT Viewer?action=UPDATE&amp;creator=factset&amp;DOC_NAME=fat:reuters_qtrly_source_window.fat&amp;display_string=Audit&amp;DYN_ARGS=TRUE&amp;VAR:ID1=55616P10&amp;VAR:RCODE=FDSPFDSTKTOTAL&amp;VAR:SDATE=20041099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6__FDSAUDITLINK__" localSheetId="3" hidden="1">{"fdsup://IBCentral/FAT Viewer?action=UPDATE&amp;creator=factset&amp;DOC_NAME=fat:reuters_qtrly_source_window.fat&amp;display_string=Audit&amp;DYN_ARGS=TRUE&amp;VAR:ID1=55616P10&amp;VAR:RCODE=FDSPFDSTKTOTAL&amp;VAR:SDATE=20041099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6__FDSAUDITLINK__" hidden="1">{"fdsup://IBCentral/FAT Viewer?action=UPDATE&amp;creator=factset&amp;DOC_NAME=fat:reuters_qtrly_source_window.fat&amp;display_string=Audit&amp;DYN_ARGS=TRUE&amp;VAR:ID1=55616P10&amp;VAR:RCODE=FDSPFDSTKTOTAL&amp;VAR:SDATE=20041099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7__123Graph_DCHART_112" hidden="1">[3]Menu!$D$16:$M$16</definedName>
    <definedName name="_47__FDSAUDITLINK__" localSheetId="1" hidden="1">{"fdsup://IBCentral/FAT Viewer?action=UPDATE&amp;creator=factset&amp;DOC_NAME=fat:reuters_qtrly_source_window.fat&amp;display_string=Audit&amp;DYN_ARGS=TRUE&amp;VAR:ID1=55616P10&amp;VAR:RCODE=FDSPFDSTKTOTAL&amp;VAR:SDATE=20051099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7__FDSAUDITLINK__" localSheetId="3" hidden="1">{"fdsup://IBCentral/FAT Viewer?action=UPDATE&amp;creator=factset&amp;DOC_NAME=fat:reuters_qtrly_source_window.fat&amp;display_string=Audit&amp;DYN_ARGS=TRUE&amp;VAR:ID1=55616P10&amp;VAR:RCODE=FDSPFDSTKTOTAL&amp;VAR:SDATE=20051099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7__FDSAUDITLINK__" hidden="1">{"fdsup://IBCentral/FAT Viewer?action=UPDATE&amp;creator=factset&amp;DOC_NAME=fat:reuters_qtrly_source_window.fat&amp;display_string=Audit&amp;DYN_ARGS=TRUE&amp;VAR:ID1=55616P10&amp;VAR:RCODE=FDSPFDSTKTOTAL&amp;VAR:SDATE=20051099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8__FDSAUDITLINK__" localSheetId="1" hidden="1">{"fdsup://IBCentral/FAT Viewer?action=UPDATE&amp;creator=factset&amp;DOC_NAME=fat:reuters_qtrly_source_window.fat&amp;display_string=Audit&amp;DYN_ARGS=TRUE&amp;VAR:ID1=55616P10&amp;VAR:RCODE=FDSPFDSTKTOTAL&amp;VAR:SDATE=20061099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8__FDSAUDITLINK__" localSheetId="3" hidden="1">{"fdsup://IBCentral/FAT Viewer?action=UPDATE&amp;creator=factset&amp;DOC_NAME=fat:reuters_qtrly_source_window.fat&amp;display_string=Audit&amp;DYN_ARGS=TRUE&amp;VAR:ID1=55616P10&amp;VAR:RCODE=FDSPFDSTKTOTAL&amp;VAR:SDATE=20061099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8__FDSAUDITLINK__" hidden="1">{"fdsup://IBCentral/FAT Viewer?action=UPDATE&amp;creator=factset&amp;DOC_NAME=fat:reuters_qtrly_source_window.fat&amp;display_string=Audit&amp;DYN_ARGS=TRUE&amp;VAR:ID1=55616P10&amp;VAR:RCODE=FDSPFDSTKTOTAL&amp;VAR:SDATE=20061099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9__FDSAUDITLINK__" localSheetId="1" hidden="1">{"fdsup://IBCentral/FAT Viewer?action=UPDATE&amp;creator=factset&amp;DOC_NAME=fat:reuters_qtrly_source_window.fat&amp;display_string=Audit&amp;DYN_ARGS=TRUE&amp;VAR:ID1=55616P10&amp;VAR:RCODE=FDSPFDSTKTOTAL&amp;VAR:SDATE=20071099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9__FDSAUDITLINK__" localSheetId="3" hidden="1">{"fdsup://IBCentral/FAT Viewer?action=UPDATE&amp;creator=factset&amp;DOC_NAME=fat:reuters_qtrly_source_window.fat&amp;display_string=Audit&amp;DYN_ARGS=TRUE&amp;VAR:ID1=55616P10&amp;VAR:RCODE=FDSPFDSTKTOTAL&amp;VAR:SDATE=20071099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9__FDSAUDITLINK__" hidden="1">{"fdsup://IBCentral/FAT Viewer?action=UPDATE&amp;creator=factset&amp;DOC_NAME=fat:reuters_qtrly_source_window.fat&amp;display_string=Audit&amp;DYN_ARGS=TRUE&amp;VAR:ID1=55616P10&amp;VAR:RCODE=FDSPFDSTKTOTAL&amp;VAR:SDATE=20071099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__123Graph_ACHART_112" hidden="1">[3]Menu!$D$17:$M$17</definedName>
    <definedName name="_5__123Graph_ACHART_26" hidden="1">[3]Menu!$D$83:$M$83</definedName>
    <definedName name="_5__FDSAUDITLINK__" localSheetId="1" hidden="1">{"fdsup://IBCentral/FAT Viewer?action=UPDATE&amp;creator=factset&amp;DOC_NAME=fat:reuters_qtrly_source_window.fat&amp;display_string=Audit&amp;DYN_ARGS=TRUE&amp;VAR:ID1=98849810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5__FDSAUDITLINK__" localSheetId="3" hidden="1">{"fdsup://IBCentral/FAT Viewer?action=UPDATE&amp;creator=factset&amp;DOC_NAME=fat:reuters_qtrly_source_window.fat&amp;display_string=Audit&amp;DYN_ARGS=TRUE&amp;VAR:ID1=98849810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5__FDSAUDITLINK__" hidden="1">{"fdsup://IBCentral/FAT Viewer?action=UPDATE&amp;creator=factset&amp;DOC_NAME=fat:reuters_qtrly_source_window.fat&amp;display_string=Audit&amp;DYN_ARGS=TRUE&amp;VAR:ID1=98849810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50__123Graph_DGROWTH_REVS_A" hidden="1">#REF!</definedName>
    <definedName name="_50__FDSAUDITLINK__" localSheetId="1" hidden="1">{"fdsup://IBCentral/FAT Viewer?action=UPDATE&amp;creator=factset&amp;DOC_NAME=fat:reuters_qtrly_source_window.fat&amp;display_string=Audit&amp;DYN_ARGS=TRUE&amp;VAR:ID1=55616P10&amp;VAR:RCODE=FDSPFDSTKTOTAL&amp;VAR:SDATE=20081099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0__FDSAUDITLINK__" localSheetId="3" hidden="1">{"fdsup://IBCentral/FAT Viewer?action=UPDATE&amp;creator=factset&amp;DOC_NAME=fat:reuters_qtrly_source_window.fat&amp;display_string=Audit&amp;DYN_ARGS=TRUE&amp;VAR:ID1=55616P10&amp;VAR:RCODE=FDSPFDSTKTOTAL&amp;VAR:SDATE=20081099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0__FDSAUDITLINK__" hidden="1">{"fdsup://IBCentral/FAT Viewer?action=UPDATE&amp;creator=factset&amp;DOC_NAME=fat:reuters_qtrly_source_window.fat&amp;display_string=Audit&amp;DYN_ARGS=TRUE&amp;VAR:ID1=55616P10&amp;VAR:RCODE=FDSPFDSTKTOTAL&amp;VAR:SDATE=20081099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1__FDSAUDITLINK__" localSheetId="1" hidden="1">{"fdsup://IBCentral/FAT Viewer?action=UPDATE&amp;creator=factset&amp;DOC_NAME=fat:reuters_qtrly_source_window.fat&amp;display_string=Audit&amp;DYN_ARGS=TRUE&amp;VAR:ID1=45230810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1__FDSAUDITLINK__" localSheetId="3" hidden="1">{"fdsup://IBCentral/FAT Viewer?action=UPDATE&amp;creator=factset&amp;DOC_NAME=fat:reuters_qtrly_source_window.fat&amp;display_string=Audit&amp;DYN_ARGS=TRUE&amp;VAR:ID1=45230810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1__FDSAUDITLINK__" hidden="1">{"fdsup://IBCentral/FAT Viewer?action=UPDATE&amp;creator=factset&amp;DOC_NAME=fat:reuters_qtrly_source_window.fat&amp;display_string=Audit&amp;DYN_ARGS=TRUE&amp;VAR:ID1=45230810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2__FDSAUDITLINK__" localSheetId="1" hidden="1">{"fdsup://IBCentral/FAT Viewer?action=UPDATE&amp;creator=factset&amp;DOC_NAME=fat:reuters_qtrly_source_window.fat&amp;display_string=Audit&amp;DYN_ARGS=TRUE&amp;VAR:ID1=45230810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2__FDSAUDITLINK__" localSheetId="3" hidden="1">{"fdsup://IBCentral/FAT Viewer?action=UPDATE&amp;creator=factset&amp;DOC_NAME=fat:reuters_qtrly_source_window.fat&amp;display_string=Audit&amp;DYN_ARGS=TRUE&amp;VAR:ID1=45230810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2__FDSAUDITLINK__" hidden="1">{"fdsup://IBCentral/FAT Viewer?action=UPDATE&amp;creator=factset&amp;DOC_NAME=fat:reuters_qtrly_source_window.fat&amp;display_string=Audit&amp;DYN_ARGS=TRUE&amp;VAR:ID1=45230810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3__123Graph_DGROWTH_REVS_B" hidden="1">#REF!</definedName>
    <definedName name="_53__FDSAUDITLINK__" localSheetId="1" hidden="1">{"fdsup://IBCentral/FAT Viewer?action=UPDATE&amp;creator=factset&amp;DOC_NAME=fat:reuters_qtrly_source_window.fat&amp;display_string=Audit&amp;DYN_ARGS=TRUE&amp;VAR:ID1=45230810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3__FDSAUDITLINK__" localSheetId="3" hidden="1">{"fdsup://IBCentral/FAT Viewer?action=UPDATE&amp;creator=factset&amp;DOC_NAME=fat:reuters_qtrly_source_window.fat&amp;display_string=Audit&amp;DYN_ARGS=TRUE&amp;VAR:ID1=45230810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3__FDSAUDITLINK__" hidden="1">{"fdsup://IBCentral/FAT Viewer?action=UPDATE&amp;creator=factset&amp;DOC_NAME=fat:reuters_qtrly_source_window.fat&amp;display_string=Audit&amp;DYN_ARGS=TRUE&amp;VAR:ID1=45230810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4__123Graph_XCHART_112" hidden="1">[3]Menu!$AF$15:$AO$15</definedName>
    <definedName name="_54__FDSAUDITLINK__" localSheetId="1" hidden="1">{"fdsup://IBCentral/FAT Viewer?action=UPDATE&amp;creator=factset&amp;DOC_NAME=fat:reuters_qtrly_source_window.fat&amp;display_string=Audit&amp;DYN_ARGS=TRUE&amp;VAR:ID1=45230810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4__FDSAUDITLINK__" localSheetId="3" hidden="1">{"fdsup://IBCentral/FAT Viewer?action=UPDATE&amp;creator=factset&amp;DOC_NAME=fat:reuters_qtrly_source_window.fat&amp;display_string=Audit&amp;DYN_ARGS=TRUE&amp;VAR:ID1=45230810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4__FDSAUDITLINK__" hidden="1">{"fdsup://IBCentral/FAT Viewer?action=UPDATE&amp;creator=factset&amp;DOC_NAME=fat:reuters_qtrly_source_window.fat&amp;display_string=Audit&amp;DYN_ARGS=TRUE&amp;VAR:ID1=45230810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5__123Graph_XChart_1A" hidden="1">#REF!</definedName>
    <definedName name="_55__FDSAUDITLINK__" localSheetId="1" hidden="1">{"fdsup://IBCentral/FAT Viewer?action=UPDATE&amp;creator=factset&amp;DOC_NAME=fat:reuters_qtrly_source_window.fat&amp;display_string=Audit&amp;DYN_ARGS=TRUE&amp;VAR:ID1=45230810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5__FDSAUDITLINK__" localSheetId="3" hidden="1">{"fdsup://IBCentral/FAT Viewer?action=UPDATE&amp;creator=factset&amp;DOC_NAME=fat:reuters_qtrly_source_window.fat&amp;display_string=Audit&amp;DYN_ARGS=TRUE&amp;VAR:ID1=45230810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5__FDSAUDITLINK__" hidden="1">{"fdsup://IBCentral/FAT Viewer?action=UPDATE&amp;creator=factset&amp;DOC_NAME=fat:reuters_qtrly_source_window.fat&amp;display_string=Audit&amp;DYN_ARGS=TRUE&amp;VAR:ID1=45230810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6__123Graph_XChart_2A" hidden="1">#REF!</definedName>
    <definedName name="_56__FDSAUDITLINK__" localSheetId="1" hidden="1">{"fdsup://IBCentral/FAT Viewer?action=UPDATE&amp;creator=factset&amp;DOC_NAME=fat:reuters_qtrly_source_window.fat&amp;display_string=Audit&amp;DYN_ARGS=TRUE&amp;VAR:ID1=98849810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6__FDSAUDITLINK__" localSheetId="3" hidden="1">{"fdsup://IBCentral/FAT Viewer?action=UPDATE&amp;creator=factset&amp;DOC_NAME=fat:reuters_qtrly_source_window.fat&amp;display_string=Audit&amp;DYN_ARGS=TRUE&amp;VAR:ID1=98849810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6__FDSAUDITLINK__" hidden="1">{"fdsup://IBCentral/FAT Viewer?action=UPDATE&amp;creator=factset&amp;DOC_NAME=fat:reuters_qtrly_source_window.fat&amp;display_string=Audit&amp;DYN_ARGS=TRUE&amp;VAR:ID1=98849810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7__123Graph_XCHART_30" hidden="1">[3]Menu!$AF$15:$AO$15</definedName>
    <definedName name="_57__FDSAUDITLINK__" localSheetId="1" hidden="1">{"fdsup://IBCentral/FAT Viewer?action=UPDATE&amp;creator=factset&amp;DOC_NAME=fat:reuters_qtrly_source_window.fat&amp;display_string=Audit&amp;DYN_ARGS=TRUE&amp;VAR:ID1=98849810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7__FDSAUDITLINK__" localSheetId="3" hidden="1">{"fdsup://IBCentral/FAT Viewer?action=UPDATE&amp;creator=factset&amp;DOC_NAME=fat:reuters_qtrly_source_window.fat&amp;display_string=Audit&amp;DYN_ARGS=TRUE&amp;VAR:ID1=98849810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7__FDSAUDITLINK__" hidden="1">{"fdsup://IBCentral/FAT Viewer?action=UPDATE&amp;creator=factset&amp;DOC_NAME=fat:reuters_qtrly_source_window.fat&amp;display_string=Audit&amp;DYN_ARGS=TRUE&amp;VAR:ID1=98849810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8__FDSAUDITLINK__" localSheetId="1" hidden="1">{"fdsup://IBCentral/FAT Viewer?action=UPDATE&amp;creator=factset&amp;DOC_NAME=fat:reuters_qtrly_source_window.fat&amp;display_string=Audit&amp;DYN_ARGS=TRUE&amp;VAR:ID1=98849810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8__FDSAUDITLINK__" localSheetId="3" hidden="1">{"fdsup://IBCentral/FAT Viewer?action=UPDATE&amp;creator=factset&amp;DOC_NAME=fat:reuters_qtrly_source_window.fat&amp;display_string=Audit&amp;DYN_ARGS=TRUE&amp;VAR:ID1=98849810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8__FDSAUDITLINK__" hidden="1">{"fdsup://IBCentral/FAT Viewer?action=UPDATE&amp;creator=factset&amp;DOC_NAME=fat:reuters_qtrly_source_window.fat&amp;display_string=Audit&amp;DYN_ARGS=TRUE&amp;VAR:ID1=98849810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9__FDSAUDITLINK__" localSheetId="1" hidden="1">{"fdsup://IBCentral/FAT Viewer?action=UPDATE&amp;creator=factset&amp;DOC_NAME=fat:reuters_qtrly_source_window.fat&amp;display_string=Audit&amp;DYN_ARGS=TRUE&amp;VAR:ID1=98849810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9__FDSAUDITLINK__" localSheetId="3" hidden="1">{"fdsup://IBCentral/FAT Viewer?action=UPDATE&amp;creator=factset&amp;DOC_NAME=fat:reuters_qtrly_source_window.fat&amp;display_string=Audit&amp;DYN_ARGS=TRUE&amp;VAR:ID1=98849810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9__FDSAUDITLINK__" hidden="1">{"fdsup://IBCentral/FAT Viewer?action=UPDATE&amp;creator=factset&amp;DOC_NAME=fat:reuters_qtrly_source_window.fat&amp;display_string=Audit&amp;DYN_ARGS=TRUE&amp;VAR:ID1=98849810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__123Graph_AChart_1A" hidden="1">#REF!</definedName>
    <definedName name="_6__123Graph_ACHART_29" hidden="1">[3]Menu!#REF!</definedName>
    <definedName name="_6__FDSAUDITLINK__" localSheetId="1" hidden="1">{"fdsup://IBCentral/FAT Viewer?action=UPDATE&amp;creator=factset&amp;DOC_NAME=fat:reuters_qtrly_source_window.fat&amp;display_string=Audit&amp;DYN_ARGS=TRUE&amp;VAR:ID1=98849810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6__FDSAUDITLINK__" localSheetId="3" hidden="1">{"fdsup://IBCentral/FAT Viewer?action=UPDATE&amp;creator=factset&amp;DOC_NAME=fat:reuters_qtrly_source_window.fat&amp;display_string=Audit&amp;DYN_ARGS=TRUE&amp;VAR:ID1=98849810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6__FDSAUDITLINK__" hidden="1">{"fdsup://IBCentral/FAT Viewer?action=UPDATE&amp;creator=factset&amp;DOC_NAME=fat:reuters_qtrly_source_window.fat&amp;display_string=Audit&amp;DYN_ARGS=TRUE&amp;VAR:ID1=98849810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60__FDSAUDITLINK__" localSheetId="1" hidden="1">{"fdsup://IBCentral/FAT Viewer?action=UPDATE&amp;creator=factset&amp;DOC_NAME=fat:reuters_qtrly_source_window.fat&amp;display_string=Audit&amp;DYN_ARGS=TRUE&amp;VAR:ID1=98849810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0__FDSAUDITLINK__" localSheetId="3" hidden="1">{"fdsup://IBCentral/FAT Viewer?action=UPDATE&amp;creator=factset&amp;DOC_NAME=fat:reuters_qtrly_source_window.fat&amp;display_string=Audit&amp;DYN_ARGS=TRUE&amp;VAR:ID1=98849810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0__FDSAUDITLINK__" hidden="1">{"fdsup://IBCentral/FAT Viewer?action=UPDATE&amp;creator=factset&amp;DOC_NAME=fat:reuters_qtrly_source_window.fat&amp;display_string=Audit&amp;DYN_ARGS=TRUE&amp;VAR:ID1=98849810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0_0_S" hidden="1">#REF!</definedName>
    <definedName name="_61__FDSAUDITLINK__" localSheetId="1" hidden="1">{"fdsup://IBCentral/FAT Viewer?action=UPDATE&amp;creator=factset&amp;DOC_NAME=fat:reuters_qtrly_source_window.fat&amp;display_string=Audit&amp;DYN_ARGS=TRUE&amp;VAR:ID1=74271810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1__FDSAUDITLINK__" localSheetId="3" hidden="1">{"fdsup://IBCentral/FAT Viewer?action=UPDATE&amp;creator=factset&amp;DOC_NAME=fat:reuters_qtrly_source_window.fat&amp;display_string=Audit&amp;DYN_ARGS=TRUE&amp;VAR:ID1=74271810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1__FDSAUDITLINK__" hidden="1">{"fdsup://IBCentral/FAT Viewer?action=UPDATE&amp;creator=factset&amp;DOC_NAME=fat:reuters_qtrly_source_window.fat&amp;display_string=Audit&amp;DYN_ARGS=TRUE&amp;VAR:ID1=74271810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2__FDSAUDITLINK__" localSheetId="1" hidden="1">{"fdsup://IBCentral/FAT Viewer?action=UPDATE&amp;creator=factset&amp;DOC_NAME=fat:reuters_qtrly_source_window.fat&amp;display_string=Audit&amp;DYN_ARGS=TRUE&amp;VAR:ID1=74271810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2__FDSAUDITLINK__" localSheetId="3" hidden="1">{"fdsup://IBCentral/FAT Viewer?action=UPDATE&amp;creator=factset&amp;DOC_NAME=fat:reuters_qtrly_source_window.fat&amp;display_string=Audit&amp;DYN_ARGS=TRUE&amp;VAR:ID1=74271810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2__FDSAUDITLINK__" hidden="1">{"fdsup://IBCentral/FAT Viewer?action=UPDATE&amp;creator=factset&amp;DOC_NAME=fat:reuters_qtrly_source_window.fat&amp;display_string=Audit&amp;DYN_ARGS=TRUE&amp;VAR:ID1=74271810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3__FDSAUDITLINK__" localSheetId="1" hidden="1">{"fdsup://IBCentral/FAT Viewer?action=UPDATE&amp;creator=factset&amp;DOC_NAME=fat:reuters_qtrly_source_window.fat&amp;display_string=Audit&amp;DYN_ARGS=TRUE&amp;VAR:ID1=74271810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3__FDSAUDITLINK__" localSheetId="3" hidden="1">{"fdsup://IBCentral/FAT Viewer?action=UPDATE&amp;creator=factset&amp;DOC_NAME=fat:reuters_qtrly_source_window.fat&amp;display_string=Audit&amp;DYN_ARGS=TRUE&amp;VAR:ID1=74271810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3__FDSAUDITLINK__" hidden="1">{"fdsup://IBCentral/FAT Viewer?action=UPDATE&amp;creator=factset&amp;DOC_NAME=fat:reuters_qtrly_source_window.fat&amp;display_string=Audit&amp;DYN_ARGS=TRUE&amp;VAR:ID1=74271810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3_0_Table2_" hidden="1">#REF!</definedName>
    <definedName name="_64__FDSAUDITLINK__" localSheetId="1" hidden="1">{"fdsup://IBCentral/FAT Viewer?action=UPDATE&amp;creator=factset&amp;DOC_NAME=fat:reuters_qtrly_source_window.fat&amp;display_string=Audit&amp;DYN_ARGS=TRUE&amp;VAR:ID1=74271810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4__FDSAUDITLINK__" localSheetId="3" hidden="1">{"fdsup://IBCentral/FAT Viewer?action=UPDATE&amp;creator=factset&amp;DOC_NAME=fat:reuters_qtrly_source_window.fat&amp;display_string=Audit&amp;DYN_ARGS=TRUE&amp;VAR:ID1=74271810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4__FDSAUDITLINK__" hidden="1">{"fdsup://IBCentral/FAT Viewer?action=UPDATE&amp;creator=factset&amp;DOC_NAME=fat:reuters_qtrly_source_window.fat&amp;display_string=Audit&amp;DYN_ARGS=TRUE&amp;VAR:ID1=74271810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5__FDSAUDITLINK__" localSheetId="1" hidden="1">{"fdsup://IBCentral/FAT Viewer?action=UPDATE&amp;creator=factset&amp;DOC_NAME=fat:reuters_qtrly_source_window.fat&amp;display_string=Audit&amp;DYN_ARGS=TRUE&amp;VAR:ID1=74271810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5__FDSAUDITLINK__" localSheetId="3" hidden="1">{"fdsup://IBCentral/FAT Viewer?action=UPDATE&amp;creator=factset&amp;DOC_NAME=fat:reuters_qtrly_source_window.fat&amp;display_string=Audit&amp;DYN_ARGS=TRUE&amp;VAR:ID1=74271810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5__FDSAUDITLINK__" hidden="1">{"fdsup://IBCentral/FAT Viewer?action=UPDATE&amp;creator=factset&amp;DOC_NAME=fat:reuters_qtrly_source_window.fat&amp;display_string=Audit&amp;DYN_ARGS=TRUE&amp;VAR:ID1=74271810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6__FDSAUDITLINK__" localSheetId="1" hidden="1">{"fdsup://IBCentral/FAT Viewer?action=UPDATE&amp;creator=factset&amp;DOC_NAME=fat:reuters_qtrly_source_window.fat&amp;display_string=Audit&amp;DYN_ARGS=TRUE&amp;VAR:ID1=19121610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6__FDSAUDITLINK__" localSheetId="3" hidden="1">{"fdsup://IBCentral/FAT Viewer?action=UPDATE&amp;creator=factset&amp;DOC_NAME=fat:reuters_qtrly_source_window.fat&amp;display_string=Audit&amp;DYN_ARGS=TRUE&amp;VAR:ID1=19121610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6__FDSAUDITLINK__" hidden="1">{"fdsup://IBCentral/FAT Viewer?action=UPDATE&amp;creator=factset&amp;DOC_NAME=fat:reuters_qtrly_source_window.fat&amp;display_string=Audit&amp;DYN_ARGS=TRUE&amp;VAR:ID1=19121610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6_0_Table2_" hidden="1">#REF!</definedName>
    <definedName name="_67__FDSAUDITLINK__" localSheetId="1" hidden="1">{"fdsup://IBCentral/FAT Viewer?action=UPDATE&amp;creator=factset&amp;DOC_NAME=fat:reuters_qtrly_source_window.fat&amp;display_string=Audit&amp;DYN_ARGS=TRUE&amp;VAR:ID1=19121610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7__FDSAUDITLINK__" localSheetId="3" hidden="1">{"fdsup://IBCentral/FAT Viewer?action=UPDATE&amp;creator=factset&amp;DOC_NAME=fat:reuters_qtrly_source_window.fat&amp;display_string=Audit&amp;DYN_ARGS=TRUE&amp;VAR:ID1=19121610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7__FDSAUDITLINK__" hidden="1">{"fdsup://IBCentral/FAT Viewer?action=UPDATE&amp;creator=factset&amp;DOC_NAME=fat:reuters_qtrly_source_window.fat&amp;display_string=Audit&amp;DYN_ARGS=TRUE&amp;VAR:ID1=19121610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8__FDSAUDITLINK__" localSheetId="1" hidden="1">{"fdsup://IBCentral/FAT Viewer?action=UPDATE&amp;creator=factset&amp;DOC_NAME=fat:reuters_qtrly_source_window.fat&amp;display_string=Audit&amp;DYN_ARGS=TRUE&amp;VAR:ID1=19121610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8__FDSAUDITLINK__" localSheetId="3" hidden="1">{"fdsup://IBCentral/FAT Viewer?action=UPDATE&amp;creator=factset&amp;DOC_NAME=fat:reuters_qtrly_source_window.fat&amp;display_string=Audit&amp;DYN_ARGS=TRUE&amp;VAR:ID1=19121610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8__FDSAUDITLINK__" hidden="1">{"fdsup://IBCentral/FAT Viewer?action=UPDATE&amp;creator=factset&amp;DOC_NAME=fat:reuters_qtrly_source_window.fat&amp;display_string=Audit&amp;DYN_ARGS=TRUE&amp;VAR:ID1=19121610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9__FDSAUDITLINK__" localSheetId="1" hidden="1">{"fdsup://IBCentral/FAT Viewer?action=UPDATE&amp;creator=factset&amp;DOC_NAME=fat:reuters_qtrly_source_window.fat&amp;display_string=Audit&amp;DYN_ARGS=TRUE&amp;VAR:ID1=19121610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9__FDSAUDITLINK__" localSheetId="3" hidden="1">{"fdsup://IBCentral/FAT Viewer?action=UPDATE&amp;creator=factset&amp;DOC_NAME=fat:reuters_qtrly_source_window.fat&amp;display_string=Audit&amp;DYN_ARGS=TRUE&amp;VAR:ID1=19121610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9__FDSAUDITLINK__" hidden="1">{"fdsup://IBCentral/FAT Viewer?action=UPDATE&amp;creator=factset&amp;DOC_NAME=fat:reuters_qtrly_source_window.fat&amp;display_string=Audit&amp;DYN_ARGS=TRUE&amp;VAR:ID1=19121610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__123Graph_ACHART_26" hidden="1">[3]Menu!$D$83:$M$83</definedName>
    <definedName name="_7__123Graph_AChart_2A" hidden="1">#REF!</definedName>
    <definedName name="_7__FDSAUDITLINK__" localSheetId="1" hidden="1">{"fdsup://IBCentral/FAT Viewer?action=UPDATE&amp;creator=factset&amp;DOC_NAME=fat:reuters_qtrly_source_window.fat&amp;display_string=Audit&amp;DYN_ARGS=TRUE&amp;VAR:ID1=74271810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__FDSAUDITLINK__" localSheetId="3" hidden="1">{"fdsup://IBCentral/FAT Viewer?action=UPDATE&amp;creator=factset&amp;DOC_NAME=fat:reuters_qtrly_source_window.fat&amp;display_string=Audit&amp;DYN_ARGS=TRUE&amp;VAR:ID1=74271810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__FDSAUDITLINK__" hidden="1">{"fdsup://IBCentral/FAT Viewer?action=UPDATE&amp;creator=factset&amp;DOC_NAME=fat:reuters_qtrly_source_window.fat&amp;display_string=Audit&amp;DYN_ARGS=TRUE&amp;VAR:ID1=74271810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0__FDSAUDITLINK__" localSheetId="1" hidden="1">{"fdsup://IBCentral/FAT Viewer?action=UPDATE&amp;creator=factset&amp;DOC_NAME=fat:reuters_qtrly_source_window.fat&amp;display_string=Audit&amp;DYN_ARGS=TRUE&amp;VAR:ID1=19121610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0__FDSAUDITLINK__" localSheetId="3" hidden="1">{"fdsup://IBCentral/FAT Viewer?action=UPDATE&amp;creator=factset&amp;DOC_NAME=fat:reuters_qtrly_source_window.fat&amp;display_string=Audit&amp;DYN_ARGS=TRUE&amp;VAR:ID1=19121610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0__FDSAUDITLINK__" hidden="1">{"fdsup://IBCentral/FAT Viewer?action=UPDATE&amp;creator=factset&amp;DOC_NAME=fat:reuters_qtrly_source_window.fat&amp;display_string=Audit&amp;DYN_ARGS=TRUE&amp;VAR:ID1=19121610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1__FDSAUDITLINK__" localSheetId="1" hidden="1">{"fdsup://IBCentral/FAT Viewer?action=UPDATE&amp;creator=factset&amp;DOC_NAME=fat:reuters_qtrly_source_window.fat&amp;display_string=Audit&amp;DYN_ARGS=TRUE&amp;VAR:ID1=00176510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1__FDSAUDITLINK__" localSheetId="3" hidden="1">{"fdsup://IBCentral/FAT Viewer?action=UPDATE&amp;creator=factset&amp;DOC_NAME=fat:reuters_qtrly_source_window.fat&amp;display_string=Audit&amp;DYN_ARGS=TRUE&amp;VAR:ID1=00176510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1__FDSAUDITLINK__" hidden="1">{"fdsup://IBCentral/FAT Viewer?action=UPDATE&amp;creator=factset&amp;DOC_NAME=fat:reuters_qtrly_source_window.fat&amp;display_string=Audit&amp;DYN_ARGS=TRUE&amp;VAR:ID1=00176510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2__FDSAUDITLINK__" localSheetId="1" hidden="1">{"fdsup://IBCentral/FAT Viewer?action=UPDATE&amp;creator=factset&amp;DOC_NAME=fat:reuters_qtrly_source_window.fat&amp;display_string=Audit&amp;DYN_ARGS=TRUE&amp;VAR:ID1=00176510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2__FDSAUDITLINK__" localSheetId="3" hidden="1">{"fdsup://IBCentral/FAT Viewer?action=UPDATE&amp;creator=factset&amp;DOC_NAME=fat:reuters_qtrly_source_window.fat&amp;display_string=Audit&amp;DYN_ARGS=TRUE&amp;VAR:ID1=00176510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2__FDSAUDITLINK__" hidden="1">{"fdsup://IBCentral/FAT Viewer?action=UPDATE&amp;creator=factset&amp;DOC_NAME=fat:reuters_qtrly_source_window.fat&amp;display_string=Audit&amp;DYN_ARGS=TRUE&amp;VAR:ID1=00176510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3__FDSAUDITLINK__" localSheetId="1" hidden="1">{"fdsup://IBCentral/FAT Viewer?action=UPDATE&amp;creator=factset&amp;DOC_NAME=fat:reuters_qtrly_source_window.fat&amp;display_string=Audit&amp;DYN_ARGS=TRUE&amp;VAR:ID1=00176510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3__FDSAUDITLINK__" localSheetId="3" hidden="1">{"fdsup://IBCentral/FAT Viewer?action=UPDATE&amp;creator=factset&amp;DOC_NAME=fat:reuters_qtrly_source_window.fat&amp;display_string=Audit&amp;DYN_ARGS=TRUE&amp;VAR:ID1=00176510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3__FDSAUDITLINK__" hidden="1">{"fdsup://IBCentral/FAT Viewer?action=UPDATE&amp;creator=factset&amp;DOC_NAME=fat:reuters_qtrly_source_window.fat&amp;display_string=Audit&amp;DYN_ARGS=TRUE&amp;VAR:ID1=00176510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4__FDSAUDITLINK__" localSheetId="1" hidden="1">{"fdsup://IBCentral/FAT Viewer?action=UPDATE&amp;creator=factset&amp;DOC_NAME=fat:reuters_qtrly_source_window.fat&amp;display_string=Audit&amp;DYN_ARGS=TRUE&amp;VAR:ID1=00176510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4__FDSAUDITLINK__" localSheetId="3" hidden="1">{"fdsup://IBCentral/FAT Viewer?action=UPDATE&amp;creator=factset&amp;DOC_NAME=fat:reuters_qtrly_source_window.fat&amp;display_string=Audit&amp;DYN_ARGS=TRUE&amp;VAR:ID1=00176510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4__FDSAUDITLINK__" hidden="1">{"fdsup://IBCentral/FAT Viewer?action=UPDATE&amp;creator=factset&amp;DOC_NAME=fat:reuters_qtrly_source_window.fat&amp;display_string=Audit&amp;DYN_ARGS=TRUE&amp;VAR:ID1=00176510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5__FDSAUDITLINK__" localSheetId="1" hidden="1">{"fdsup://IBCentral/FAT Viewer?action=UPDATE&amp;creator=factset&amp;DOC_NAME=fat:reuters_qtrly_source_window.fat&amp;display_string=Audit&amp;DYN_ARGS=TRUE&amp;VAR:ID1=00176510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5__FDSAUDITLINK__" localSheetId="3" hidden="1">{"fdsup://IBCentral/FAT Viewer?action=UPDATE&amp;creator=factset&amp;DOC_NAME=fat:reuters_qtrly_source_window.fat&amp;display_string=Audit&amp;DYN_ARGS=TRUE&amp;VAR:ID1=00176510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5__FDSAUDITLINK__" hidden="1">{"fdsup://IBCentral/FAT Viewer?action=UPDATE&amp;creator=factset&amp;DOC_NAME=fat:reuters_qtrly_source_window.fat&amp;display_string=Audit&amp;DYN_ARGS=TRUE&amp;VAR:ID1=00176510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6__FDSAUDITLINK__" localSheetId="1" hidden="1">{"fdsup://IBCentral/FAT Viewer?action=UPDATE&amp;creator=factset&amp;DOC_NAME=fat:reuters_qtrly_source_window.fat&amp;display_string=Audit&amp;DYN_ARGS=TRUE&amp;VAR:ID1=65122910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6__FDSAUDITLINK__" localSheetId="3" hidden="1">{"fdsup://IBCentral/FAT Viewer?action=UPDATE&amp;creator=factset&amp;DOC_NAME=fat:reuters_qtrly_source_window.fat&amp;display_string=Audit&amp;DYN_ARGS=TRUE&amp;VAR:ID1=65122910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6__FDSAUDITLINK__" hidden="1">{"fdsup://IBCentral/FAT Viewer?action=UPDATE&amp;creator=factset&amp;DOC_NAME=fat:reuters_qtrly_source_window.fat&amp;display_string=Audit&amp;DYN_ARGS=TRUE&amp;VAR:ID1=65122910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7__FDSAUDITLINK__" localSheetId="1" hidden="1">{"fdsup://IBCentral/FAT Viewer?action=UPDATE&amp;creator=factset&amp;DOC_NAME=fat:reuters_qtrly_source_window.fat&amp;display_string=Audit&amp;DYN_ARGS=TRUE&amp;VAR:ID1=65122910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7__FDSAUDITLINK__" localSheetId="3" hidden="1">{"fdsup://IBCentral/FAT Viewer?action=UPDATE&amp;creator=factset&amp;DOC_NAME=fat:reuters_qtrly_source_window.fat&amp;display_string=Audit&amp;DYN_ARGS=TRUE&amp;VAR:ID1=65122910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7__FDSAUDITLINK__" hidden="1">{"fdsup://IBCentral/FAT Viewer?action=UPDATE&amp;creator=factset&amp;DOC_NAME=fat:reuters_qtrly_source_window.fat&amp;display_string=Audit&amp;DYN_ARGS=TRUE&amp;VAR:ID1=65122910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8__FDSAUDITLINK__" localSheetId="1" hidden="1">{"fdsup://IBCentral/FAT Viewer?action=UPDATE&amp;creator=factset&amp;DOC_NAME=fat:reuters_qtrly_source_window.fat&amp;display_string=Audit&amp;DYN_ARGS=TRUE&amp;VAR:ID1=65122910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8__FDSAUDITLINK__" localSheetId="3" hidden="1">{"fdsup://IBCentral/FAT Viewer?action=UPDATE&amp;creator=factset&amp;DOC_NAME=fat:reuters_qtrly_source_window.fat&amp;display_string=Audit&amp;DYN_ARGS=TRUE&amp;VAR:ID1=65122910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8__FDSAUDITLINK__" hidden="1">{"fdsup://IBCentral/FAT Viewer?action=UPDATE&amp;creator=factset&amp;DOC_NAME=fat:reuters_qtrly_source_window.fat&amp;display_string=Audit&amp;DYN_ARGS=TRUE&amp;VAR:ID1=65122910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9__FDSAUDITLINK__" localSheetId="1" hidden="1">{"fdsup://IBCentral/FAT Viewer?action=UPDATE&amp;creator=factset&amp;DOC_NAME=fat:reuters_qtrly_source_window.fat&amp;display_string=Audit&amp;DYN_ARGS=TRUE&amp;VAR:ID1=65122910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9__FDSAUDITLINK__" localSheetId="3" hidden="1">{"fdsup://IBCentral/FAT Viewer?action=UPDATE&amp;creator=factset&amp;DOC_NAME=fat:reuters_qtrly_source_window.fat&amp;display_string=Audit&amp;DYN_ARGS=TRUE&amp;VAR:ID1=65122910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9__FDSAUDITLINK__" hidden="1">{"fdsup://IBCentral/FAT Viewer?action=UPDATE&amp;creator=factset&amp;DOC_NAME=fat:reuters_qtrly_source_window.fat&amp;display_string=Audit&amp;DYN_ARGS=TRUE&amp;VAR:ID1=65122910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__123Graph_ACHART_30" hidden="1">[3]Menu!$D$11:$M$11</definedName>
    <definedName name="_8__FDSAUDITLINK__" localSheetId="1" hidden="1">{"fdsup://IBCentral/FAT Viewer?action=UPDATE&amp;creator=factset&amp;DOC_NAME=fat:reuters_qtrly_source_window.fat&amp;display_string=Audit&amp;DYN_ARGS=TRUE&amp;VAR:ID1=74271810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8__FDSAUDITLINK__" localSheetId="3" hidden="1">{"fdsup://IBCentral/FAT Viewer?action=UPDATE&amp;creator=factset&amp;DOC_NAME=fat:reuters_qtrly_source_window.fat&amp;display_string=Audit&amp;DYN_ARGS=TRUE&amp;VAR:ID1=74271810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8__FDSAUDITLINK__" hidden="1">{"fdsup://IBCentral/FAT Viewer?action=UPDATE&amp;creator=factset&amp;DOC_NAME=fat:reuters_qtrly_source_window.fat&amp;display_string=Audit&amp;DYN_ARGS=TRUE&amp;VAR:ID1=74271810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80__FDSAUDITLINK__" localSheetId="1" hidden="1">{"fdsup://IBCentral/FAT Viewer?action=UPDATE&amp;creator=factset&amp;DOC_NAME=fat:reuters_qtrly_source_window.fat&amp;display_string=Audit&amp;DYN_ARGS=TRUE&amp;VAR:ID1=65122910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0__FDSAUDITLINK__" localSheetId="3" hidden="1">{"fdsup://IBCentral/FAT Viewer?action=UPDATE&amp;creator=factset&amp;DOC_NAME=fat:reuters_qtrly_source_window.fat&amp;display_string=Audit&amp;DYN_ARGS=TRUE&amp;VAR:ID1=65122910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0__FDSAUDITLINK__" hidden="1">{"fdsup://IBCentral/FAT Viewer?action=UPDATE&amp;creator=factset&amp;DOC_NAME=fat:reuters_qtrly_source_window.fat&amp;display_string=Audit&amp;DYN_ARGS=TRUE&amp;VAR:ID1=65122910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1__FDSAUDITLINK__" localSheetId="1" hidden="1">{"fdsup://IBCentral/FAT Viewer?action=UPDATE&amp;creator=factset&amp;DOC_NAME=fat:reuters_qtrly_source_window.fat&amp;display_string=Audit&amp;DYN_ARGS=TRUE&amp;VAR:ID1=85461610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1__FDSAUDITLINK__" localSheetId="3" hidden="1">{"fdsup://IBCentral/FAT Viewer?action=UPDATE&amp;creator=factset&amp;DOC_NAME=fat:reuters_qtrly_source_window.fat&amp;display_string=Audit&amp;DYN_ARGS=TRUE&amp;VAR:ID1=85461610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1__FDSAUDITLINK__" hidden="1">{"fdsup://IBCentral/FAT Viewer?action=UPDATE&amp;creator=factset&amp;DOC_NAME=fat:reuters_qtrly_source_window.fat&amp;display_string=Audit&amp;DYN_ARGS=TRUE&amp;VAR:ID1=85461610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2__FDSAUDITLINK__" localSheetId="1" hidden="1">{"fdsup://IBCentral/FAT Viewer?action=UPDATE&amp;creator=factset&amp;DOC_NAME=fat:reuters_qtrly_source_window.fat&amp;display_string=Audit&amp;DYN_ARGS=TRUE&amp;VAR:ID1=85461610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2__FDSAUDITLINK__" localSheetId="3" hidden="1">{"fdsup://IBCentral/FAT Viewer?action=UPDATE&amp;creator=factset&amp;DOC_NAME=fat:reuters_qtrly_source_window.fat&amp;display_string=Audit&amp;DYN_ARGS=TRUE&amp;VAR:ID1=85461610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2__FDSAUDITLINK__" hidden="1">{"fdsup://IBCentral/FAT Viewer?action=UPDATE&amp;creator=factset&amp;DOC_NAME=fat:reuters_qtrly_source_window.fat&amp;display_string=Audit&amp;DYN_ARGS=TRUE&amp;VAR:ID1=85461610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3__FDSAUDITLINK__" localSheetId="1" hidden="1">{"fdsup://IBCentral/FAT Viewer?action=UPDATE&amp;creator=factset&amp;DOC_NAME=fat:reuters_qtrly_source_window.fat&amp;display_string=Audit&amp;DYN_ARGS=TRUE&amp;VAR:ID1=85461610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3__FDSAUDITLINK__" localSheetId="3" hidden="1">{"fdsup://IBCentral/FAT Viewer?action=UPDATE&amp;creator=factset&amp;DOC_NAME=fat:reuters_qtrly_source_window.fat&amp;display_string=Audit&amp;DYN_ARGS=TRUE&amp;VAR:ID1=85461610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3__FDSAUDITLINK__" hidden="1">{"fdsup://IBCentral/FAT Viewer?action=UPDATE&amp;creator=factset&amp;DOC_NAME=fat:reuters_qtrly_source_window.fat&amp;display_string=Audit&amp;DYN_ARGS=TRUE&amp;VAR:ID1=85461610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4__FDSAUDITLINK__" localSheetId="1" hidden="1">{"fdsup://IBCentral/FAT Viewer?action=UPDATE&amp;creator=factset&amp;DOC_NAME=fat:reuters_qtrly_source_window.fat&amp;display_string=Audit&amp;DYN_ARGS=TRUE&amp;VAR:ID1=85461610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4__FDSAUDITLINK__" localSheetId="3" hidden="1">{"fdsup://IBCentral/FAT Viewer?action=UPDATE&amp;creator=factset&amp;DOC_NAME=fat:reuters_qtrly_source_window.fat&amp;display_string=Audit&amp;DYN_ARGS=TRUE&amp;VAR:ID1=85461610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4__FDSAUDITLINK__" hidden="1">{"fdsup://IBCentral/FAT Viewer?action=UPDATE&amp;creator=factset&amp;DOC_NAME=fat:reuters_qtrly_source_window.fat&amp;display_string=Audit&amp;DYN_ARGS=TRUE&amp;VAR:ID1=85461610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5__FDSAUDITLINK__" localSheetId="1" hidden="1">{"fdsup://IBCentral/FAT Viewer?action=UPDATE&amp;creator=factset&amp;DOC_NAME=fat:reuters_qtrly_source_window.fat&amp;display_string=Audit&amp;DYN_ARGS=TRUE&amp;VAR:ID1=85461610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5__FDSAUDITLINK__" localSheetId="3" hidden="1">{"fdsup://IBCentral/FAT Viewer?action=UPDATE&amp;creator=factset&amp;DOC_NAME=fat:reuters_qtrly_source_window.fat&amp;display_string=Audit&amp;DYN_ARGS=TRUE&amp;VAR:ID1=85461610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5__FDSAUDITLINK__" hidden="1">{"fdsup://IBCentral/FAT Viewer?action=UPDATE&amp;creator=factset&amp;DOC_NAME=fat:reuters_qtrly_source_window.fat&amp;display_string=Audit&amp;DYN_ARGS=TRUE&amp;VAR:ID1=85461610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6__FDSAUDITLINK__" localSheetId="1" hidden="1">{"fdsup://IBCentral/FAT Viewer?action=UPDATE&amp;creator=factset&amp;DOC_NAME=fat:reuters_qtrly_source_window.fat&amp;display_string=Audit&amp;DYN_ARGS=TRUE&amp;VAR:ID1=34537086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6__FDSAUDITLINK__" localSheetId="3" hidden="1">{"fdsup://IBCentral/FAT Viewer?action=UPDATE&amp;creator=factset&amp;DOC_NAME=fat:reuters_qtrly_source_window.fat&amp;display_string=Audit&amp;DYN_ARGS=TRUE&amp;VAR:ID1=34537086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6__FDSAUDITLINK__" hidden="1">{"fdsup://IBCentral/FAT Viewer?action=UPDATE&amp;creator=factset&amp;DOC_NAME=fat:reuters_qtrly_source_window.fat&amp;display_string=Audit&amp;DYN_ARGS=TRUE&amp;VAR:ID1=34537086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7__FDSAUDITLINK__" localSheetId="1" hidden="1">{"fdsup://IBCentral/FAT Viewer?action=UPDATE&amp;creator=factset&amp;DOC_NAME=fat:reuters_qtrly_source_window.fat&amp;display_string=Audit&amp;DYN_ARGS=TRUE&amp;VAR:ID1=34537086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7__FDSAUDITLINK__" localSheetId="3" hidden="1">{"fdsup://IBCentral/FAT Viewer?action=UPDATE&amp;creator=factset&amp;DOC_NAME=fat:reuters_qtrly_source_window.fat&amp;display_string=Audit&amp;DYN_ARGS=TRUE&amp;VAR:ID1=34537086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7__FDSAUDITLINK__" hidden="1">{"fdsup://IBCentral/FAT Viewer?action=UPDATE&amp;creator=factset&amp;DOC_NAME=fat:reuters_qtrly_source_window.fat&amp;display_string=Audit&amp;DYN_ARGS=TRUE&amp;VAR:ID1=34537086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8__FDSAUDITLINK__" localSheetId="1" hidden="1">{"fdsup://IBCentral/FAT Viewer?action=UPDATE&amp;creator=factset&amp;DOC_NAME=fat:reuters_qtrly_source_window.fat&amp;display_string=Audit&amp;DYN_ARGS=TRUE&amp;VAR:ID1=34537086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8__FDSAUDITLINK__" localSheetId="3" hidden="1">{"fdsup://IBCentral/FAT Viewer?action=UPDATE&amp;creator=factset&amp;DOC_NAME=fat:reuters_qtrly_source_window.fat&amp;display_string=Audit&amp;DYN_ARGS=TRUE&amp;VAR:ID1=34537086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8__FDSAUDITLINK__" hidden="1">{"fdsup://IBCentral/FAT Viewer?action=UPDATE&amp;creator=factset&amp;DOC_NAME=fat:reuters_qtrly_source_window.fat&amp;display_string=Audit&amp;DYN_ARGS=TRUE&amp;VAR:ID1=34537086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9__FDSAUDITLINK__" localSheetId="1" hidden="1">{"fdsup://IBCentral/FAT Viewer?action=UPDATE&amp;creator=factset&amp;DOC_NAME=fat:reuters_qtrly_source_window.fat&amp;display_string=Audit&amp;DYN_ARGS=TRUE&amp;VAR:ID1=34537086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9__FDSAUDITLINK__" localSheetId="3" hidden="1">{"fdsup://IBCentral/FAT Viewer?action=UPDATE&amp;creator=factset&amp;DOC_NAME=fat:reuters_qtrly_source_window.fat&amp;display_string=Audit&amp;DYN_ARGS=TRUE&amp;VAR:ID1=34537086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9__FDSAUDITLINK__" hidden="1">{"fdsup://IBCentral/FAT Viewer?action=UPDATE&amp;creator=factset&amp;DOC_NAME=fat:reuters_qtrly_source_window.fat&amp;display_string=Audit&amp;DYN_ARGS=TRUE&amp;VAR:ID1=34537086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__123Graph_AGROSS_MARGINS" hidden="1">#REF!</definedName>
    <definedName name="_9__FDSAUDITLINK__" localSheetId="1" hidden="1">{"fdsup://IBCentral/FAT Viewer?action=UPDATE&amp;creator=factset&amp;DOC_NAME=fat:reuters_qtrly_source_window.fat&amp;display_string=Audit&amp;DYN_ARGS=TRUE&amp;VAR:ID1=74271810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9__FDSAUDITLINK__" localSheetId="3" hidden="1">{"fdsup://IBCentral/FAT Viewer?action=UPDATE&amp;creator=factset&amp;DOC_NAME=fat:reuters_qtrly_source_window.fat&amp;display_string=Audit&amp;DYN_ARGS=TRUE&amp;VAR:ID1=74271810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9__FDSAUDITLINK__" hidden="1">{"fdsup://IBCentral/FAT Viewer?action=UPDATE&amp;creator=factset&amp;DOC_NAME=fat:reuters_qtrly_source_window.fat&amp;display_string=Audit&amp;DYN_ARGS=TRUE&amp;VAR:ID1=74271810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90__FDSAUDITLINK__" localSheetId="1" hidden="1">{"fdsup://IBCentral/FAT Viewer?action=UPDATE&amp;creator=factset&amp;DOC_NAME=fat:reuters_qtrly_source_window.fat&amp;display_string=Audit&amp;DYN_ARGS=TRUE&amp;VAR:ID1=34537086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0__FDSAUDITLINK__" localSheetId="3" hidden="1">{"fdsup://IBCentral/FAT Viewer?action=UPDATE&amp;creator=factset&amp;DOC_NAME=fat:reuters_qtrly_source_window.fat&amp;display_string=Audit&amp;DYN_ARGS=TRUE&amp;VAR:ID1=34537086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0__FDSAUDITLINK__" hidden="1">{"fdsup://IBCentral/FAT Viewer?action=UPDATE&amp;creator=factset&amp;DOC_NAME=fat:reuters_qtrly_source_window.fat&amp;display_string=Audit&amp;DYN_ARGS=TRUE&amp;VAR:ID1=34537086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1__FDSAUDITLINK__" localSheetId="1" hidden="1">{"fdsup://IBCentral/FAT Viewer?action=UPDATE&amp;creator=factset&amp;DOC_NAME=fat:reuters_qtrly_source_window.fat&amp;display_string=Audit&amp;DYN_ARGS=TRUE&amp;VAR:ID1=38259P50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1__FDSAUDITLINK__" localSheetId="3" hidden="1">{"fdsup://IBCentral/FAT Viewer?action=UPDATE&amp;creator=factset&amp;DOC_NAME=fat:reuters_qtrly_source_window.fat&amp;display_string=Audit&amp;DYN_ARGS=TRUE&amp;VAR:ID1=38259P50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1__FDSAUDITLINK__" hidden="1">{"fdsup://IBCentral/FAT Viewer?action=UPDATE&amp;creator=factset&amp;DOC_NAME=fat:reuters_qtrly_source_window.fat&amp;display_string=Audit&amp;DYN_ARGS=TRUE&amp;VAR:ID1=38259P50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2__FDSAUDITLINK__" localSheetId="1" hidden="1">{"fdsup://IBCentral/FAT Viewer?action=UPDATE&amp;creator=factset&amp;DOC_NAME=fat:reuters_qtrly_source_window.fat&amp;display_string=Audit&amp;DYN_ARGS=TRUE&amp;VAR:ID1=38259P50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2__FDSAUDITLINK__" localSheetId="3" hidden="1">{"fdsup://IBCentral/FAT Viewer?action=UPDATE&amp;creator=factset&amp;DOC_NAME=fat:reuters_qtrly_source_window.fat&amp;display_string=Audit&amp;DYN_ARGS=TRUE&amp;VAR:ID1=38259P50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2__FDSAUDITLINK__" hidden="1">{"fdsup://IBCentral/FAT Viewer?action=UPDATE&amp;creator=factset&amp;DOC_NAME=fat:reuters_qtrly_source_window.fat&amp;display_string=Audit&amp;DYN_ARGS=TRUE&amp;VAR:ID1=38259P50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3__FDSAUDITLINK__" localSheetId="1" hidden="1">{"fdsup://IBCentral/FAT Viewer?action=UPDATE&amp;creator=factset&amp;DOC_NAME=fat:reuters_qtrly_source_window.fat&amp;display_string=Audit&amp;DYN_ARGS=TRUE&amp;VAR:ID1=38259P50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3__FDSAUDITLINK__" localSheetId="3" hidden="1">{"fdsup://IBCentral/FAT Viewer?action=UPDATE&amp;creator=factset&amp;DOC_NAME=fat:reuters_qtrly_source_window.fat&amp;display_string=Audit&amp;DYN_ARGS=TRUE&amp;VAR:ID1=38259P50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3__FDSAUDITLINK__" hidden="1">{"fdsup://IBCentral/FAT Viewer?action=UPDATE&amp;creator=factset&amp;DOC_NAME=fat:reuters_qtrly_source_window.fat&amp;display_string=Audit&amp;DYN_ARGS=TRUE&amp;VAR:ID1=38259P50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4__FDSAUDITLINK__" localSheetId="1" hidden="1">{"fdsup://IBCentral/FAT Viewer?action=UPDATE&amp;creator=factset&amp;DOC_NAME=fat:reuters_qtrly_source_window.fat&amp;display_string=Audit&amp;DYN_ARGS=TRUE&amp;VAR:ID1=38259P50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4__FDSAUDITLINK__" localSheetId="3" hidden="1">{"fdsup://IBCentral/FAT Viewer?action=UPDATE&amp;creator=factset&amp;DOC_NAME=fat:reuters_qtrly_source_window.fat&amp;display_string=Audit&amp;DYN_ARGS=TRUE&amp;VAR:ID1=38259P50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4__FDSAUDITLINK__" hidden="1">{"fdsup://IBCentral/FAT Viewer?action=UPDATE&amp;creator=factset&amp;DOC_NAME=fat:reuters_qtrly_source_window.fat&amp;display_string=Audit&amp;DYN_ARGS=TRUE&amp;VAR:ID1=38259P50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5__FDSAUDITLINK__" localSheetId="1" hidden="1">{"fdsup://IBCentral/FAT Viewer?action=UPDATE&amp;creator=factset&amp;DOC_NAME=fat:reuters_qtrly_source_window.fat&amp;display_string=Audit&amp;DYN_ARGS=TRUE&amp;VAR:ID1=38259P50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5__FDSAUDITLINK__" localSheetId="3" hidden="1">{"fdsup://IBCentral/FAT Viewer?action=UPDATE&amp;creator=factset&amp;DOC_NAME=fat:reuters_qtrly_source_window.fat&amp;display_string=Audit&amp;DYN_ARGS=TRUE&amp;VAR:ID1=38259P50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5__FDSAUDITLINK__" hidden="1">{"fdsup://IBCentral/FAT Viewer?action=UPDATE&amp;creator=factset&amp;DOC_NAME=fat:reuters_qtrly_source_window.fat&amp;display_string=Audit&amp;DYN_ARGS=TRUE&amp;VAR:ID1=38259P50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6__FDSAUDITLINK__" localSheetId="1" hidden="1">{"fdsup://IBCentral/FAT Viewer?action=UPDATE&amp;creator=factset&amp;DOC_NAME=fat:reuters_qtrly_source_window.fat&amp;display_string=Audit&amp;DYN_ARGS=TRUE&amp;VAR:ID1=55616P10&amp;VAR:RCODE=FDSPFDSTKTOTAL&amp;VAR:SDATE=20041099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6__FDSAUDITLINK__" localSheetId="3" hidden="1">{"fdsup://IBCentral/FAT Viewer?action=UPDATE&amp;creator=factset&amp;DOC_NAME=fat:reuters_qtrly_source_window.fat&amp;display_string=Audit&amp;DYN_ARGS=TRUE&amp;VAR:ID1=55616P10&amp;VAR:RCODE=FDSPFDSTKTOTAL&amp;VAR:SDATE=20041099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6__FDSAUDITLINK__" hidden="1">{"fdsup://IBCentral/FAT Viewer?action=UPDATE&amp;creator=factset&amp;DOC_NAME=fat:reuters_qtrly_source_window.fat&amp;display_string=Audit&amp;DYN_ARGS=TRUE&amp;VAR:ID1=55616P10&amp;VAR:RCODE=FDSPFDSTKTOTAL&amp;VAR:SDATE=20041099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7__FDSAUDITLINK__" localSheetId="1" hidden="1">{"fdsup://IBCentral/FAT Viewer?action=UPDATE&amp;creator=factset&amp;DOC_NAME=fat:reuters_qtrly_source_window.fat&amp;display_string=Audit&amp;DYN_ARGS=TRUE&amp;VAR:ID1=55616P10&amp;VAR:RCODE=FDSPFDSTKTOTAL&amp;VAR:SDATE=20051099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7__FDSAUDITLINK__" localSheetId="3" hidden="1">{"fdsup://IBCentral/FAT Viewer?action=UPDATE&amp;creator=factset&amp;DOC_NAME=fat:reuters_qtrly_source_window.fat&amp;display_string=Audit&amp;DYN_ARGS=TRUE&amp;VAR:ID1=55616P10&amp;VAR:RCODE=FDSPFDSTKTOTAL&amp;VAR:SDATE=20051099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7__FDSAUDITLINK__" hidden="1">{"fdsup://IBCentral/FAT Viewer?action=UPDATE&amp;creator=factset&amp;DOC_NAME=fat:reuters_qtrly_source_window.fat&amp;display_string=Audit&amp;DYN_ARGS=TRUE&amp;VAR:ID1=55616P10&amp;VAR:RCODE=FDSPFDSTKTOTAL&amp;VAR:SDATE=20051099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8__FDSAUDITLINK__" localSheetId="1" hidden="1">{"fdsup://IBCentral/FAT Viewer?action=UPDATE&amp;creator=factset&amp;DOC_NAME=fat:reuters_qtrly_source_window.fat&amp;display_string=Audit&amp;DYN_ARGS=TRUE&amp;VAR:ID1=55616P10&amp;VAR:RCODE=FDSPFDSTKTOTAL&amp;VAR:SDATE=20061099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8__FDSAUDITLINK__" localSheetId="3" hidden="1">{"fdsup://IBCentral/FAT Viewer?action=UPDATE&amp;creator=factset&amp;DOC_NAME=fat:reuters_qtrly_source_window.fat&amp;display_string=Audit&amp;DYN_ARGS=TRUE&amp;VAR:ID1=55616P10&amp;VAR:RCODE=FDSPFDSTKTOTAL&amp;VAR:SDATE=20061099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8__FDSAUDITLINK__" hidden="1">{"fdsup://IBCentral/FAT Viewer?action=UPDATE&amp;creator=factset&amp;DOC_NAME=fat:reuters_qtrly_source_window.fat&amp;display_string=Audit&amp;DYN_ARGS=TRUE&amp;VAR:ID1=55616P10&amp;VAR:RCODE=FDSPFDSTKTOTAL&amp;VAR:SDATE=20061099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9__FDSAUDITLINK__" localSheetId="1" hidden="1">{"fdsup://IBCentral/FAT Viewer?action=UPDATE&amp;creator=factset&amp;DOC_NAME=fat:reuters_qtrly_source_window.fat&amp;display_string=Audit&amp;DYN_ARGS=TRUE&amp;VAR:ID1=55616P10&amp;VAR:RCODE=FDSPFDSTKTOTAL&amp;VAR:SDATE=20071099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9__FDSAUDITLINK__" localSheetId="3" hidden="1">{"fdsup://IBCentral/FAT Viewer?action=UPDATE&amp;creator=factset&amp;DOC_NAME=fat:reuters_qtrly_source_window.fat&amp;display_string=Audit&amp;DYN_ARGS=TRUE&amp;VAR:ID1=55616P10&amp;VAR:RCODE=FDSPFDSTKTOTAL&amp;VAR:SDATE=20071099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9__FDSAUDITLINK__" hidden="1">{"fdsup://IBCentral/FAT Viewer?action=UPDATE&amp;creator=factset&amp;DOC_NAME=fat:reuters_qtrly_source_window.fat&amp;display_string=Audit&amp;DYN_ARGS=TRUE&amp;VAR:ID1=55616P10&amp;VAR:RCODE=FDSPFDSTKTOTAL&amp;VAR:SDATE=20071099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a1" localSheetId="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a1" localSheetId="3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a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AtRisk_SimSetting_AutomaticallyGenerateReports" hidden="1">FALSE</definedName>
    <definedName name="_AtRisk_SimSetting_AutomaticResultsDisplayMode" hidden="1">1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dm.2B754C816B33440CA6B09FCECA363B1C.edm" hidden="1">#REF!</definedName>
    <definedName name="_bdm.4261CBDD64CC43EEAE9367E32A5D9415.edm" hidden="1">#REF!</definedName>
    <definedName name="_bdm.4E36B374656E4111BE06C6AA8593525F.edm" hidden="1">#REF!</definedName>
    <definedName name="_bdm.A2FC9A89D6D74FC893514932B9559E6F.edm" hidden="1">#REF!</definedName>
    <definedName name="_bdm.B6D3C63AED6645D6839BAAA3C46A1B11.edm" hidden="1">#REF!</definedName>
    <definedName name="_bdm.D3D232B0C825487C80B74D42D3DC9229.edm" hidden="1">#REF!</definedName>
    <definedName name="_bdm.EAA026CA20C74B79BA422B16028705A4.edm" hidden="1">#REF!</definedName>
    <definedName name="_bdm.EE4FE38359B54D868B4E6D164382A293.edm" hidden="1">#REF!</definedName>
    <definedName name="_Dist_Bin" localSheetId="1" hidden="1">'[4]Fonthill Wastewater'!#REF!</definedName>
    <definedName name="_Dist_Bin" localSheetId="3" hidden="1">'[4]Fonthill Wastewater'!#REF!</definedName>
    <definedName name="_Dist_Bin" hidden="1">'[5]Fonthill Wastewater'!#REF!</definedName>
    <definedName name="_Dist_Values" hidden="1">#REF!</definedName>
    <definedName name="_eu_lblSeed1" hidden="1">6648124</definedName>
    <definedName name="_eu_lblSeed2" hidden="1">3105613</definedName>
    <definedName name="_eu_lblSeed3" hidden="1">9092828</definedName>
    <definedName name="_eu_lblSeed4" hidden="1">8231087</definedName>
    <definedName name="_eu_lblSeed5" hidden="1">8045525</definedName>
    <definedName name="_eu_lblSeed6" hidden="1">1463957</definedName>
    <definedName name="_eu_lblSeed7" hidden="1">1146085</definedName>
    <definedName name="_eu_lblSeed8" hidden="1">0</definedName>
    <definedName name="_Fill" localSheetId="1" hidden="1">#REF!</definedName>
    <definedName name="_Fill" localSheetId="3" hidden="1">#REF!</definedName>
    <definedName name="_Fill" hidden="1">#REF!</definedName>
    <definedName name="_fin1" localSheetId="1" hidden="1">{#N/A,#N/A,TRUE,"UKUPNO";#N/A,#N/A,TRUE,"PLASMAN";#N/A,#N/A,TRUE,"REKAP"}</definedName>
    <definedName name="_fin1" localSheetId="3" hidden="1">{#N/A,#N/A,TRUE,"UKUPNO";#N/A,#N/A,TRUE,"PLASMAN";#N/A,#N/A,TRUE,"REKAP"}</definedName>
    <definedName name="_fin1" hidden="1">{#N/A,#N/A,TRUE,"UKUPNO";#N/A,#N/A,TRUE,"PLASMAN";#N/A,#N/A,TRUE,"REKAP"}</definedName>
    <definedName name="_HKJ1" localSheetId="1" hidden="1">{#N/A,#N/A,TRUE,"UKUPNO";#N/A,#N/A,TRUE,"PLASMAN";#N/A,#N/A,TRUE,"REKAP"}</definedName>
    <definedName name="_HKJ1" localSheetId="3" hidden="1">{#N/A,#N/A,TRUE,"UKUPNO";#N/A,#N/A,TRUE,"PLASMAN";#N/A,#N/A,TRUE,"REKAP"}</definedName>
    <definedName name="_HKJ1" hidden="1">{#N/A,#N/A,TRUE,"UKUPNO";#N/A,#N/A,TRUE,"PLASMAN";#N/A,#N/A,TRUE,"REKAP"}</definedName>
    <definedName name="_HR1" localSheetId="1" hidden="1">{#N/A,#N/A,TRUE,"UKUPNO";#N/A,#N/A,TRUE,"PLASMAN";#N/A,#N/A,TRUE,"REKAP"}</definedName>
    <definedName name="_HR1" localSheetId="3" hidden="1">{#N/A,#N/A,TRUE,"UKUPNO";#N/A,#N/A,TRUE,"PLASMAN";#N/A,#N/A,TRUE,"REKAP"}</definedName>
    <definedName name="_HR1" hidden="1">{#N/A,#N/A,TRUE,"UKUPNO";#N/A,#N/A,TRUE,"PLASMAN";#N/A,#N/A,TRUE,"REKAP"}</definedName>
    <definedName name="_K1" localSheetId="1" hidden="1">{#N/A,#N/A,TRUE,"UKUPNO";#N/A,#N/A,TRUE,"PLASMAN";#N/A,#N/A,TRUE,"REKAP"}</definedName>
    <definedName name="_K1" localSheetId="3" hidden="1">{#N/A,#N/A,TRUE,"UKUPNO";#N/A,#N/A,TRUE,"PLASMAN";#N/A,#N/A,TRUE,"REKAP"}</definedName>
    <definedName name="_K1" hidden="1">{#N/A,#N/A,TRUE,"UKUPNO";#N/A,#N/A,TRUE,"PLASMAN";#N/A,#N/A,TRUE,"REKAP"}</definedName>
    <definedName name="_Key1" localSheetId="1" hidden="1">'[6]Acct. Worksheet'!#REF!</definedName>
    <definedName name="_Key1" localSheetId="3" hidden="1">'[6]Acct. Worksheet'!#REF!</definedName>
    <definedName name="_Key1" hidden="1">'[6]Acct. Worksheet'!#REF!</definedName>
    <definedName name="_Key2" localSheetId="1" hidden="1">'[6]Acct. Worksheet'!#REF!</definedName>
    <definedName name="_Key2" localSheetId="3" hidden="1">'[6]Acct. Worksheet'!#REF!</definedName>
    <definedName name="_Key2" hidden="1">'[6]Acct. Worksheet'!#REF!</definedName>
    <definedName name="_KO1" localSheetId="1" hidden="1">{#N/A,#N/A,TRUE,"UKUPNO";#N/A,#N/A,TRUE,"PLASMAN";#N/A,#N/A,TRUE,"REKAP"}</definedName>
    <definedName name="_KO1" localSheetId="3" hidden="1">{#N/A,#N/A,TRUE,"UKUPNO";#N/A,#N/A,TRUE,"PLASMAN";#N/A,#N/A,TRUE,"REKAP"}</definedName>
    <definedName name="_KO1" hidden="1">{#N/A,#N/A,TRUE,"UKUPNO";#N/A,#N/A,TRUE,"PLASMAN";#N/A,#N/A,TRUE,"REKAP"}</definedName>
    <definedName name="_MatInverse_Out" localSheetId="1" hidden="1">'[4]Fonthill Wastewater'!#REF!</definedName>
    <definedName name="_MatInverse_Out" localSheetId="3" hidden="1">'[4]Fonthill Wastewater'!#REF!</definedName>
    <definedName name="_MatInverse_Out" hidden="1">'[5]Fonthill Wastewater'!#REF!</definedName>
    <definedName name="_MatMult_A" localSheetId="1" hidden="1">'[4]Fonthill Wastewater'!#REF!</definedName>
    <definedName name="_MatMult_A" localSheetId="3" hidden="1">'[4]Fonthill Wastewater'!#REF!</definedName>
    <definedName name="_MatMult_A" hidden="1">'[5]Fonthill Wastewater'!#REF!</definedName>
    <definedName name="_MatMult_AxB" localSheetId="1" hidden="1">'[4]Fonthill Wastewater'!#REF!</definedName>
    <definedName name="_MatMult_AxB" localSheetId="3" hidden="1">'[4]Fonthill Wastewater'!#REF!</definedName>
    <definedName name="_MatMult_AxB" hidden="1">'[5]Fonthill Wastewater'!#REF!</definedName>
    <definedName name="_MatMult_B" localSheetId="1" hidden="1">'[4]Fonthill Wastewater'!#REF!</definedName>
    <definedName name="_MatMult_B" localSheetId="3" hidden="1">'[4]Fonthill Wastewater'!#REF!</definedName>
    <definedName name="_MatMult_B" hidden="1">'[5]Fonthill Wastewater'!#REF!</definedName>
    <definedName name="_Order1" hidden="1">255</definedName>
    <definedName name="_Order2" hidden="1">0</definedName>
    <definedName name="_Parse_Out" localSheetId="1" hidden="1">'[4]Fonthill Wastewater'!#REF!</definedName>
    <definedName name="_Parse_Out" localSheetId="3" hidden="1">'[4]Fonthill Wastewater'!#REF!</definedName>
    <definedName name="_Parse_Out" hidden="1">'[5]Fonthill Wastewater'!#REF!</definedName>
    <definedName name="_r" localSheetId="1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r" localSheetId="3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r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Regression_Out" localSheetId="1" hidden="1">'[4]Fonthill Wastewater'!#REF!</definedName>
    <definedName name="_Regression_Out" localSheetId="3" hidden="1">'[4]Fonthill Wastewater'!#REF!</definedName>
    <definedName name="_Regression_Out" hidden="1">'[5]Fonthill Wastewater'!#REF!</definedName>
    <definedName name="_Regression_X" localSheetId="1" hidden="1">'[4]Fonthill Wastewater'!#REF!</definedName>
    <definedName name="_Regression_X" localSheetId="3" hidden="1">'[4]Fonthill Wastewater'!#REF!</definedName>
    <definedName name="_Regression_X" hidden="1">'[5]Fonthill Wastewater'!#REF!</definedName>
    <definedName name="_SE1" localSheetId="1" hidden="1">{#N/A,#N/A,FALSE,"Aging Summary";#N/A,#N/A,FALSE,"Ratio Analysis";#N/A,#N/A,FALSE,"Test 120 Day Accts";#N/A,#N/A,FALSE,"Tickmarks"}</definedName>
    <definedName name="_SE1" localSheetId="3" hidden="1">{#N/A,#N/A,FALSE,"Aging Summary";#N/A,#N/A,FALSE,"Ratio Analysis";#N/A,#N/A,FALSE,"Test 120 Day Accts";#N/A,#N/A,FALSE,"Tickmarks"}</definedName>
    <definedName name="_SE1" hidden="1">{#N/A,#N/A,FALSE,"Aging Summary";#N/A,#N/A,FALSE,"Ratio Analysis";#N/A,#N/A,FALSE,"Test 120 Day Accts";#N/A,#N/A,FALSE,"Tickmarks"}</definedName>
    <definedName name="_Sort" localSheetId="1" hidden="1">'[6]Acct. Worksheet'!#REF!</definedName>
    <definedName name="_Sort" localSheetId="3" hidden="1">'[6]Acct. Worksheet'!#REF!</definedName>
    <definedName name="_Sort" hidden="1">'[6]Acct. Worksheet'!#REF!</definedName>
    <definedName name="_Table1_In1" localSheetId="1" hidden="1">'[4]Fonthill Wastewater'!#REF!</definedName>
    <definedName name="_Table1_In1" localSheetId="3" hidden="1">'[4]Fonthill Wastewater'!#REF!</definedName>
    <definedName name="_Table1_In1" hidden="1">'[5]Fonthill Wastewater'!#REF!</definedName>
    <definedName name="_Table1_Out" hidden="1">#REF!</definedName>
    <definedName name="_Table2_In1" hidden="1">#REF!</definedName>
    <definedName name="_Table2_Out" hidden="1">#REF!</definedName>
    <definedName name="_V1" localSheetId="1" hidden="1">{#N/A,#N/A,FALSE,"Aging Summary";#N/A,#N/A,FALSE,"Ratio Analysis";#N/A,#N/A,FALSE,"Test 120 Day Accts";#N/A,#N/A,FALSE,"Tickmarks"}</definedName>
    <definedName name="_V1" localSheetId="3" hidden="1">{#N/A,#N/A,FALSE,"Aging Summary";#N/A,#N/A,FALSE,"Ratio Analysis";#N/A,#N/A,FALSE,"Test 120 Day Accts";#N/A,#N/A,FALSE,"Tickmarks"}</definedName>
    <definedName name="_V1" hidden="1">{#N/A,#N/A,FALSE,"Aging Summary";#N/A,#N/A,FALSE,"Ratio Analysis";#N/A,#N/A,FALSE,"Test 120 Day Accts";#N/A,#N/A,FALSE,"Tickmarks"}</definedName>
    <definedName name="_w1" localSheetId="1" hidden="1">{#N/A,#N/A,TRUE,"UKUPNO";#N/A,#N/A,TRUE,"PLASMAN";#N/A,#N/A,TRUE,"REKAP"}</definedName>
    <definedName name="_w1" localSheetId="3" hidden="1">{#N/A,#N/A,TRUE,"UKUPNO";#N/A,#N/A,TRUE,"PLASMAN";#N/A,#N/A,TRUE,"REKAP"}</definedName>
    <definedName name="_w1" hidden="1">{#N/A,#N/A,TRUE,"UKUPNO";#N/A,#N/A,TRUE,"PLASMAN";#N/A,#N/A,TRUE,"REKAP"}</definedName>
    <definedName name="_xlcn.WorksheetConnection_T9A2C161" hidden="1">#REF!</definedName>
    <definedName name="_z1" localSheetId="1" hidden="1">{#N/A,#N/A,TRUE,"UKUPNO";#N/A,#N/A,TRUE,"PLASMAN";#N/A,#N/A,TRUE,"REKAP"}</definedName>
    <definedName name="_z1" localSheetId="3" hidden="1">{#N/A,#N/A,TRUE,"UKUPNO";#N/A,#N/A,TRUE,"PLASMAN";#N/A,#N/A,TRUE,"REKAP"}</definedName>
    <definedName name="_z1" hidden="1">{#N/A,#N/A,TRUE,"UKUPNO";#N/A,#N/A,TRUE,"PLASMAN";#N/A,#N/A,TRUE,"REKAP"}</definedName>
    <definedName name="a" localSheetId="1" hidden="1">{#N/A,#N/A,FALSE,"Aging Summary";#N/A,#N/A,FALSE,"Ratio Analysis";#N/A,#N/A,FALSE,"Test 120 Day Accts";#N/A,#N/A,FALSE,"Tickmarks"}</definedName>
    <definedName name="a" localSheetId="3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a" localSheetId="1" hidden="1">{#N/A,#N/A,FALSE,"Aging Summary";#N/A,#N/A,FALSE,"Ratio Analysis";#N/A,#N/A,FALSE,"Test 120 Day Accts";#N/A,#N/A,FALSE,"Tickmarks"}</definedName>
    <definedName name="aa" localSheetId="3" hidden="1">{#N/A,#N/A,FALSE,"Aging Summary";#N/A,#N/A,FALSE,"Ratio Analysis";#N/A,#N/A,FALSE,"Test 120 Day Accts";#N/A,#N/A,FALSE,"Tickmarks"}</definedName>
    <definedName name="aa" hidden="1">{#N/A,#N/A,FALSE,"Aging Summary";#N/A,#N/A,FALSE,"Ratio Analysis";#N/A,#N/A,FALSE,"Test 120 Day Accts";#N/A,#N/A,FALSE,"Tickmarks"}</definedName>
    <definedName name="aaa" localSheetId="1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aaa" localSheetId="3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aaa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AAA_DOCTOPS" hidden="1">"AAA_SET"</definedName>
    <definedName name="AAA_duser" hidden="1">"OFF"</definedName>
    <definedName name="aaaaaaaa" localSheetId="1" hidden="1">{#N/A,#N/A,FALSE,"Aging Summary";#N/A,#N/A,FALSE,"Ratio Analysis";#N/A,#N/A,FALSE,"Test 120 Day Accts";#N/A,#N/A,FALSE,"Tickmarks"}</definedName>
    <definedName name="aaaaaaaa" localSheetId="3" hidden="1">{#N/A,#N/A,FALSE,"Aging Summary";#N/A,#N/A,FALSE,"Ratio Analysis";#N/A,#N/A,FALSE,"Test 120 Day Accts";#N/A,#N/A,FALSE,"Tickmarks"}</definedName>
    <definedName name="aaaaaaaa" hidden="1">{#N/A,#N/A,FALSE,"Aging Summary";#N/A,#N/A,FALSE,"Ratio Analysis";#N/A,#N/A,FALSE,"Test 120 Day Accts";#N/A,#N/A,FALSE,"Tickmarks"}</definedName>
    <definedName name="AAB_Addin5" hidden="1">"AAB_Description for addin 5,Description for addin 5,Description for addin 5,Description for addin 5,Description for addin 5,Description for addin 5"</definedName>
    <definedName name="ab" localSheetId="1" hidden="1">{#N/A,#N/A,FALSE,"Aging Summary";#N/A,#N/A,FALSE,"Ratio Analysis";#N/A,#N/A,FALSE,"Test 120 Day Accts";#N/A,#N/A,FALSE,"Tickmarks"}</definedName>
    <definedName name="ab" localSheetId="3" hidden="1">{#N/A,#N/A,FALSE,"Aging Summary";#N/A,#N/A,FALSE,"Ratio Analysis";#N/A,#N/A,FALSE,"Test 120 Day Accts";#N/A,#N/A,FALSE,"Tickmarks"}</definedName>
    <definedName name="ab" hidden="1">{#N/A,#N/A,FALSE,"Aging Summary";#N/A,#N/A,FALSE,"Ratio Analysis";#N/A,#N/A,FALSE,"Test 120 Day Accts";#N/A,#N/A,FALSE,"Tickmarks"}</definedName>
    <definedName name="abc" localSheetId="1" hidden="1">{#N/A,#N/A,FALSE,"Aging Summary";#N/A,#N/A,FALSE,"Ratio Analysis";#N/A,#N/A,FALSE,"Test 120 Day Accts";#N/A,#N/A,FALSE,"Tickmarks"}</definedName>
    <definedName name="abc" localSheetId="3" hidden="1">{#N/A,#N/A,FALSE,"Aging Summary";#N/A,#N/A,FALSE,"Ratio Analysis";#N/A,#N/A,FALSE,"Test 120 Day Accts";#N/A,#N/A,FALSE,"Tickmarks"}</definedName>
    <definedName name="abc" hidden="1">{#N/A,#N/A,FALSE,"Aging Summary";#N/A,#N/A,FALSE,"Ratio Analysis";#N/A,#N/A,FALSE,"Test 120 Day Accts";#N/A,#N/A,FALSE,"Tickmarks"}</definedName>
    <definedName name="AccessDatabase" hidden="1">"C:\DATA\Kevin\Kevin's Model.mdb"</definedName>
    <definedName name="adf" localSheetId="1" hidden="1">{#N/A,#N/A,FALSE,"Aging Summary";#N/A,#N/A,FALSE,"Ratio Analysis";#N/A,#N/A,FALSE,"Test 120 Day Accts";#N/A,#N/A,FALSE,"Tickmarks"}</definedName>
    <definedName name="adf" localSheetId="3" hidden="1">{#N/A,#N/A,FALSE,"Aging Summary";#N/A,#N/A,FALSE,"Ratio Analysis";#N/A,#N/A,FALSE,"Test 120 Day Accts";#N/A,#N/A,FALSE,"Tickmarks"}</definedName>
    <definedName name="adf" hidden="1">{#N/A,#N/A,FALSE,"Aging Summary";#N/A,#N/A,FALSE,"Ratio Analysis";#N/A,#N/A,FALSE,"Test 120 Day Accts";#N/A,#N/A,FALSE,"Tickmarks"}</definedName>
    <definedName name="ads" localSheetId="1" hidden="1">{#N/A,#N/A,FALSE,"Aging Summary";#N/A,#N/A,FALSE,"Ratio Analysis";#N/A,#N/A,FALSE,"Test 120 Day Accts";#N/A,#N/A,FALSE,"Tickmarks"}</definedName>
    <definedName name="ads" localSheetId="3" hidden="1">{#N/A,#N/A,FALSE,"Aging Summary";#N/A,#N/A,FALSE,"Ratio Analysis";#N/A,#N/A,FALSE,"Test 120 Day Accts";#N/A,#N/A,FALSE,"Tickmarks"}</definedName>
    <definedName name="ads" hidden="1">{#N/A,#N/A,FALSE,"Aging Summary";#N/A,#N/A,FALSE,"Ratio Analysis";#N/A,#N/A,FALSE,"Test 120 Day Accts";#N/A,#N/A,FALSE,"Tickmarks"}</definedName>
    <definedName name="aj" localSheetId="1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aj" localSheetId="3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aj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analysis" localSheetId="1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" localSheetId="3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10" localSheetId="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10" localSheetId="3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1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2" localSheetId="1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2" localSheetId="3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2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3" localSheetId="1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alysis3" localSheetId="3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alysis3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rsdf" localSheetId="1" hidden="1">{#N/A,#N/A,FALSE,"Aging Summary";#N/A,#N/A,FALSE,"Ratio Analysis";#N/A,#N/A,FALSE,"Test 120 Day Accts";#N/A,#N/A,FALSE,"Tickmarks"}</definedName>
    <definedName name="arsdf" localSheetId="3" hidden="1">{#N/A,#N/A,FALSE,"Aging Summary";#N/A,#N/A,FALSE,"Ratio Analysis";#N/A,#N/A,FALSE,"Test 120 Day Accts";#N/A,#N/A,FALSE,"Tickmarks"}</definedName>
    <definedName name="arsdf" hidden="1">{#N/A,#N/A,FALSE,"Aging Summary";#N/A,#N/A,FALSE,"Ratio Analysis";#N/A,#N/A,FALSE,"Test 120 Day Accts";#N/A,#N/A,FALSE,"Tickmarks"}</definedName>
    <definedName name="AS2DocOpenMode" hidden="1">"AS2DocumentEdit"</definedName>
    <definedName name="AS2HasNoAutoHeaderFooter" hidden="1">" "</definedName>
    <definedName name="asd" localSheetId="1" hidden="1">{#N/A,#N/A,FALSE,"Aging Summary";#N/A,#N/A,FALSE,"Ratio Analysis";#N/A,#N/A,FALSE,"Test 120 Day Accts";#N/A,#N/A,FALSE,"Tickmarks"}</definedName>
    <definedName name="asd" localSheetId="3" hidden="1">{#N/A,#N/A,FALSE,"Aging Summary";#N/A,#N/A,FALSE,"Ratio Analysis";#N/A,#N/A,FALSE,"Test 120 Day Accts";#N/A,#N/A,FALSE,"Tickmarks"}</definedName>
    <definedName name="asd" hidden="1">{#N/A,#N/A,FALSE,"Aging Summary";#N/A,#N/A,FALSE,"Ratio Analysis";#N/A,#N/A,FALSE,"Test 120 Day Accts";#N/A,#N/A,FALSE,"Tickmarks"}</definedName>
    <definedName name="b" localSheetId="1" hidden="1">{#N/A,#N/A,FALSE,"Aging Summary";#N/A,#N/A,FALSE,"Ratio Analysis";#N/A,#N/A,FALSE,"Test 120 Day Accts";#N/A,#N/A,FALSE,"Tickmarks"}</definedName>
    <definedName name="b" localSheetId="3" hidden="1">{#N/A,#N/A,FALSE,"Aging Summary";#N/A,#N/A,FALSE,"Ratio Analysis";#N/A,#N/A,FALSE,"Test 120 Day Accts";#N/A,#N/A,FALSE,"Tickmarks"}</definedName>
    <definedName name="b" hidden="1">{#N/A,#N/A,FALSE,"Aging Summary";#N/A,#N/A,FALSE,"Ratio Analysis";#N/A,#N/A,FALSE,"Test 120 Day Accts";#N/A,#N/A,FALSE,"Tickmarks"}</definedName>
    <definedName name="bb" localSheetId="1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bb" localSheetId="3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bb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BLPH1" hidden="1">[7]Data!#REF!</definedName>
    <definedName name="BLPH2" hidden="1">[7]Data!#REF!</definedName>
    <definedName name="BLPH3" hidden="1">[7]Data!#REF!</definedName>
    <definedName name="cafe_validation_temp" hidden="1">[8]Cognos_Office_Connection_Cache!$B$2:$B$11</definedName>
    <definedName name="CBWorkbookPriority" hidden="1">-844756298</definedName>
    <definedName name="cc" localSheetId="1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cc" localSheetId="3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cc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cd" localSheetId="1" hidden="1">{#N/A,#N/A,FALSE,"Cover";#N/A,#N/A,FALSE,"Index";#N/A,#N/A,FALSE,"A.1 New Department Initiatives";#N/A,#N/A,FALSE,"A.2 Summary Budget - Initiative";#N/A,#N/A,FALSE,"A.3 Monthly Departmental Budget";#N/A,#N/A,FALSE,"A.4 Special Projects";#N/A,#N/A,FALSE,"A.5 Consulting Expenses";#N/A,#N/A,FALSE,"A.6 Professional Fees";#N/A,#N/A,FALSE,"A.7 Capital Expenditures";#N/A,#N/A,FALSE,"A.8 Department Staffing"}</definedName>
    <definedName name="cd" localSheetId="3" hidden="1">{#N/A,#N/A,FALSE,"Cover";#N/A,#N/A,FALSE,"Index";#N/A,#N/A,FALSE,"A.1 New Department Initiatives";#N/A,#N/A,FALSE,"A.2 Summary Budget - Initiative";#N/A,#N/A,FALSE,"A.3 Monthly Departmental Budget";#N/A,#N/A,FALSE,"A.4 Special Projects";#N/A,#N/A,FALSE,"A.5 Consulting Expenses";#N/A,#N/A,FALSE,"A.6 Professional Fees";#N/A,#N/A,FALSE,"A.7 Capital Expenditures";#N/A,#N/A,FALSE,"A.8 Department Staffing"}</definedName>
    <definedName name="cd" hidden="1">{#N/A,#N/A,FALSE,"Cover";#N/A,#N/A,FALSE,"Index";#N/A,#N/A,FALSE,"A.1 New Department Initiatives";#N/A,#N/A,FALSE,"A.2 Summary Budget - Initiative";#N/A,#N/A,FALSE,"A.3 Monthly Departmental Budget";#N/A,#N/A,FALSE,"A.4 Special Projects";#N/A,#N/A,FALSE,"A.5 Consulting Expenses";#N/A,#N/A,FALSE,"A.6 Professional Fees";#N/A,#N/A,FALSE,"A.7 Capital Expenditures";#N/A,#N/A,FALSE,"A.8 Department Staffing"}</definedName>
    <definedName name="CIQWBGuid" hidden="1">"2de395d8-5f10-4a3a-843c-d290bc7f8287"</definedName>
    <definedName name="Crystal_1_1_WEBI_DataGrid" hidden="1">[9]summary!#REF!</definedName>
    <definedName name="Crystal_1_1_WEBI_HHeading" hidden="1">[9]summary!#REF!</definedName>
    <definedName name="Crystal_1_1_WEBI_Table" hidden="1">[9]summary!#REF!</definedName>
    <definedName name="Crystal_10_1_WEBI_DataGrid" hidden="1">#REF!</definedName>
    <definedName name="Crystal_10_1_WEBI_HHeading" hidden="1">#REF!</definedName>
    <definedName name="Crystal_10_1_WEBI_Table" hidden="1">#REF!</definedName>
    <definedName name="Crystal_12_1_WEBI_DataGrid" hidden="1">#REF!</definedName>
    <definedName name="Crystal_12_1_WEBI_HHeading" hidden="1">#REF!</definedName>
    <definedName name="Crystal_12_1_WEBI_Table" hidden="1">#REF!</definedName>
    <definedName name="Crystal_14_1_WEBI_DataGrid" hidden="1">#REF!</definedName>
    <definedName name="Crystal_14_1_WEBI_HHeading" hidden="1">#REF!</definedName>
    <definedName name="Crystal_14_1_WEBI_Table" hidden="1">#REF!</definedName>
    <definedName name="Crystal_16_1_WEBI_DataGrid" hidden="1">#REF!</definedName>
    <definedName name="Crystal_16_1_WEBI_HHeading" hidden="1">#REF!</definedName>
    <definedName name="Crystal_16_1_WEBI_Table" hidden="1">#REF!</definedName>
    <definedName name="Crystal_18_1_WEBI_DataGrid" hidden="1">#REF!</definedName>
    <definedName name="Crystal_18_1_WEBI_HHeading" hidden="1">#REF!</definedName>
    <definedName name="Crystal_18_1_WEBI_Table" hidden="1">#REF!</definedName>
    <definedName name="Crystal_2_1_WEBI_DataGrid" hidden="1">#REF!</definedName>
    <definedName name="Crystal_2_1_WEBI_HHeading" hidden="1">#REF!</definedName>
    <definedName name="Crystal_2_1_WEBI_Table" hidden="1">#REF!</definedName>
    <definedName name="Crystal_5_1_WEBI_DataGrid" hidden="1">#REF!</definedName>
    <definedName name="Crystal_5_1_WEBI_HHeading" hidden="1">#REF!</definedName>
    <definedName name="Crystal_5_1_WEBI_Table" hidden="1">#REF!</definedName>
    <definedName name="Crystal_6_1_WEBI_DataGrid" hidden="1">#REF!</definedName>
    <definedName name="Crystal_6_1_WEBI_HHeading" hidden="1">#REF!</definedName>
    <definedName name="Crystal_6_1_WEBI_Table" hidden="1">#REF!</definedName>
    <definedName name="Crystal_8_1_WEBI_DataGrid" hidden="1">#REF!</definedName>
    <definedName name="Crystal_8_1_WEBI_HHeading" hidden="1">#REF!</definedName>
    <definedName name="Crystal_8_1_WEBI_Table" hidden="1">#REF!</definedName>
    <definedName name="Crystal_9_1_WEBI_DataGrid" hidden="1">#REF!</definedName>
    <definedName name="Crystal_9_1_WEBI_HHeading" hidden="1">#REF!</definedName>
    <definedName name="Crystal_9_1_WEBI_Table" hidden="1">#REF!</definedName>
    <definedName name="d" localSheetId="0">'Threshold Test_ERZ'!$E$95</definedName>
    <definedName name="d" localSheetId="2">'Threshold Test_ERZ 4.5%'!$E$96</definedName>
    <definedName name="d" localSheetId="1">'Threshold Test_PRZ'!$E$78</definedName>
    <definedName name="d" localSheetId="3">'Threshold Test_PRZ 4.5%'!$E$79</definedName>
    <definedName name="d">'[10]9. Threshold Test'!$E$51</definedName>
    <definedName name="dc" localSheetId="1" hidden="1">{#N/A,#N/A,FALSE,"Cover";#N/A,#N/A,FALSE,"Index";#N/A,#N/A,FALSE,"A.1 New Department Initiatives";#N/A,#N/A,FALSE,"A.2 Summary Budget - Initiative";#N/A,#N/A,FALSE,"A.3 Monthly Departmental Budget";#N/A,#N/A,FALSE,"A.4 Special Projects";#N/A,#N/A,FALSE,"A.5 Consulting Expenses";#N/A,#N/A,FALSE,"A.6 Professional Fees";#N/A,#N/A,FALSE,"A.7 Capital Expenditures";#N/A,#N/A,FALSE,"A.8 Department Staffing"}</definedName>
    <definedName name="dc" localSheetId="3" hidden="1">{#N/A,#N/A,FALSE,"Cover";#N/A,#N/A,FALSE,"Index";#N/A,#N/A,FALSE,"A.1 New Department Initiatives";#N/A,#N/A,FALSE,"A.2 Summary Budget - Initiative";#N/A,#N/A,FALSE,"A.3 Monthly Departmental Budget";#N/A,#N/A,FALSE,"A.4 Special Projects";#N/A,#N/A,FALSE,"A.5 Consulting Expenses";#N/A,#N/A,FALSE,"A.6 Professional Fees";#N/A,#N/A,FALSE,"A.7 Capital Expenditures";#N/A,#N/A,FALSE,"A.8 Department Staffing"}</definedName>
    <definedName name="dc" hidden="1">{#N/A,#N/A,FALSE,"Cover";#N/A,#N/A,FALSE,"Index";#N/A,#N/A,FALSE,"A.1 New Department Initiatives";#N/A,#N/A,FALSE,"A.2 Summary Budget - Initiative";#N/A,#N/A,FALSE,"A.3 Monthly Departmental Budget";#N/A,#N/A,FALSE,"A.4 Special Projects";#N/A,#N/A,FALSE,"A.5 Consulting Expenses";#N/A,#N/A,FALSE,"A.6 Professional Fees";#N/A,#N/A,FALSE,"A.7 Capital Expenditures";#N/A,#N/A,FALSE,"A.8 Department Staffing"}</definedName>
    <definedName name="dd" localSheetId="1" hidden="1">#REF!</definedName>
    <definedName name="dd" localSheetId="3" hidden="1">#REF!</definedName>
    <definedName name="dd" hidden="1">#REF!</definedName>
    <definedName name="dyfhn" localSheetId="1" hidden="1">{#N/A,#N/A,FALSE,"Aging Summary";#N/A,#N/A,FALSE,"Ratio Analysis";#N/A,#N/A,FALSE,"Test 120 Day Accts";#N/A,#N/A,FALSE,"Tickmarks"}</definedName>
    <definedName name="dyfhn" localSheetId="3" hidden="1">{#N/A,#N/A,FALSE,"Aging Summary";#N/A,#N/A,FALSE,"Ratio Analysis";#N/A,#N/A,FALSE,"Test 120 Day Accts";#N/A,#N/A,FALSE,"Tickmarks"}</definedName>
    <definedName name="dyfhn" hidden="1">{#N/A,#N/A,FALSE,"Aging Summary";#N/A,#N/A,FALSE,"Ratio Analysis";#N/A,#N/A,FALSE,"Test 120 Day Accts";#N/A,#N/A,FALSE,"Tickmarks"}</definedName>
    <definedName name="e" localSheetId="1" hidden="1">#REF!</definedName>
    <definedName name="e" localSheetId="3" hidden="1">#REF!</definedName>
    <definedName name="e" hidden="1">#REF!</definedName>
    <definedName name="ee" localSheetId="1" hidden="1">#REF!</definedName>
    <definedName name="ee" localSheetId="3" hidden="1">#REF!</definedName>
    <definedName name="ee" hidden="1">#REF!</definedName>
    <definedName name="etet" hidden="1">#REF!</definedName>
    <definedName name="EV__LASTREFTIME__" hidden="1">39729.3809143519</definedName>
    <definedName name="FA" localSheetId="1" hidden="1">{"datatable",#N/A,FALSE,"Cust.Adds_Volumes"}</definedName>
    <definedName name="FA" localSheetId="3" hidden="1">{"datatable",#N/A,FALSE,"Cust.Adds_Volumes"}</definedName>
    <definedName name="FA" hidden="1">{"datatable",#N/A,FALSE,"Cust.Adds_Volumes"}</definedName>
    <definedName name="FDHDF" localSheetId="1" hidden="1">'[11]Acct. Worksheet'!#REF!</definedName>
    <definedName name="FDHDF" localSheetId="3" hidden="1">'[11]Acct. Worksheet'!#REF!</definedName>
    <definedName name="FDHDF" hidden="1">'[11]Acct. Worksheet'!#REF!</definedName>
    <definedName name="ff" localSheetId="1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ff" localSheetId="3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ff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fg" localSheetId="1" hidden="1">{#N/A,#N/A,FALSE,"Aging Summary";#N/A,#N/A,FALSE,"Ratio Analysis";#N/A,#N/A,FALSE,"Test 120 Day Accts";#N/A,#N/A,FALSE,"Tickmarks"}</definedName>
    <definedName name="fg" localSheetId="3" hidden="1">{#N/A,#N/A,FALSE,"Aging Summary";#N/A,#N/A,FALSE,"Ratio Analysis";#N/A,#N/A,FALSE,"Test 120 Day Accts";#N/A,#N/A,FALSE,"Tickmarks"}</definedName>
    <definedName name="fg" hidden="1">{#N/A,#N/A,FALSE,"Aging Summary";#N/A,#N/A,FALSE,"Ratio Analysis";#N/A,#N/A,FALSE,"Test 120 Day Accts";#N/A,#N/A,FALSE,"Tickmarks"}</definedName>
    <definedName name="fill" localSheetId="1" hidden="1">#REF!</definedName>
    <definedName name="fill" localSheetId="3" hidden="1">#REF!</definedName>
    <definedName name="fill" hidden="1">#REF!</definedName>
    <definedName name="Fill2" hidden="1">[12]TO!#REF!</definedName>
    <definedName name="fnew" localSheetId="1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New Bus Initiative,Summary ";#N/A,#N/A,FALSE,"E.9 New Bus Initiative, Detail";#N/A,#N/A,FALSE,"E.10 Research &amp; Development";#N/A,#N/A,FALSE,"E.11 Tax Information"}</definedName>
    <definedName name="fnew" localSheetId="3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New Bus Initiative,Summary ";#N/A,#N/A,FALSE,"E.9 New Bus Initiative, Detail";#N/A,#N/A,FALSE,"E.10 Research &amp; Development";#N/A,#N/A,FALSE,"E.11 Tax Information"}</definedName>
    <definedName name="fnew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New Bus Initiative,Summary ";#N/A,#N/A,FALSE,"E.9 New Bus Initiative, Detail";#N/A,#N/A,FALSE,"E.10 Research &amp; Development";#N/A,#N/A,FALSE,"E.11 Tax Information"}</definedName>
    <definedName name="fold" localSheetId="1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New Bus Initiative,Summary ";#N/A,#N/A,FALSE,"E.9 New Bus Initiative, Detail";#N/A,#N/A,FALSE,"E.10 Research &amp; Development";#N/A,#N/A,FALSE,"E.11 Tax Information"}</definedName>
    <definedName name="fold" localSheetId="3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New Bus Initiative,Summary ";#N/A,#N/A,FALSE,"E.9 New Bus Initiative, Detail";#N/A,#N/A,FALSE,"E.10 Research &amp; Development";#N/A,#N/A,FALSE,"E.11 Tax Information"}</definedName>
    <definedName name="fold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New Bus Initiative,Summary ";#N/A,#N/A,FALSE,"E.9 New Bus Initiative, Detail";#N/A,#N/A,FALSE,"E.10 Research &amp; Development";#N/A,#N/A,FALSE,"E.11 Tax Information"}</definedName>
    <definedName name="g" localSheetId="0">'Threshold Test_ERZ'!$E$64</definedName>
    <definedName name="g" localSheetId="2">'Threshold Test_ERZ 4.5%'!$E$65</definedName>
    <definedName name="g" localSheetId="1">'Threshold Test_PRZ'!$E$47</definedName>
    <definedName name="g" localSheetId="3">'Threshold Test_PRZ 4.5%'!$E$48</definedName>
    <definedName name="g">'[10]9. Threshold Test'!$E$20</definedName>
    <definedName name="gap" localSheetId="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ap" localSheetId="3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ap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FHDF" localSheetId="1" hidden="1">'[1]Acct. Worksheet'!#REF!</definedName>
    <definedName name="GFHDF" localSheetId="3" hidden="1">'[1]Acct. Worksheet'!#REF!</definedName>
    <definedName name="GFHDF" hidden="1">'[1]Acct. Worksheet'!#REF!</definedName>
    <definedName name="gg" localSheetId="1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gg" localSheetId="3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gg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ggggggg" localSheetId="1" hidden="1">{#N/A,#N/A,FALSE,"Aging Summary";#N/A,#N/A,FALSE,"Ratio Analysis";#N/A,#N/A,FALSE,"Test 120 Day Accts";#N/A,#N/A,FALSE,"Tickmarks"}</definedName>
    <definedName name="ggggggg" localSheetId="3" hidden="1">{#N/A,#N/A,FALSE,"Aging Summary";#N/A,#N/A,FALSE,"Ratio Analysis";#N/A,#N/A,FALSE,"Test 120 Day Accts";#N/A,#N/A,FALSE,"Tickmarks"}</definedName>
    <definedName name="ggggggg" hidden="1">{#N/A,#N/A,FALSE,"Aging Summary";#N/A,#N/A,FALSE,"Ratio Analysis";#N/A,#N/A,FALSE,"Test 120 Day Accts";#N/A,#N/A,FALSE,"Tickmarks"}</definedName>
    <definedName name="gggj" localSheetId="1" hidden="1">{#N/A,#N/A,FALSE,"Aging Summary";#N/A,#N/A,FALSE,"Ratio Analysis";#N/A,#N/A,FALSE,"Test 120 Day Accts";#N/A,#N/A,FALSE,"Tickmarks"}</definedName>
    <definedName name="gggj" localSheetId="3" hidden="1">{#N/A,#N/A,FALSE,"Aging Summary";#N/A,#N/A,FALSE,"Ratio Analysis";#N/A,#N/A,FALSE,"Test 120 Day Accts";#N/A,#N/A,FALSE,"Tickmarks"}</definedName>
    <definedName name="gggj" hidden="1">{#N/A,#N/A,FALSE,"Aging Summary";#N/A,#N/A,FALSE,"Ratio Analysis";#N/A,#N/A,FALSE,"Test 120 Day Accts";#N/A,#N/A,FALSE,"Tickmarks"}</definedName>
    <definedName name="GHJ" localSheetId="1" hidden="1">'[11]Acct. Worksheet'!#REF!</definedName>
    <definedName name="GHJ" localSheetId="3" hidden="1">'[11]Acct. Worksheet'!#REF!</definedName>
    <definedName name="GHJ" hidden="1">'[11]Acct. Worksheet'!#REF!</definedName>
    <definedName name="Graph" hidden="1">'[1]Acct. Worksheet'!#REF!</definedName>
    <definedName name="Graph1" localSheetId="1" hidden="1">{"Title",#N/A,TRUE,"Title";"Assumptions",#N/A,TRUE,"Assumptions";"Cash Flow",#N/A,TRUE,"Cash Flow";"Profit and Loss",#N/A,TRUE,"Profit and Loss";"Balance Sheet",#N/A,TRUE,"Balance Sheet";"Operating Expenditure",#N/A,TRUE,"Operational Expenditure";"Preoperating Expenditure",#N/A,TRUE,"Pre-operating Expenditure";"Revenue",#N/A,TRUE,"Revenue";"Senior Debt",#N/A,TRUE,"Senior Debt";"Subordinated Debt",#N/A,TRUE,"Subordinated Debt";"Debt Service",#N/A,TRUE,"Debt Service";"Depreciation",#N/A,TRUE,"Depreciation charges";"Taxation",#N/A,TRUE,"Taxation";"Dividends",#N/A,TRUE,"Dividends";"Inputs",#N/A,TRUE,"Inputs"}</definedName>
    <definedName name="Graph1" localSheetId="3" hidden="1">{"Title",#N/A,TRUE,"Title";"Assumptions",#N/A,TRUE,"Assumptions";"Cash Flow",#N/A,TRUE,"Cash Flow";"Profit and Loss",#N/A,TRUE,"Profit and Loss";"Balance Sheet",#N/A,TRUE,"Balance Sheet";"Operating Expenditure",#N/A,TRUE,"Operational Expenditure";"Preoperating Expenditure",#N/A,TRUE,"Pre-operating Expenditure";"Revenue",#N/A,TRUE,"Revenue";"Senior Debt",#N/A,TRUE,"Senior Debt";"Subordinated Debt",#N/A,TRUE,"Subordinated Debt";"Debt Service",#N/A,TRUE,"Debt Service";"Depreciation",#N/A,TRUE,"Depreciation charges";"Taxation",#N/A,TRUE,"Taxation";"Dividends",#N/A,TRUE,"Dividends";"Inputs",#N/A,TRUE,"Inputs"}</definedName>
    <definedName name="Graph1" hidden="1">{"Title",#N/A,TRUE,"Title";"Assumptions",#N/A,TRUE,"Assumptions";"Cash Flow",#N/A,TRUE,"Cash Flow";"Profit and Loss",#N/A,TRUE,"Profit and Loss";"Balance Sheet",#N/A,TRUE,"Balance Sheet";"Operating Expenditure",#N/A,TRUE,"Operational Expenditure";"Preoperating Expenditure",#N/A,TRUE,"Pre-operating Expenditure";"Revenue",#N/A,TRUE,"Revenue";"Senior Debt",#N/A,TRUE,"Senior Debt";"Subordinated Debt",#N/A,TRUE,"Subordinated Debt";"Debt Service",#N/A,TRUE,"Debt Service";"Depreciation",#N/A,TRUE,"Depreciation charges";"Taxation",#N/A,TRUE,"Taxation";"Dividends",#N/A,TRUE,"Dividends";"Inputs",#N/A,TRUE,"Inputs"}</definedName>
    <definedName name="hgjgjgjg" localSheetId="1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gjgjg" localSheetId="3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gjgjg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hjhgjh" localSheetId="1" hidden="1">{#N/A,#N/A,FALSE,"Aging Summary";#N/A,#N/A,FALSE,"Ratio Analysis";#N/A,#N/A,FALSE,"Test 120 Day Accts";#N/A,#N/A,FALSE,"Tickmarks"}</definedName>
    <definedName name="hgjhjhgjh" localSheetId="3" hidden="1">{#N/A,#N/A,FALSE,"Aging Summary";#N/A,#N/A,FALSE,"Ratio Analysis";#N/A,#N/A,FALSE,"Test 120 Day Accts";#N/A,#N/A,FALSE,"Tickmarks"}</definedName>
    <definedName name="hgjhjhgjh" hidden="1">{#N/A,#N/A,FALSE,"Aging Summary";#N/A,#N/A,FALSE,"Ratio Analysis";#N/A,#N/A,FALSE,"Test 120 Day Accts";#N/A,#N/A,FALSE,"Tickmarks"}</definedName>
    <definedName name="hjhgjhgjg" localSheetId="1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hjhgjhgjg" localSheetId="3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hjhgjhgjg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HJKL" localSheetId="1" hidden="1">'[11]Acct. Worksheet'!#REF!</definedName>
    <definedName name="HJKL" localSheetId="3" hidden="1">'[11]Acct. Worksheet'!#REF!</definedName>
    <definedName name="HJKL" hidden="1">'[11]Acct. Worksheet'!#REF!</definedName>
    <definedName name="HLJKGJKL" localSheetId="1" hidden="1">'[11]Acct. Worksheet'!#REF!</definedName>
    <definedName name="HLJKGJKL" localSheetId="3" hidden="1">'[11]Acct. Worksheet'!#REF!</definedName>
    <definedName name="HLJKGJKL" hidden="1">'[11]Acct. Worksheet'!#REF!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DIVIDEND" hidden="1">"c229"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OOK_VALUE" hidden="1">"c68"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ASSB_OUTSTANDING_BS_DATE" hidden="1">"c1972"</definedName>
    <definedName name="IQ_CLASSB_OUTSTANDING_FILING_DATE" hidden="1">"c1974"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GROWTH_1" hidden="1">"c157"</definedName>
    <definedName name="IQ_EBIT_GROWTH_2" hidden="1">"c161"</definedName>
    <definedName name="IQ_EBIT_GW_ACT_OR_EST" hidden="1">"c4306"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GW_ACT_OR_EST" hidden="1">"c4320"</definedName>
    <definedName name="IQ_EBIT_SBC_GW_ACT_OR_EST_CIQ" hidden="1">"c4845"</definedName>
    <definedName name="IQ_EBIT_STDDEV_EST" hidden="1">"c1686"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GROWTH_1" hidden="1">"c156"</definedName>
    <definedName name="IQ_EBITDA_GROWTH_2" hidden="1">"c160"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GW_ACT_OR_EST" hidden="1">"c4354"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1" hidden="1">"c189"</definedName>
    <definedName name="IQ_EPS_EST_CIQ" hidden="1">"c4994"</definedName>
    <definedName name="IQ_EPS_EST_REUT" hidden="1">"c5453"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CIQ" hidden="1">"c4723"</definedName>
    <definedName name="IQ_EPS_GW_EST_REUT" hidden="1">"c5389"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PRIMARY_EST" hidden="1">"c2226"</definedName>
    <definedName name="IQ_EPS_PRIMARY_HIGH_EST" hidden="1">"c2228"</definedName>
    <definedName name="IQ_EPS_PRIMARY_LOW_EST" hidden="1">"c2229"</definedName>
    <definedName name="IQ_EPS_PRIMARY_MEDIAN_EST" hidden="1">"c2227"</definedName>
    <definedName name="IQ_EPS_PRIMARY_NUM_EST" hidden="1">"c2230"</definedName>
    <definedName name="IQ_EPS_PRIMARY_STDDEV_EST" hidden="1">"c2231"</definedName>
    <definedName name="IQ_EPS_REPORT_ACT_OR_EST" hidden="1">"c2224"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GW_ACT_OR_EST" hidden="1">"c4380"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PRIMARY" hidden="1">"c2232"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2YR" hidden="1">"c1637"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BUY_REUT" hidden="1">"c3869"</definedName>
    <definedName name="IQ_EST_NUM_BUY_THOM" hidden="1">"c5165"</definedName>
    <definedName name="IQ_EST_NUM_HOLD" hidden="1">"c1761"</definedName>
    <definedName name="IQ_EST_NUM_HOLD_REUT" hidden="1">"c3871"</definedName>
    <definedName name="IQ_EST_NUM_HOLD_THOM" hidden="1">"c5167"</definedName>
    <definedName name="IQ_EST_NUM_NO_OPINION" hidden="1">"c1758"</definedName>
    <definedName name="IQ_EST_NUM_OUTPERFORM" hidden="1">"c1760"</definedName>
    <definedName name="IQ_EST_NUM_OUTPERFORM_REUT" hidden="1">"c3870"</definedName>
    <definedName name="IQ_EST_NUM_OUTPERFORM_THOM" hidden="1">"c5166"</definedName>
    <definedName name="IQ_EST_NUM_SELL" hidden="1">"c1763"</definedName>
    <definedName name="IQ_EST_NUM_SELL_REUT" hidden="1">"c3873"</definedName>
    <definedName name="IQ_EST_NUM_SELL_THOM" hidden="1">"c5169"</definedName>
    <definedName name="IQ_EST_NUM_UNDERPERFORM" hidden="1">"c1762"</definedName>
    <definedName name="IQ_EST_NUM_UNDERPERFORM_REUT" hidden="1">"c3872"</definedName>
    <definedName name="IQ_EST_NUM_UNDERPERFORM_THOM" hidden="1">"c5168"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"c165"</definedName>
    <definedName name="IQ_EV_OVER_REVENUE_EST_1" hidden="1">"c166"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 hidden="1">"019802400"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TDDEV_EST" hidden="1">"c422"</definedName>
    <definedName name="IQ_FH" hidden="1">100000</definedName>
    <definedName name="IQ_FHLB_ADVANCES_FDIC" hidden="1">"c6366"</definedName>
    <definedName name="IQ_FHLB_DEBT" hidden="1">"c423"</definedName>
    <definedName name="IQ_FHLB_DUE_AFTER_FIVE" hidden="1">"c2086"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VE_PERCENT_AMOUNT" hidden="1">"c240"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" hidden="1">"c1534"</definedName>
    <definedName name="IQ_INSIDER_3MTH_BOUGHT_PCT" hidden="1">"c1534"</definedName>
    <definedName name="IQ_INSIDER_3MTH_NET" hidden="1">"c1535"</definedName>
    <definedName name="IQ_INSIDER_3MTH_NET_PCT" hidden="1">"c1535"</definedName>
    <definedName name="IQ_INSIDER_3MTH_SOLD" hidden="1">"c1533"</definedName>
    <definedName name="IQ_INSIDER_3MTH_SOLD_PCT" hidden="1">"c1533"</definedName>
    <definedName name="IQ_INSIDER_6MTH_BOUGHT" hidden="1">"c1537"</definedName>
    <definedName name="IQ_INSIDER_6MTH_BOUGHT_PCT" hidden="1">"c1537"</definedName>
    <definedName name="IQ_INSIDER_6MTH_NET" hidden="1">"c1538"</definedName>
    <definedName name="IQ_INSIDER_6MTH_NET_PCT" hidden="1">"c1538"</definedName>
    <definedName name="IQ_INSIDER_6MTH_SOLD" hidden="1">"c1536"</definedName>
    <definedName name="IQ_INSIDER_6MTH_SOLD_PCT" hidden="1">"c1536"</definedName>
    <definedName name="IQ_INSIDER_AMOUNT" hidden="1">"c238"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AMOUNT" hidden="1">"c236"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40892.6053125</definedName>
    <definedName name="IQ_NAMES_REVISION_DATE__1" hidden="1">41341.0010532407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"c158"</definedName>
    <definedName name="IQ_NET_INC_GROWTH_2" hidden="1">"c162"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ACT_OR_EST_CIQ" hidden="1">"c5012"</definedName>
    <definedName name="IQ_NI_SBC_GW_ACT_OR_EST" hidden="1">"c4478"</definedName>
    <definedName name="IQ_NI_SBC_GW_ACT_OR_EST_CIQ" hidden="1">"c5016"</definedName>
    <definedName name="IQ_NI_SFAS" hidden="1">"c795"</definedName>
    <definedName name="IQ_NI_STDDEV_EST" hidden="1">"c1721"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OFFIC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CLASSB" hidden="1">"c1969"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" hidden="1">"c1999"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" hidden="1">"c6240"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CERCISED" hidden="1">"c2116"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FLOAT" hidden="1">"c227"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ICE_CFPS_FWD" hidden="1">"c2237"</definedName>
    <definedName name="IQ_PRICE_OVER_BVPS" hidden="1">"c1412"</definedName>
    <definedName name="IQ_PRICE_OVER_EPS_EST" hidden="1">"c174"</definedName>
    <definedName name="IQ_PRICE_OVER_EPS_EST_1" hidden="1">"c175"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_TARGET_REUT" hidden="1">"c3631"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_THOM" hidden="1">"c5297"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SHARE_ACT_OR_EST" hidden="1">"c4508"</definedName>
    <definedName name="IQ_RECURRING_PROFIT_SHARE_ACT_OR_EST_CIQ" hidden="1">"c5046"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ACT_OR_EST_CIQ" hidden="1">"c5059"</definedName>
    <definedName name="IQ_REVENUE_EST" hidden="1">"c1126"</definedName>
    <definedName name="IQ_REVENUE_EST_1" hidden="1">"c190"</definedName>
    <definedName name="IQ_REVENUE_EST_CIQ" hidden="1">"c3616"</definedName>
    <definedName name="IQ_REVENUE_EST_REUT" hidden="1">"c3634"</definedName>
    <definedName name="IQ_REVENUE_GROWTH_1" hidden="1">"c155"</definedName>
    <definedName name="IQ_REVENUE_GROWTH_2" hidden="1">"c159"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ISION_DATE_" hidden="1">39545.3291782407</definedName>
    <definedName name="IQ_RISK_ADJ_BANK_ASSETS" hidden="1">"c2670"</definedName>
    <definedName name="IQ_RISK_WEIGHTED_ASSETS_FDIC" hidden="1">"c6370"</definedName>
    <definedName name="IQ_ROYALTY_REVENUE_COAL" hidden="1">"c15932"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INTEREST_VOLUME" hidden="1">"c228"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LASTCLOSE" hidden="1">"c1855"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RB14" hidden="1">"$B$15:$B$518"</definedName>
    <definedName name="IQRB16" hidden="1">"$B$17:$B$520"</definedName>
    <definedName name="IQRB17" hidden="1">"$B$18:$B$122"</definedName>
    <definedName name="IQRB18" hidden="1">"$B$19:$B$522"</definedName>
    <definedName name="IQRBB17" hidden="1">"$BB$18:$BB$1299"</definedName>
    <definedName name="IQRC14" hidden="1">"$C$15:$C$119"</definedName>
    <definedName name="IQRD108" hidden="1">"$D$109:$D$111"</definedName>
    <definedName name="IQRD11" hidden="1">"$D$12:$D$21"</definedName>
    <definedName name="IQRD14" hidden="1">"$D$15:$D$38"</definedName>
    <definedName name="IQRD22" hidden="1">"$D$23:$D$25"</definedName>
    <definedName name="IQRD44" hidden="1">"$D$45:$D$53"</definedName>
    <definedName name="IQRD66" hidden="1">"$D$67:$D$69"</definedName>
    <definedName name="IQRD77" hidden="1">"$D$78:$D$87"</definedName>
    <definedName name="IQRLiquidityO5" hidden="1">[13]Liquidity!$O$6:$O$371</definedName>
    <definedName name="IQRLiquidityU5" hidden="1">[13]Liquidity!$U$6:$U$1692</definedName>
    <definedName name="IQRLiquidityZ5" hidden="1">[13]Liquidity!$Z$6:$Z$1675</definedName>
    <definedName name="IQRTKTMRawDataA3" hidden="1">'[13]TKTM Raw Data'!$A$4:$A$369</definedName>
    <definedName name="Italy" hidden="1">[14]TO!#REF!</definedName>
    <definedName name="j" localSheetId="1" hidden="1">{#N/A,#N/A,FALSE,"Aging Summary";#N/A,#N/A,FALSE,"Ratio Analysis";#N/A,#N/A,FALSE,"Test 120 Day Accts";#N/A,#N/A,FALSE,"Tickmarks"}</definedName>
    <definedName name="j" localSheetId="3" hidden="1">{#N/A,#N/A,FALSE,"Aging Summary";#N/A,#N/A,FALSE,"Ratio Analysis";#N/A,#N/A,FALSE,"Test 120 Day Accts";#N/A,#N/A,FALSE,"Tickmarks"}</definedName>
    <definedName name="j" hidden="1">{#N/A,#N/A,FALSE,"Aging Summary";#N/A,#N/A,FALSE,"Ratio Analysis";#N/A,#N/A,FALSE,"Test 120 Day Accts";#N/A,#N/A,FALSE,"Tickmarks"}</definedName>
    <definedName name="jgg" localSheetId="1" hidden="1">{#N/A,#N/A,FALSE,"Aging Summary";#N/A,#N/A,FALSE,"Ratio Analysis";#N/A,#N/A,FALSE,"Test 120 Day Accts";#N/A,#N/A,FALSE,"Tickmarks"}</definedName>
    <definedName name="jgg" localSheetId="3" hidden="1">{#N/A,#N/A,FALSE,"Aging Summary";#N/A,#N/A,FALSE,"Ratio Analysis";#N/A,#N/A,FALSE,"Test 120 Day Accts";#N/A,#N/A,FALSE,"Tickmarks"}</definedName>
    <definedName name="jgg" hidden="1">{#N/A,#N/A,FALSE,"Aging Summary";#N/A,#N/A,FALSE,"Ratio Analysis";#N/A,#N/A,FALSE,"Test 120 Day Accts";#N/A,#N/A,FALSE,"Tickmarks"}</definedName>
    <definedName name="jgjgjgj" localSheetId="1" hidden="1">{#N/A,#N/A,FALSE,"Aging Summary";#N/A,#N/A,FALSE,"Ratio Analysis";#N/A,#N/A,FALSE,"Test 120 Day Accts";#N/A,#N/A,FALSE,"Tickmarks"}</definedName>
    <definedName name="jgjgjgj" localSheetId="3" hidden="1">{#N/A,#N/A,FALSE,"Aging Summary";#N/A,#N/A,FALSE,"Ratio Analysis";#N/A,#N/A,FALSE,"Test 120 Day Accts";#N/A,#N/A,FALSE,"Tickmarks"}</definedName>
    <definedName name="jgjgjgj" hidden="1">{#N/A,#N/A,FALSE,"Aging Summary";#N/A,#N/A,FALSE,"Ratio Analysis";#N/A,#N/A,FALSE,"Test 120 Day Accts";#N/A,#N/A,FALSE,"Tickmarks"}</definedName>
    <definedName name="jgjhgj" localSheetId="1" hidden="1">{#N/A,#N/A,FALSE,"Aging Summary";#N/A,#N/A,FALSE,"Ratio Analysis";#N/A,#N/A,FALSE,"Test 120 Day Accts";#N/A,#N/A,FALSE,"Tickmarks"}</definedName>
    <definedName name="jgjhgj" localSheetId="3" hidden="1">{#N/A,#N/A,FALSE,"Aging Summary";#N/A,#N/A,FALSE,"Ratio Analysis";#N/A,#N/A,FALSE,"Test 120 Day Accts";#N/A,#N/A,FALSE,"Tickmarks"}</definedName>
    <definedName name="jgjhgj" hidden="1">{#N/A,#N/A,FALSE,"Aging Summary";#N/A,#N/A,FALSE,"Ratio Analysis";#N/A,#N/A,FALSE,"Test 120 Day Accts";#N/A,#N/A,FALSE,"Tickmarks"}</definedName>
    <definedName name="jhgjhgjhgj" localSheetId="1" hidden="1">{#N/A,#N/A,FALSE,"Aging Summary";#N/A,#N/A,FALSE,"Ratio Analysis";#N/A,#N/A,FALSE,"Test 120 Day Accts";#N/A,#N/A,FALSE,"Tickmarks"}</definedName>
    <definedName name="jhgjhgjhgj" localSheetId="3" hidden="1">{#N/A,#N/A,FALSE,"Aging Summary";#N/A,#N/A,FALSE,"Ratio Analysis";#N/A,#N/A,FALSE,"Test 120 Day Accts";#N/A,#N/A,FALSE,"Tickmarks"}</definedName>
    <definedName name="jhgjhgjhgj" hidden="1">{#N/A,#N/A,FALSE,"Aging Summary";#N/A,#N/A,FALSE,"Ratio Analysis";#N/A,#N/A,FALSE,"Test 120 Day Accts";#N/A,#N/A,FALSE,"Tickmarks"}</definedName>
    <definedName name="jhnhgg" localSheetId="1" hidden="1">{#N/A,#N/A,FALSE,"Aging Summary";#N/A,#N/A,FALSE,"Ratio Analysis";#N/A,#N/A,FALSE,"Test 120 Day Accts";#N/A,#N/A,FALSE,"Tickmarks"}</definedName>
    <definedName name="jhnhgg" localSheetId="3" hidden="1">{#N/A,#N/A,FALSE,"Aging Summary";#N/A,#N/A,FALSE,"Ratio Analysis";#N/A,#N/A,FALSE,"Test 120 Day Accts";#N/A,#N/A,FALSE,"Tickmarks"}</definedName>
    <definedName name="jhnhgg" hidden="1">{#N/A,#N/A,FALSE,"Aging Summary";#N/A,#N/A,FALSE,"Ratio Analysis";#N/A,#N/A,FALSE,"Test 120 Day Accts";#N/A,#N/A,FALSE,"Tickmarks"}</definedName>
    <definedName name="jj" localSheetId="1" hidden="1">{#N/A,#N/A,FALSE,"Aging Summary";#N/A,#N/A,FALSE,"Ratio Analysis";#N/A,#N/A,FALSE,"Test 120 Day Accts";#N/A,#N/A,FALSE,"Tickmarks"}</definedName>
    <definedName name="jj" localSheetId="3" hidden="1">{#N/A,#N/A,FALSE,"Aging Summary";#N/A,#N/A,FALSE,"Ratio Analysis";#N/A,#N/A,FALSE,"Test 120 Day Accts";#N/A,#N/A,FALSE,"Tickmarks"}</definedName>
    <definedName name="jj" hidden="1">{#N/A,#N/A,FALSE,"Aging Summary";#N/A,#N/A,FALSE,"Ratio Analysis";#N/A,#N/A,FALSE,"Test 120 Day Accts";#N/A,#N/A,FALSE,"Tickmarks"}</definedName>
    <definedName name="jjj" hidden="1">#REF!</definedName>
    <definedName name="K" localSheetId="1" hidden="1">{#N/A,#N/A,FALSE,"Aging Summary";#N/A,#N/A,FALSE,"Ratio Analysis";#N/A,#N/A,FALSE,"Test 120 Day Accts";#N/A,#N/A,FALSE,"Tickmarks"}</definedName>
    <definedName name="K" localSheetId="3" hidden="1">{#N/A,#N/A,FALSE,"Aging Summary";#N/A,#N/A,FALSE,"Ratio Analysis";#N/A,#N/A,FALSE,"Test 120 Day Accts";#N/A,#N/A,FALSE,"Tickmarks"}</definedName>
    <definedName name="K" hidden="1">{#N/A,#N/A,FALSE,"Aging Summary";#N/A,#N/A,FALSE,"Ratio Analysis";#N/A,#N/A,FALSE,"Test 120 Day Accts";#N/A,#N/A,FALSE,"Tickmarks"}</definedName>
    <definedName name="KK" localSheetId="1" hidden="1">{#N/A,#N/A,FALSE,"Aging Summary";#N/A,#N/A,FALSE,"Ratio Analysis";#N/A,#N/A,FALSE,"Test 120 Day Accts";#N/A,#N/A,FALSE,"Tickmarks"}</definedName>
    <definedName name="KK" localSheetId="3" hidden="1">{#N/A,#N/A,FALSE,"Aging Summary";#N/A,#N/A,FALSE,"Ratio Analysis";#N/A,#N/A,FALSE,"Test 120 Day Accts";#N/A,#N/A,FALSE,"Tickmarks"}</definedName>
    <definedName name="KK" hidden="1">{#N/A,#N/A,FALSE,"Aging Summary";#N/A,#N/A,FALSE,"Ratio Analysis";#N/A,#N/A,FALSE,"Test 120 Day Accts";#N/A,#N/A,FALSE,"Tickmarks"}</definedName>
    <definedName name="Kraft" localSheetId="1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Kraft" localSheetId="3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Kraft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l" localSheetId="1" hidden="1">{#N/A,#N/A,FALSE,"Aging Summary";#N/A,#N/A,FALSE,"Ratio Analysis";#N/A,#N/A,FALSE,"Test 120 Day Accts";#N/A,#N/A,FALSE,"Tickmarks"}</definedName>
    <definedName name="l" localSheetId="3" hidden="1">{#N/A,#N/A,FALSE,"Aging Summary";#N/A,#N/A,FALSE,"Ratio Analysis";#N/A,#N/A,FALSE,"Test 120 Day Accts";#N/A,#N/A,FALSE,"Tickmarks"}</definedName>
    <definedName name="l" hidden="1">{#N/A,#N/A,FALSE,"Aging Summary";#N/A,#N/A,FALSE,"Ratio Analysis";#N/A,#N/A,FALSE,"Test 120 Day Accts";#N/A,#N/A,FALSE,"Tickmarks"}</definedName>
    <definedName name="LastSheet" hidden="1">"Total Bill Impacts_All Customer"</definedName>
    <definedName name="listlist" hidden="1">[12]TO!#REF!</definedName>
    <definedName name="ListOffset" hidden="1">1</definedName>
    <definedName name="LKASFDH" localSheetId="1" hidden="1">'[1]Acct. Worksheet'!#REF!</definedName>
    <definedName name="LKASFDH" localSheetId="3" hidden="1">'[1]Acct. Worksheet'!#REF!</definedName>
    <definedName name="LKASFDH" hidden="1">'[1]Acct. Worksheet'!#REF!</definedName>
    <definedName name="m" localSheetId="1" hidden="1">{#N/A,#N/A,FALSE,"Aging Summary";#N/A,#N/A,FALSE,"Ratio Analysis";#N/A,#N/A,FALSE,"Test 120 Day Accts";#N/A,#N/A,FALSE,"Tickmarks"}</definedName>
    <definedName name="m" localSheetId="3" hidden="1">{#N/A,#N/A,FALSE,"Aging Summary";#N/A,#N/A,FALSE,"Ratio Analysis";#N/A,#N/A,FALSE,"Test 120 Day Accts";#N/A,#N/A,FALSE,"Tickmarks"}</definedName>
    <definedName name="m" hidden="1">{#N/A,#N/A,FALSE,"Aging Summary";#N/A,#N/A,FALSE,"Ratio Analysis";#N/A,#N/A,FALSE,"Test 120 Day Accts";#N/A,#N/A,FALSE,"Tickmarks"}</definedName>
    <definedName name="metricbridge" localSheetId="1" hidden="1">{#N/A,#N/A,FALSE,"Front Cover";#N/A,#N/A,FALSE,"Index";#N/A,#N/A,FALSE,"A.1 Performance Measures";#N/A,#N/A,FALSE,"A.2 Perf Measures Data";#N/A,#N/A,FALSE,"B.1 Bal. Sheet";#N/A,#N/A,FALSE,"B.2 Income and Ret. Erngs.";#N/A,#N/A,FALSE,"B.3 Cash Flows";#N/A,#N/A,FALSE,"C.1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Proof";#N/A,#N/A,FALSE,"C.18 Income Tax Information"}</definedName>
    <definedName name="metricbridge" localSheetId="3" hidden="1">{#N/A,#N/A,FALSE,"Front Cover";#N/A,#N/A,FALSE,"Index";#N/A,#N/A,FALSE,"A.1 Performance Measures";#N/A,#N/A,FALSE,"A.2 Perf Measures Data";#N/A,#N/A,FALSE,"B.1 Bal. Sheet";#N/A,#N/A,FALSE,"B.2 Income and Ret. Erngs.";#N/A,#N/A,FALSE,"B.3 Cash Flows";#N/A,#N/A,FALSE,"C.1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Proof";#N/A,#N/A,FALSE,"C.18 Income Tax Information"}</definedName>
    <definedName name="metricbridge" hidden="1">{#N/A,#N/A,FALSE,"Front Cover";#N/A,#N/A,FALSE,"Index";#N/A,#N/A,FALSE,"A.1 Performance Measures";#N/A,#N/A,FALSE,"A.2 Perf Measures Data";#N/A,#N/A,FALSE,"B.1 Bal. Sheet";#N/A,#N/A,FALSE,"B.2 Income and Ret. Erngs.";#N/A,#N/A,FALSE,"B.3 Cash Flows";#N/A,#N/A,FALSE,"C.1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Proof";#N/A,#N/A,FALSE,"C.18 Income Tax Information"}</definedName>
    <definedName name="metricbridge1" localSheetId="1" hidden="1">{#N/A,#N/A,FALSE,"Front Cover";#N/A,#N/A,FALSE,"Index";#N/A,#N/A,FALSE,"A.1 Performance Measures";#N/A,#N/A,FALSE,"A.2 Perf Measures Data";#N/A,#N/A,FALSE,"B.1 Bal. Sheet";#N/A,#N/A,FALSE,"B.2 Income and Ret. Erngs.";#N/A,#N/A,FALSE,"B.3 Cash Flows";#N/A,#N/A,FALSE,"C.1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Proof";#N/A,#N/A,FALSE,"C.18 Income Tax Information"}</definedName>
    <definedName name="metricbridge1" localSheetId="3" hidden="1">{#N/A,#N/A,FALSE,"Front Cover";#N/A,#N/A,FALSE,"Index";#N/A,#N/A,FALSE,"A.1 Performance Measures";#N/A,#N/A,FALSE,"A.2 Perf Measures Data";#N/A,#N/A,FALSE,"B.1 Bal. Sheet";#N/A,#N/A,FALSE,"B.2 Income and Ret. Erngs.";#N/A,#N/A,FALSE,"B.3 Cash Flows";#N/A,#N/A,FALSE,"C.1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Proof";#N/A,#N/A,FALSE,"C.18 Income Tax Information"}</definedName>
    <definedName name="metricbridge1" hidden="1">{#N/A,#N/A,FALSE,"Front Cover";#N/A,#N/A,FALSE,"Index";#N/A,#N/A,FALSE,"A.1 Performance Measures";#N/A,#N/A,FALSE,"A.2 Perf Measures Data";#N/A,#N/A,FALSE,"B.1 Bal. Sheet";#N/A,#N/A,FALSE,"B.2 Income and Ret. Erngs.";#N/A,#N/A,FALSE,"B.3 Cash Flows";#N/A,#N/A,FALSE,"C.1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Proof";#N/A,#N/A,FALSE,"C.18 Income Tax Information"}</definedName>
    <definedName name="MM" hidden="1">#N/A</definedName>
    <definedName name="n" localSheetId="1" hidden="1">{#N/A,#N/A,FALSE,"Aging Summary";#N/A,#N/A,FALSE,"Ratio Analysis";#N/A,#N/A,FALSE,"Test 120 Day Accts";#N/A,#N/A,FALSE,"Tickmarks"}</definedName>
    <definedName name="n" localSheetId="3" hidden="1">{#N/A,#N/A,FALSE,"Aging Summary";#N/A,#N/A,FALSE,"Ratio Analysis";#N/A,#N/A,FALSE,"Test 120 Day Accts";#N/A,#N/A,FALSE,"Tickmarks"}</definedName>
    <definedName name="n" hidden="1">{#N/A,#N/A,FALSE,"Aging Summary";#N/A,#N/A,FALSE,"Ratio Analysis";#N/A,#N/A,FALSE,"Test 120 Day Accts";#N/A,#N/A,FALSE,"Tickmarks"}</definedName>
    <definedName name="o" localSheetId="1" hidden="1">{#N/A,#N/A,FALSE,"New Depr Sch-150% DB";#N/A,#N/A,FALSE,"Cash Flows RLP";#N/A,#N/A,FALSE,"IRR";#N/A,#N/A,FALSE,"Proforma IS";#N/A,#N/A,FALSE,"Assumptions"}</definedName>
    <definedName name="o" localSheetId="3" hidden="1">{#N/A,#N/A,FALSE,"New Depr Sch-150% DB";#N/A,#N/A,FALSE,"Cash Flows RLP";#N/A,#N/A,FALSE,"IRR";#N/A,#N/A,FALSE,"Proforma IS";#N/A,#N/A,FALSE,"Assumptions"}</definedName>
    <definedName name="o" hidden="1">{#N/A,#N/A,FALSE,"New Depr Sch-150% DB";#N/A,#N/A,FALSE,"Cash Flows RLP";#N/A,#N/A,FALSE,"IRR";#N/A,#N/A,FALSE,"Proforma IS";#N/A,#N/A,FALSE,"Assumptions"}</definedName>
    <definedName name="oi" localSheetId="1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i" localSheetId="3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i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o" localSheetId="1" hidden="1">{#N/A,#N/A,FALSE,"Aging Summary";#N/A,#N/A,FALSE,"Ratio Analysis";#N/A,#N/A,FALSE,"Test 120 Day Accts";#N/A,#N/A,FALSE,"Tickmarks"}</definedName>
    <definedName name="oo" localSheetId="3" hidden="1">{#N/A,#N/A,FALSE,"Aging Summary";#N/A,#N/A,FALSE,"Ratio Analysis";#N/A,#N/A,FALSE,"Test 120 Day Accts";#N/A,#N/A,FALSE,"Tickmarks"}</definedName>
    <definedName name="oo" hidden="1">{#N/A,#N/A,FALSE,"Aging Summary";#N/A,#N/A,FALSE,"Ratio Analysis";#N/A,#N/A,FALSE,"Test 120 Day Accts";#N/A,#N/A,FALSE,"Tickmarks"}</definedName>
    <definedName name="Order" hidden="1">255</definedName>
    <definedName name="p" localSheetId="1" hidden="1">{#N/A,#N/A,FALSE,"Aging Summary";#N/A,#N/A,FALSE,"Ratio Analysis";#N/A,#N/A,FALSE,"Test 120 Day Accts";#N/A,#N/A,FALSE,"Tickmarks"}</definedName>
    <definedName name="p" localSheetId="3" hidden="1">{#N/A,#N/A,FALSE,"Aging Summary";#N/A,#N/A,FALSE,"Ratio Analysis";#N/A,#N/A,FALSE,"Test 120 Day Accts";#N/A,#N/A,FALSE,"Tickmarks"}</definedName>
    <definedName name="p" hidden="1">{#N/A,#N/A,FALSE,"Aging Summary";#N/A,#N/A,FALSE,"Ratio Analysis";#N/A,#N/A,FALSE,"Test 120 Day Accts";#N/A,#N/A,FALSE,"Tickmarks"}</definedName>
    <definedName name="Pal_Workbook_GUID" hidden="1">"CJIDBG9LAGS8VPF2DQK4XUW3"</definedName>
    <definedName name="PCI" localSheetId="0">'Threshold Test_ERZ'!$E$26</definedName>
    <definedName name="PCI" localSheetId="2">'Threshold Test_ERZ 4.5%'!$E$26</definedName>
    <definedName name="PCI" localSheetId="1">'Threshold Test_PRZ'!$E$28</definedName>
    <definedName name="PCI" localSheetId="3">'Threshold Test_PRZ 4.5%'!$E$28</definedName>
    <definedName name="PCI">'[10]9. Threshold Test'!$E$16</definedName>
    <definedName name="pp" localSheetId="1" hidden="1">{#N/A,#N/A,FALSE,"Aging Summary";#N/A,#N/A,FALSE,"Ratio Analysis";#N/A,#N/A,FALSE,"Test 120 Day Accts";#N/A,#N/A,FALSE,"Tickmarks"}</definedName>
    <definedName name="pp" localSheetId="3" hidden="1">{#N/A,#N/A,FALSE,"Aging Summary";#N/A,#N/A,FALSE,"Ratio Analysis";#N/A,#N/A,FALSE,"Test 120 Day Accts";#N/A,#N/A,FALSE,"Tickmarks"}</definedName>
    <definedName name="pp" hidden="1">{#N/A,#N/A,FALSE,"Aging Summary";#N/A,#N/A,FALSE,"Ratio Analysis";#N/A,#N/A,FALSE,"Test 120 Day Accts";#N/A,#N/A,FALSE,"Tickmarks"}</definedName>
    <definedName name="QEWR" localSheetId="1" hidden="1">{"Network Summary",#N/A,TRUE,"Summary";"Piping Summary",#N/A,TRUE," Piping";"Meters Summary",#N/A,TRUE,"Meters &amp; Connections";"Connections Summary",#N/A,TRUE,"Meters &amp; Connections";"Stations Summary",#N/A,TRUE,"Stations Pivot"}</definedName>
    <definedName name="QEWR" localSheetId="3" hidden="1">{"Network Summary",#N/A,TRUE,"Summary";"Piping Summary",#N/A,TRUE," Piping";"Meters Summary",#N/A,TRUE,"Meters &amp; Connections";"Connections Summary",#N/A,TRUE,"Meters &amp; Connections";"Stations Summary",#N/A,TRUE,"Stations Pivot"}</definedName>
    <definedName name="QEWR" hidden="1">{"Network Summary",#N/A,TRUE,"Summary";"Piping Summary",#N/A,TRUE," Piping";"Meters Summary",#N/A,TRUE,"Meters &amp; Connections";"Connections Summary",#N/A,TRUE,"Meters &amp; Connections";"Stations Summary",#N/A,TRUE,"Stations Pivot"}</definedName>
    <definedName name="RB" localSheetId="0">'Threshold Test_ERZ'!$E$93</definedName>
    <definedName name="RB" localSheetId="2">'Threshold Test_ERZ 4.5%'!$E$94</definedName>
    <definedName name="RB" localSheetId="1">'Threshold Test_PRZ'!$E$76</definedName>
    <definedName name="RB" localSheetId="3">'Threshold Test_PRZ 4.5%'!$E$77</definedName>
    <definedName name="RB">'[10]9. Threshold Test'!$E$49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SwapState" hidden="1">TRUE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OH" localSheetId="1" hidden="1">{"Title",#N/A,TRUE,"Title";"Assumptions",#N/A,TRUE,"Assumptions";"Cash Flow",#N/A,TRUE,"Cash Flow";"Profit and Loss",#N/A,TRUE,"Profit and Loss";"Balance Sheet",#N/A,TRUE,"Balance Sheet";"Operating Expenditure",#N/A,TRUE,"Operational Expenditure";"Preoperating Expenditure",#N/A,TRUE,"Pre-operating Expenditure";"Revenue",#N/A,TRUE,"Revenue";"Senior Debt",#N/A,TRUE,"Senior Debt";"Subordinated Debt",#N/A,TRUE,"Subordinated Debt";"Debt Service",#N/A,TRUE,"Debt Service";"Depreciation",#N/A,TRUE,"Depreciation charges";"Taxation",#N/A,TRUE,"Taxation";"Dividends",#N/A,TRUE,"Dividends";"Inputs",#N/A,TRUE,"Inputs"}</definedName>
    <definedName name="ROH" localSheetId="3" hidden="1">{"Title",#N/A,TRUE,"Title";"Assumptions",#N/A,TRUE,"Assumptions";"Cash Flow",#N/A,TRUE,"Cash Flow";"Profit and Loss",#N/A,TRUE,"Profit and Loss";"Balance Sheet",#N/A,TRUE,"Balance Sheet";"Operating Expenditure",#N/A,TRUE,"Operational Expenditure";"Preoperating Expenditure",#N/A,TRUE,"Pre-operating Expenditure";"Revenue",#N/A,TRUE,"Revenue";"Senior Debt",#N/A,TRUE,"Senior Debt";"Subordinated Debt",#N/A,TRUE,"Subordinated Debt";"Debt Service",#N/A,TRUE,"Debt Service";"Depreciation",#N/A,TRUE,"Depreciation charges";"Taxation",#N/A,TRUE,"Taxation";"Dividends",#N/A,TRUE,"Dividends";"Inputs",#N/A,TRUE,"Inputs"}</definedName>
    <definedName name="ROH" hidden="1">{"Title",#N/A,TRUE,"Title";"Assumptions",#N/A,TRUE,"Assumptions";"Cash Flow",#N/A,TRUE,"Cash Flow";"Profit and Loss",#N/A,TRUE,"Profit and Loss";"Balance Sheet",#N/A,TRUE,"Balance Sheet";"Operating Expenditure",#N/A,TRUE,"Operational Expenditure";"Preoperating Expenditure",#N/A,TRUE,"Pre-operating Expenditure";"Revenue",#N/A,TRUE,"Revenue";"Senior Debt",#N/A,TRUE,"Senior Debt";"Subordinated Debt",#N/A,TRUE,"Subordinated Debt";"Debt Service",#N/A,TRUE,"Debt Service";"Depreciation",#N/A,TRUE,"Depreciation charges";"Taxation",#N/A,TRUE,"Taxation";"Dividends",#N/A,TRUE,"Dividends";"Inputs",#N/A,TRUE,"Inputs"}</definedName>
    <definedName name="rr" localSheetId="1" hidden="1">{#N/A,#N/A,FALSE,"Aging Summary";#N/A,#N/A,FALSE,"Ratio Analysis";#N/A,#N/A,FALSE,"Test 120 Day Accts";#N/A,#N/A,FALSE,"Tickmarks"}</definedName>
    <definedName name="rr" localSheetId="3" hidden="1">{#N/A,#N/A,FALSE,"Aging Summary";#N/A,#N/A,FALSE,"Ratio Analysis";#N/A,#N/A,FALSE,"Test 120 Day Accts";#N/A,#N/A,FALSE,"Tickmarks"}</definedName>
    <definedName name="rr" hidden="1">{#N/A,#N/A,FALSE,"Aging Summary";#N/A,#N/A,FALSE,"Ratio Analysis";#N/A,#N/A,FALSE,"Test 120 Day Accts";#N/A,#N/A,FALSE,"Tickmarks"}</definedName>
    <definedName name="rtyr" localSheetId="1" hidden="1">{#N/A,#N/A,FALSE,"Aging Summary";#N/A,#N/A,FALSE,"Ratio Analysis";#N/A,#N/A,FALSE,"Test 120 Day Accts";#N/A,#N/A,FALSE,"Tickmarks"}</definedName>
    <definedName name="rtyr" localSheetId="3" hidden="1">{#N/A,#N/A,FALSE,"Aging Summary";#N/A,#N/A,FALSE,"Ratio Analysis";#N/A,#N/A,FALSE,"Test 120 Day Accts";#N/A,#N/A,FALSE,"Tickmarks"}</definedName>
    <definedName name="rtyr" hidden="1">{#N/A,#N/A,FALSE,"Aging Summary";#N/A,#N/A,FALSE,"Ratio Analysis";#N/A,#N/A,FALSE,"Test 120 Day Accts";#N/A,#N/A,FALSE,"Tickmarks"}</definedName>
    <definedName name="sa" hidden="1">'[1]Acct. Worksheet'!#REF!</definedName>
    <definedName name="SAPBEXrevision" hidden="1">9</definedName>
    <definedName name="SAPBEXsysID" hidden="1">"BWP"</definedName>
    <definedName name="SAPBEXwbID" hidden="1">"451N6G6HNH5M7RVWKXOTIVLAA"</definedName>
    <definedName name="SDF" localSheetId="1" hidden="1">{#N/A,#N/A,FALSE,"Aging Summary";#N/A,#N/A,FALSE,"Ratio Analysis";#N/A,#N/A,FALSE,"Test 120 Day Accts";#N/A,#N/A,FALSE,"Tickmarks"}</definedName>
    <definedName name="SDF" localSheetId="3" hidden="1">{#N/A,#N/A,FALSE,"Aging Summary";#N/A,#N/A,FALSE,"Ratio Analysis";#N/A,#N/A,FALSE,"Test 120 Day Accts";#N/A,#N/A,FALSE,"Tickmarks"}</definedName>
    <definedName name="SDF" hidden="1">{#N/A,#N/A,FALSE,"Aging Summary";#N/A,#N/A,FALSE,"Ratio Analysis";#N/A,#N/A,FALSE,"Test 120 Day Accts";#N/A,#N/A,FALSE,"Tickmarks"}</definedName>
    <definedName name="sdfasd" localSheetId="1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sdfasd" localSheetId="3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sdfasd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sdfg" localSheetId="1" hidden="1">{#N/A,#N/A,FALSE,"Aging Summary";#N/A,#N/A,FALSE,"Ratio Analysis";#N/A,#N/A,FALSE,"Test 120 Day Accts";#N/A,#N/A,FALSE,"Tickmarks"}</definedName>
    <definedName name="sdfg" localSheetId="3" hidden="1">{#N/A,#N/A,FALSE,"Aging Summary";#N/A,#N/A,FALSE,"Ratio Analysis";#N/A,#N/A,FALSE,"Test 120 Day Accts";#N/A,#N/A,FALSE,"Tickmarks"}</definedName>
    <definedName name="sdfg" hidden="1">{#N/A,#N/A,FALSE,"Aging Summary";#N/A,#N/A,FALSE,"Ratio Analysis";#N/A,#N/A,FALSE,"Test 120 Day Accts";#N/A,#N/A,FALSE,"Tickmarks"}</definedName>
    <definedName name="sdfvsdfv" localSheetId="1" hidden="1">{#N/A,#N/A,FALSE,"Aging Summary";#N/A,#N/A,FALSE,"Ratio Analysis";#N/A,#N/A,FALSE,"Test 120 Day Accts";#N/A,#N/A,FALSE,"Tickmarks"}</definedName>
    <definedName name="sdfvsdfv" localSheetId="3" hidden="1">{#N/A,#N/A,FALSE,"Aging Summary";#N/A,#N/A,FALSE,"Ratio Analysis";#N/A,#N/A,FALSE,"Test 120 Day Accts";#N/A,#N/A,FALSE,"Tickmarks"}</definedName>
    <definedName name="sdfvsdfv" hidden="1">{#N/A,#N/A,FALSE,"Aging Summary";#N/A,#N/A,FALSE,"Ratio Analysis";#N/A,#N/A,FALSE,"Test 120 Day Accts";#N/A,#N/A,FALSE,"Tickmarks"}</definedName>
    <definedName name="Se" localSheetId="1" hidden="1">{"Title",#N/A,TRUE,"Title";"Assumptions",#N/A,TRUE,"Assumptions";"Cash Flow",#N/A,TRUE,"Cash Flow";"Profit and Loss",#N/A,TRUE,"Profit and Loss";"Balance Sheet",#N/A,TRUE,"Balance Sheet";"Operating Expenditure",#N/A,TRUE,"Operational Expenditure";"Preoperating Expenditure",#N/A,TRUE,"Pre-operating Expenditure";"Revenue",#N/A,TRUE,"Revenue";"Senior Debt",#N/A,TRUE,"Senior Debt";"Subordinated Debt",#N/A,TRUE,"Subordinated Debt";"Debt Service",#N/A,TRUE,"Debt Service";"Depreciation",#N/A,TRUE,"Depreciation charges";"Taxation",#N/A,TRUE,"Taxation";"Dividends",#N/A,TRUE,"Dividends";"Inputs",#N/A,TRUE,"Inputs"}</definedName>
    <definedName name="Se" localSheetId="3" hidden="1">{"Title",#N/A,TRUE,"Title";"Assumptions",#N/A,TRUE,"Assumptions";"Cash Flow",#N/A,TRUE,"Cash Flow";"Profit and Loss",#N/A,TRUE,"Profit and Loss";"Balance Sheet",#N/A,TRUE,"Balance Sheet";"Operating Expenditure",#N/A,TRUE,"Operational Expenditure";"Preoperating Expenditure",#N/A,TRUE,"Pre-operating Expenditure";"Revenue",#N/A,TRUE,"Revenue";"Senior Debt",#N/A,TRUE,"Senior Debt";"Subordinated Debt",#N/A,TRUE,"Subordinated Debt";"Debt Service",#N/A,TRUE,"Debt Service";"Depreciation",#N/A,TRUE,"Depreciation charges";"Taxation",#N/A,TRUE,"Taxation";"Dividends",#N/A,TRUE,"Dividends";"Inputs",#N/A,TRUE,"Inputs"}</definedName>
    <definedName name="Se" hidden="1">{"Title",#N/A,TRUE,"Title";"Assumptions",#N/A,TRUE,"Assumptions";"Cash Flow",#N/A,TRUE,"Cash Flow";"Profit and Loss",#N/A,TRUE,"Profit and Loss";"Balance Sheet",#N/A,TRUE,"Balance Sheet";"Operating Expenditure",#N/A,TRUE,"Operational Expenditure";"Preoperating Expenditure",#N/A,TRUE,"Pre-operating Expenditure";"Revenue",#N/A,TRUE,"Revenue";"Senior Debt",#N/A,TRUE,"Senior Debt";"Subordinated Debt",#N/A,TRUE,"Subordinated Debt";"Debt Service",#N/A,TRUE,"Debt Service";"Depreciation",#N/A,TRUE,"Depreciation charges";"Taxation",#N/A,TRUE,"Taxation";"Dividends",#N/A,TRUE,"Dividends";"Inputs",#N/A,TRUE,"Inputs"}</definedName>
    <definedName name="sen" localSheetId="1" hidden="1">{"Title",#N/A,TRUE,"Title";"Assumptions",#N/A,TRUE,"Assumptions";"Cash Flow",#N/A,TRUE,"Cash Flow";"Profit and Loss",#N/A,TRUE,"Profit and Loss";"Balance Sheet",#N/A,TRUE,"Balance Sheet";"Operating Expenditure",#N/A,TRUE,"Operational Expenditure";"Preoperating Expenditure",#N/A,TRUE,"Pre-operating Expenditure";"Revenue",#N/A,TRUE,"Revenue";"Senior Debt",#N/A,TRUE,"Senior Debt";"Subordinated Debt",#N/A,TRUE,"Subordinated Debt";"Debt Service",#N/A,TRUE,"Debt Service";"Depreciation",#N/A,TRUE,"Depreciation charges";"Taxation",#N/A,TRUE,"Taxation";"Dividends",#N/A,TRUE,"Dividends";"Inputs",#N/A,TRUE,"Inputs"}</definedName>
    <definedName name="sen" localSheetId="3" hidden="1">{"Title",#N/A,TRUE,"Title";"Assumptions",#N/A,TRUE,"Assumptions";"Cash Flow",#N/A,TRUE,"Cash Flow";"Profit and Loss",#N/A,TRUE,"Profit and Loss";"Balance Sheet",#N/A,TRUE,"Balance Sheet";"Operating Expenditure",#N/A,TRUE,"Operational Expenditure";"Preoperating Expenditure",#N/A,TRUE,"Pre-operating Expenditure";"Revenue",#N/A,TRUE,"Revenue";"Senior Debt",#N/A,TRUE,"Senior Debt";"Subordinated Debt",#N/A,TRUE,"Subordinated Debt";"Debt Service",#N/A,TRUE,"Debt Service";"Depreciation",#N/A,TRUE,"Depreciation charges";"Taxation",#N/A,TRUE,"Taxation";"Dividends",#N/A,TRUE,"Dividends";"Inputs",#N/A,TRUE,"Inputs"}</definedName>
    <definedName name="sen" hidden="1">{"Title",#N/A,TRUE,"Title";"Assumptions",#N/A,TRUE,"Assumptions";"Cash Flow",#N/A,TRUE,"Cash Flow";"Profit and Loss",#N/A,TRUE,"Profit and Loss";"Balance Sheet",#N/A,TRUE,"Balance Sheet";"Operating Expenditure",#N/A,TRUE,"Operational Expenditure";"Preoperating Expenditure",#N/A,TRUE,"Pre-operating Expenditure";"Revenue",#N/A,TRUE,"Revenue";"Senior Debt",#N/A,TRUE,"Senior Debt";"Subordinated Debt",#N/A,TRUE,"Subordinated Debt";"Debt Service",#N/A,TRUE,"Debt Service";"Depreciation",#N/A,TRUE,"Depreciation charges";"Taxation",#N/A,TRUE,"Taxation";"Dividends",#N/A,TRUE,"Dividends";"Inputs",#N/A,TRUE,"Inputs"}</definedName>
    <definedName name="Sort" localSheetId="1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New Bus Initiative,Summary ";#N/A,#N/A,FALSE,"E.9 New Bus Initiative, Detail";#N/A,#N/A,FALSE,"E.10 Research &amp; Development";#N/A,#N/A,FALSE,"E.11 Tax Information"}</definedName>
    <definedName name="Sort" localSheetId="3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New Bus Initiative,Summary ";#N/A,#N/A,FALSE,"E.9 New Bus Initiative, Detail";#N/A,#N/A,FALSE,"E.10 Research &amp; Development";#N/A,#N/A,FALSE,"E.11 Tax Information"}</definedName>
    <definedName name="Sort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New Bus Initiative,Summary ";#N/A,#N/A,FALSE,"E.9 New Bus Initiative, Detail";#N/A,#N/A,FALSE,"E.10 Research &amp; Development";#N/A,#N/A,FALSE,"E.11 Tax Information"}</definedName>
    <definedName name="srdfg" localSheetId="1" hidden="1">{#N/A,#N/A,FALSE,"Aging Summary";#N/A,#N/A,FALSE,"Ratio Analysis";#N/A,#N/A,FALSE,"Test 120 Day Accts";#N/A,#N/A,FALSE,"Tickmarks"}</definedName>
    <definedName name="srdfg" localSheetId="3" hidden="1">{#N/A,#N/A,FALSE,"Aging Summary";#N/A,#N/A,FALSE,"Ratio Analysis";#N/A,#N/A,FALSE,"Test 120 Day Accts";#N/A,#N/A,FALSE,"Tickmarks"}</definedName>
    <definedName name="srdfg" hidden="1">{#N/A,#N/A,FALSE,"Aging Summary";#N/A,#N/A,FALSE,"Ratio Analysis";#N/A,#N/A,FALSE,"Test 120 Day Accts";#N/A,#N/A,FALSE,"Tickmarks"}</definedName>
    <definedName name="stdhg" localSheetId="1" hidden="1">{#N/A,#N/A,FALSE,"Aging Summary";#N/A,#N/A,FALSE,"Ratio Analysis";#N/A,#N/A,FALSE,"Test 120 Day Accts";#N/A,#N/A,FALSE,"Tickmarks"}</definedName>
    <definedName name="stdhg" localSheetId="3" hidden="1">{#N/A,#N/A,FALSE,"Aging Summary";#N/A,#N/A,FALSE,"Ratio Analysis";#N/A,#N/A,FALSE,"Test 120 Day Accts";#N/A,#N/A,FALSE,"Tickmarks"}</definedName>
    <definedName name="stdhg" hidden="1">{#N/A,#N/A,FALSE,"Aging Summary";#N/A,#N/A,FALSE,"Ratio Analysis";#N/A,#N/A,FALSE,"Test 120 Day Accts";#N/A,#N/A,FALSE,"Tickmarks"}</definedName>
    <definedName name="stsg" localSheetId="1" hidden="1">{"Network Summary",#N/A,TRUE,"Summary";"Piping Summary",#N/A,TRUE," Piping";"Meters Summary",#N/A,TRUE,"Meters &amp; Connections";"Connections Summary",#N/A,TRUE,"Meters &amp; Connections";"Stations Summary",#N/A,TRUE,"Stations Pivot"}</definedName>
    <definedName name="stsg" localSheetId="3" hidden="1">{"Network Summary",#N/A,TRUE,"Summary";"Piping Summary",#N/A,TRUE," Piping";"Meters Summary",#N/A,TRUE,"Meters &amp; Connections";"Connections Summary",#N/A,TRUE,"Meters &amp; Connections";"Stations Summary",#N/A,TRUE,"Stations Pivot"}</definedName>
    <definedName name="stsg" hidden="1">{"Network Summary",#N/A,TRUE,"Summary";"Piping Summary",#N/A,TRUE," Piping";"Meters Summary",#N/A,TRUE,"Meters &amp; Connections";"Connections Summary",#N/A,TRUE,"Meters &amp; Connections";"Stations Summary",#N/A,TRUE,"Stations Pivot"}</definedName>
    <definedName name="test" localSheetId="1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New Bus Initiative,Summary ";#N/A,#N/A,FALSE,"E.9 New Bus Initiative, Detail";#N/A,#N/A,FALSE,"E.10 Research &amp; Development";#N/A,#N/A,FALSE,"E.11 Tax Information"}</definedName>
    <definedName name="test" localSheetId="3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New Bus Initiative,Summary ";#N/A,#N/A,FALSE,"E.9 New Bus Initiative, Detail";#N/A,#N/A,FALSE,"E.10 Research &amp; Development";#N/A,#N/A,FALSE,"E.11 Tax Information"}</definedName>
    <definedName name="test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New Bus Initiative,Summary ";#N/A,#N/A,FALSE,"E.9 New Bus Initiative, Detail";#N/A,#N/A,FALSE,"E.10 Research &amp; Development";#N/A,#N/A,FALSE,"E.11 Tax Information"}</definedName>
    <definedName name="test2" localSheetId="1" hidden="1">{#N/A,#N/A,FALSE,"Part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- 2001"}</definedName>
    <definedName name="test2" localSheetId="3" hidden="1">{#N/A,#N/A,FALSE,"Part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- 2001"}</definedName>
    <definedName name="test2" hidden="1">{#N/A,#N/A,FALSE,"Part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- 2001"}</definedName>
    <definedName name="tretert" hidden="1">#REF!</definedName>
    <definedName name="tryytry" localSheetId="1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ryytry" localSheetId="3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ryytry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T" localSheetId="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" localSheetId="3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t" localSheetId="1" hidden="1">{#N/A,#N/A,FALSE,"Aging Summary";#N/A,#N/A,FALSE,"Ratio Analysis";#N/A,#N/A,FALSE,"Test 120 Day Accts";#N/A,#N/A,FALSE,"Tickmarks"}</definedName>
    <definedName name="ttt" localSheetId="3" hidden="1">{#N/A,#N/A,FALSE,"Aging Summary";#N/A,#N/A,FALSE,"Ratio Analysis";#N/A,#N/A,FALSE,"Test 120 Day Accts";#N/A,#N/A,FALSE,"Tickmarks"}</definedName>
    <definedName name="ttt" hidden="1">{#N/A,#N/A,FALSE,"Aging Summary";#N/A,#N/A,FALSE,"Ratio Analysis";#N/A,#N/A,FALSE,"Test 120 Day Accts";#N/A,#N/A,FALSE,"Tickmarks"}</definedName>
    <definedName name="tutu" hidden="1">#REF!</definedName>
    <definedName name="u" localSheetId="1" hidden="1">{#N/A,#N/A,FALSE,"Aging Summary";#N/A,#N/A,FALSE,"Ratio Analysis";#N/A,#N/A,FALSE,"Test 120 Day Accts";#N/A,#N/A,FALSE,"Tickmarks"}</definedName>
    <definedName name="u" localSheetId="3" hidden="1">{#N/A,#N/A,FALSE,"Aging Summary";#N/A,#N/A,FALSE,"Ratio Analysis";#N/A,#N/A,FALSE,"Test 120 Day Accts";#N/A,#N/A,FALSE,"Tickmarks"}</definedName>
    <definedName name="u" hidden="1">{#N/A,#N/A,FALSE,"Aging Summary";#N/A,#N/A,FALSE,"Ratio Analysis";#N/A,#N/A,FALSE,"Test 120 Day Accts";#N/A,#N/A,FALSE,"Tickmarks"}</definedName>
    <definedName name="uu" localSheetId="1" hidden="1">{#N/A,#N/A,FALSE,"Aging Summary";#N/A,#N/A,FALSE,"Ratio Analysis";#N/A,#N/A,FALSE,"Test 120 Day Accts";#N/A,#N/A,FALSE,"Tickmarks"}</definedName>
    <definedName name="uu" localSheetId="3" hidden="1">{#N/A,#N/A,FALSE,"Aging Summary";#N/A,#N/A,FALSE,"Ratio Analysis";#N/A,#N/A,FALSE,"Test 120 Day Accts";#N/A,#N/A,FALSE,"Tickmarks"}</definedName>
    <definedName name="uu" hidden="1">{#N/A,#N/A,FALSE,"Aging Summary";#N/A,#N/A,FALSE,"Ratio Analysis";#N/A,#N/A,FALSE,"Test 120 Day Accts";#N/A,#N/A,FALSE,"Tickmarks"}</definedName>
    <definedName name="uuu" hidden="1">#REF!</definedName>
    <definedName name="uuuu" localSheetId="1" hidden="1">{#N/A,#N/A,FALSE,"Aging Summary";#N/A,#N/A,FALSE,"Ratio Analysis";#N/A,#N/A,FALSE,"Test 120 Day Accts";#N/A,#N/A,FALSE,"Tickmarks"}</definedName>
    <definedName name="uuuu" localSheetId="3" hidden="1">{#N/A,#N/A,FALSE,"Aging Summary";#N/A,#N/A,FALSE,"Ratio Analysis";#N/A,#N/A,FALSE,"Test 120 Day Accts";#N/A,#N/A,FALSE,"Tickmarks"}</definedName>
    <definedName name="uuuu" hidden="1">{#N/A,#N/A,FALSE,"Aging Summary";#N/A,#N/A,FALSE,"Ratio Analysis";#N/A,#N/A,FALSE,"Test 120 Day Accts";#N/A,#N/A,FALSE,"Tickmarks"}</definedName>
    <definedName name="vbbbbbbbbb" localSheetId="1" hidden="1">{#N/A,#N/A,FALSE,"Aging Summary";#N/A,#N/A,FALSE,"Ratio Analysis";#N/A,#N/A,FALSE,"Test 120 Day Accts";#N/A,#N/A,FALSE,"Tickmarks"}</definedName>
    <definedName name="vbbbbbbbbb" localSheetId="3" hidden="1">{#N/A,#N/A,FALSE,"Aging Summary";#N/A,#N/A,FALSE,"Ratio Analysis";#N/A,#N/A,FALSE,"Test 120 Day Accts";#N/A,#N/A,FALSE,"Tickmarks"}</definedName>
    <definedName name="vbbbbbbbbb" hidden="1">{#N/A,#N/A,FALSE,"Aging Summary";#N/A,#N/A,FALSE,"Ratio Analysis";#N/A,#N/A,FALSE,"Test 120 Day Accts";#N/A,#N/A,FALSE,"Tickmarks"}</definedName>
    <definedName name="VV" localSheetId="1" hidden="1">{#N/A,#N/A,FALSE,"Aging Summary";#N/A,#N/A,FALSE,"Ratio Analysis";#N/A,#N/A,FALSE,"Test 120 Day Accts";#N/A,#N/A,FALSE,"Tickmarks"}</definedName>
    <definedName name="VV" localSheetId="3" hidden="1">{#N/A,#N/A,FALSE,"Aging Summary";#N/A,#N/A,FALSE,"Ratio Analysis";#N/A,#N/A,FALSE,"Test 120 Day Accts";#N/A,#N/A,FALSE,"Tickmarks"}</definedName>
    <definedName name="VV" hidden="1">{#N/A,#N/A,FALSE,"Aging Summary";#N/A,#N/A,FALSE,"Ratio Analysis";#N/A,#N/A,FALSE,"Test 120 Day Accts";#N/A,#N/A,FALSE,"Tickmarks"}</definedName>
    <definedName name="w" localSheetId="1" hidden="1">{#N/A,#N/A,FALSE,"Cover";#N/A,#N/A,FALSE,"Index";#N/A,#N/A,FALSE,"A.1 New Department Initiatives";#N/A,#N/A,FALSE,"A.2 Summary Budget - Initiative";#N/A,#N/A,FALSE,"A.3 Monthly Departmental Budget";#N/A,#N/A,FALSE,"A.4 Special Projects";#N/A,#N/A,FALSE,"A.5 Consulting Expenses";#N/A,#N/A,FALSE,"A.6 Professional Fees";#N/A,#N/A,FALSE,"A.7 Capital Expenditures";#N/A,#N/A,FALSE,"A.8 Department Staffing"}</definedName>
    <definedName name="w" localSheetId="3" hidden="1">{#N/A,#N/A,FALSE,"Cover";#N/A,#N/A,FALSE,"Index";#N/A,#N/A,FALSE,"A.1 New Department Initiatives";#N/A,#N/A,FALSE,"A.2 Summary Budget - Initiative";#N/A,#N/A,FALSE,"A.3 Monthly Departmental Budget";#N/A,#N/A,FALSE,"A.4 Special Projects";#N/A,#N/A,FALSE,"A.5 Consulting Expenses";#N/A,#N/A,FALSE,"A.6 Professional Fees";#N/A,#N/A,FALSE,"A.7 Capital Expenditures";#N/A,#N/A,FALSE,"A.8 Department Staffing"}</definedName>
    <definedName name="w" hidden="1">{#N/A,#N/A,FALSE,"Cover";#N/A,#N/A,FALSE,"Index";#N/A,#N/A,FALSE,"A.1 New Department Initiatives";#N/A,#N/A,FALSE,"A.2 Summary Budget - Initiative";#N/A,#N/A,FALSE,"A.3 Monthly Departmental Budget";#N/A,#N/A,FALSE,"A.4 Special Projects";#N/A,#N/A,FALSE,"A.5 Consulting Expenses";#N/A,#N/A,FALSE,"A.6 Professional Fees";#N/A,#N/A,FALSE,"A.7 Capital Expenditures";#N/A,#N/A,FALSE,"A.8 Department Staffing"}</definedName>
    <definedName name="waresd" localSheetId="1" hidden="1">{#N/A,#N/A,FALSE,"Aging Summary";#N/A,#N/A,FALSE,"Ratio Analysis";#N/A,#N/A,FALSE,"Test 120 Day Accts";#N/A,#N/A,FALSE,"Tickmarks"}</definedName>
    <definedName name="waresd" localSheetId="3" hidden="1">{#N/A,#N/A,FALSE,"Aging Summary";#N/A,#N/A,FALSE,"Ratio Analysis";#N/A,#N/A,FALSE,"Test 120 Day Accts";#N/A,#N/A,FALSE,"Tickmarks"}</definedName>
    <definedName name="waresd" hidden="1">{#N/A,#N/A,FALSE,"Aging Summary";#N/A,#N/A,FALSE,"Ratio Analysis";#N/A,#N/A,FALSE,"Test 120 Day Accts";#N/A,#N/A,FALSE,"Tickmarks"}</definedName>
    <definedName name="wlkednjfc" localSheetId="1" hidden="1">{#N/A,#N/A,FALSE,"Aging Summary";#N/A,#N/A,FALSE,"Ratio Analysis";#N/A,#N/A,FALSE,"Test 120 Day Accts";#N/A,#N/A,FALSE,"Tickmarks"}</definedName>
    <definedName name="wlkednjfc" localSheetId="3" hidden="1">{#N/A,#N/A,FALSE,"Aging Summary";#N/A,#N/A,FALSE,"Ratio Analysis";#N/A,#N/A,FALSE,"Test 120 Day Accts";#N/A,#N/A,FALSE,"Tickmarks"}</definedName>
    <definedName name="wlkednjfc" hidden="1">{#N/A,#N/A,FALSE,"Aging Summary";#N/A,#N/A,FALSE,"Ratio Analysis";#N/A,#N/A,FALSE,"Test 120 Day Accts";#N/A,#N/A,FALSE,"Tickmarks"}</definedName>
    <definedName name="wn.revenue" localSheetId="1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n.revenue" localSheetId="3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n.revenue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1996._.PROPERTY._.AND._.BUSINESS._.INTERRUPTION._.VALUES." localSheetId="1" hidden="1">{#N/A,#N/A,TRUE,"96PROP"}</definedName>
    <definedName name="wrn.1996._.PROPERTY._.AND._.BUSINESS._.INTERRUPTION._.VALUES." localSheetId="3" hidden="1">{#N/A,#N/A,TRUE,"96PROP"}</definedName>
    <definedName name="wrn.1996._.PROPERTY._.AND._.BUSINESS._.INTERRUPTION._.VALUES." hidden="1">{#N/A,#N/A,TRUE,"96PROP"}</definedName>
    <definedName name="wrn.5._.Year._.Plan." localSheetId="1" hidden="1">{#N/A,#N/A,FALSE,"Cover";#N/A,#N/A,FALSE,"Key Assumptions";#N/A,#N/A,FALSE,"Assum1";#N/A,#N/A,FALSE,"Revenue";#N/A,#N/A,FALSE,"Operating Income";#N/A,#N/A,FALSE,"Capital employed";#N/A,#N/A,FALSE,"Cap Emp WS"}</definedName>
    <definedName name="wrn.5._.Year._.Plan." localSheetId="3" hidden="1">{#N/A,#N/A,FALSE,"Cover";#N/A,#N/A,FALSE,"Key Assumptions";#N/A,#N/A,FALSE,"Assum1";#N/A,#N/A,FALSE,"Revenue";#N/A,#N/A,FALSE,"Operating Income";#N/A,#N/A,FALSE,"Capital employed";#N/A,#N/A,FALSE,"Cap Emp WS"}</definedName>
    <definedName name="wrn.5._.Year._.Plan." hidden="1">{#N/A,#N/A,FALSE,"Cover";#N/A,#N/A,FALSE,"Key Assumptions";#N/A,#N/A,FALSE,"Assum1";#N/A,#N/A,FALSE,"Revenue";#N/A,#N/A,FALSE,"Operating Income";#N/A,#N/A,FALSE,"Capital employed";#N/A,#N/A,FALSE,"Cap Emp WS"}</definedName>
    <definedName name="wrn.AccumDepr." localSheetId="1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ccumDepr." localSheetId="3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ccumDepr.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FE._.REGISTER." localSheetId="1" hidden="1">{#N/A,#N/A,FALSE,"CLAIMS";#N/A,#N/A,FALSE,"EXPENSE";#N/A,#N/A,FALSE,"CAPITAL"}</definedName>
    <definedName name="wrn.AFE._.REGISTER." localSheetId="3" hidden="1">{#N/A,#N/A,FALSE,"CLAIMS";#N/A,#N/A,FALSE,"EXPENSE";#N/A,#N/A,FALSE,"CAPITAL"}</definedName>
    <definedName name="wrn.AFE._.REGISTER." hidden="1">{#N/A,#N/A,FALSE,"CLAIMS";#N/A,#N/A,FALSE,"EXPENSE";#N/A,#N/A,FALSE,"CAPITAL"}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_.Exhibits." localSheetId="1" hidden="1">{"Base",#N/A,FALSE,"DCF Calculation - Scenario 1";"Dollar",#N/A,FALSE,"Consolidated - Scenario 1";"CS",#N/A,FALSE,"Consolidated - Scenario 1";"Base",#N/A,FALSE,"New Facilities - Scenario 1";"Inc Stmt Dollar",#N/A,FALSE,"Houston Central";"Inc Stmt CS",#N/A,FALSE,"Houston Central";"Inc Stmt Dollar",#N/A,FALSE,"Victoria";"Inc Stmt CS",#N/A,FALSE,"Victoria";"Inc Stmt Dollar",#N/A,FALSE,"Denver";"Inc Stmt CS",#N/A,FALSE,"Denver";"Inc Stmt Dollar",#N/A,FALSE,"Amarillo";"Inc Stmt CS",#N/A,FALSE,"Amarillo";"Inc Stmt Dollar",#N/A,FALSE,"Kokomo";"Inc Stmt CS",#N/A,FALSE,"Kokomo";"Inc Stmt Dollar",#N/A,FALSE,"San Angelo";"Inc Stmt CS",#N/A,FALSE,"San Angelo";"Inc Stmt Dollar",#N/A,FALSE,"Mandan";"Inc Stmt CS",#N/A,FALSE,"Mandan";"Inc Stmt Dollar",#N/A,FALSE,"Fargo";"Inc Stmt CS",#N/A,FALSE,"Fargo";"Inc Stmt Dollar",#N/A,FALSE,"Lima";"Inc Stmt CS",#N/A,FALSE,"Lima";"Inc Stmt Dollar",#N/A,FALSE,"Mansfield";"Inc Stmt CS",#N/A,FALSE,"Mansfield";"Inc Stmt Dollar",#N/A,FALSE,"Detroit";"Inc Stmt CS",#N/A,FALSE,"Detroit";"Inc Stmt Dollar",#N/A,FALSE,"Harrisburg";"Inc Stmt CS",#N/A,FALSE,"Harrisburg";"Inc Stmt Dollar",#N/A,FALSE,"Savannah";"Inc Stmt CS",#N/A,FALSE,"Savannah";"Inc Stmt Dollar",#N/A,FALSE,"Easton";"Inc Stmt CS",#N/A,FALSE,"Easton"}</definedName>
    <definedName name="wrn.All._.Exhibits." localSheetId="3" hidden="1">{"Base",#N/A,FALSE,"DCF Calculation - Scenario 1";"Dollar",#N/A,FALSE,"Consolidated - Scenario 1";"CS",#N/A,FALSE,"Consolidated - Scenario 1";"Base",#N/A,FALSE,"New Facilities - Scenario 1";"Inc Stmt Dollar",#N/A,FALSE,"Houston Central";"Inc Stmt CS",#N/A,FALSE,"Houston Central";"Inc Stmt Dollar",#N/A,FALSE,"Victoria";"Inc Stmt CS",#N/A,FALSE,"Victoria";"Inc Stmt Dollar",#N/A,FALSE,"Denver";"Inc Stmt CS",#N/A,FALSE,"Denver";"Inc Stmt Dollar",#N/A,FALSE,"Amarillo";"Inc Stmt CS",#N/A,FALSE,"Amarillo";"Inc Stmt Dollar",#N/A,FALSE,"Kokomo";"Inc Stmt CS",#N/A,FALSE,"Kokomo";"Inc Stmt Dollar",#N/A,FALSE,"San Angelo";"Inc Stmt CS",#N/A,FALSE,"San Angelo";"Inc Stmt Dollar",#N/A,FALSE,"Mandan";"Inc Stmt CS",#N/A,FALSE,"Mandan";"Inc Stmt Dollar",#N/A,FALSE,"Fargo";"Inc Stmt CS",#N/A,FALSE,"Fargo";"Inc Stmt Dollar",#N/A,FALSE,"Lima";"Inc Stmt CS",#N/A,FALSE,"Lima";"Inc Stmt Dollar",#N/A,FALSE,"Mansfield";"Inc Stmt CS",#N/A,FALSE,"Mansfield";"Inc Stmt Dollar",#N/A,FALSE,"Detroit";"Inc Stmt CS",#N/A,FALSE,"Detroit";"Inc Stmt Dollar",#N/A,FALSE,"Harrisburg";"Inc Stmt CS",#N/A,FALSE,"Harrisburg";"Inc Stmt Dollar",#N/A,FALSE,"Savannah";"Inc Stmt CS",#N/A,FALSE,"Savannah";"Inc Stmt Dollar",#N/A,FALSE,"Easton";"Inc Stmt CS",#N/A,FALSE,"Easton"}</definedName>
    <definedName name="wrn.All._.Exhibits." hidden="1">{"Base",#N/A,FALSE,"DCF Calculation - Scenario 1";"Dollar",#N/A,FALSE,"Consolidated - Scenario 1";"CS",#N/A,FALSE,"Consolidated - Scenario 1";"Base",#N/A,FALSE,"New Facilities - Scenario 1";"Inc Stmt Dollar",#N/A,FALSE,"Houston Central";"Inc Stmt CS",#N/A,FALSE,"Houston Central";"Inc Stmt Dollar",#N/A,FALSE,"Victoria";"Inc Stmt CS",#N/A,FALSE,"Victoria";"Inc Stmt Dollar",#N/A,FALSE,"Denver";"Inc Stmt CS",#N/A,FALSE,"Denver";"Inc Stmt Dollar",#N/A,FALSE,"Amarillo";"Inc Stmt CS",#N/A,FALSE,"Amarillo";"Inc Stmt Dollar",#N/A,FALSE,"Kokomo";"Inc Stmt CS",#N/A,FALSE,"Kokomo";"Inc Stmt Dollar",#N/A,FALSE,"San Angelo";"Inc Stmt CS",#N/A,FALSE,"San Angelo";"Inc Stmt Dollar",#N/A,FALSE,"Mandan";"Inc Stmt CS",#N/A,FALSE,"Mandan";"Inc Stmt Dollar",#N/A,FALSE,"Fargo";"Inc Stmt CS",#N/A,FALSE,"Fargo";"Inc Stmt Dollar",#N/A,FALSE,"Lima";"Inc Stmt CS",#N/A,FALSE,"Lima";"Inc Stmt Dollar",#N/A,FALSE,"Mansfield";"Inc Stmt CS",#N/A,FALSE,"Mansfield";"Inc Stmt Dollar",#N/A,FALSE,"Detroit";"Inc Stmt CS",#N/A,FALSE,"Detroit";"Inc Stmt Dollar",#N/A,FALSE,"Harrisburg";"Inc Stmt CS",#N/A,FALSE,"Harrisburg";"Inc Stmt Dollar",#N/A,FALSE,"Savannah";"Inc Stmt CS",#N/A,FALSE,"Savannah";"Inc Stmt Dollar",#N/A,FALSE,"Easton";"Inc Stmt CS",#N/A,FALSE,"Easton"}</definedName>
    <definedName name="wrn.ALL._.STATEMENTS." localSheetId="1" hidden="1">{"BALANCE SHEET",#N/A,FALSE,"Balance Sheet";"INCOME STATEMENT",#N/A,FALSE,"Income Statement";"STMT OF CASH FLOWS",#N/A,FALSE,"Cash Flows Indirect";"PARTNERS CAPITAL STMT",#N/A,FALSE,"Partners Capital"}</definedName>
    <definedName name="wrn.ALL._.STATEMENTS." localSheetId="3" hidden="1">{"BALANCE SHEET",#N/A,FALSE,"Balance Sheet";"INCOME STATEMENT",#N/A,FALSE,"Income Statement";"STMT OF CASH FLOWS",#N/A,FALSE,"Cash Flows Indirect";"PARTNERS CAPITAL STMT",#N/A,FALSE,"Partners Capital"}</definedName>
    <definedName name="wrn.ALL._.STATEMENTS." hidden="1">{"BALANCE SHEET",#N/A,FALSE,"Balance Sheet";"INCOME STATEMENT",#N/A,FALSE,"Income Statement";"STMT OF CASH FLOWS",#N/A,FALSE,"Cash Flows Indirect";"PARTNERS CAPITAL STMT",#N/A,FALSE,"Partners Capital"}</definedName>
    <definedName name="wrn.APCT." localSheetId="1" hidden="1">{"Page1",#N/A,FALSE,"APCT";"Page2",#N/A,FALSE,"APCT"}</definedName>
    <definedName name="wrn.APCT." localSheetId="3" hidden="1">{"Page1",#N/A,FALSE,"APCT";"Page2",#N/A,FALSE,"APCT"}</definedName>
    <definedName name="wrn.APCT." hidden="1">{"Page1",#N/A,FALSE,"APCT";"Page2",#N/A,FALSE,"APCT"}</definedName>
    <definedName name="wrn.APL." localSheetId="1" hidden="1">{"Page1",#N/A,FALSE,"APL";"Page2",#N/A,FALSE,"APL"}</definedName>
    <definedName name="wrn.APL." localSheetId="3" hidden="1">{"Page1",#N/A,FALSE,"APL";"Page2",#N/A,FALSE,"APL"}</definedName>
    <definedName name="wrn.APL." hidden="1">{"Page1",#N/A,FALSE,"APL";"Page2",#N/A,FALSE,"APL"}</definedName>
    <definedName name="wrn.Appendixes._.for._.OEB." localSheetId="1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Appendixes._.for._.OEB." localSheetId="3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Appendixes._.for._.OEB.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assumptions." localSheetId="1" hidden="1">{"assumptions1",#N/A,FALSE,"Valuation Analysis";"assumptions2",#N/A,FALSE,"Valuation Analysis"}</definedName>
    <definedName name="wrn.assumptions." localSheetId="3" hidden="1">{"assumptions1",#N/A,FALSE,"Valuation Analysis";"assumptions2",#N/A,FALSE,"Valuation Analysis"}</definedName>
    <definedName name="wrn.assumptions." hidden="1">{"assumptions1",#N/A,FALSE,"Valuation Analysis";"assumptions2",#N/A,FALSE,"Valuation Analysis"}</definedName>
    <definedName name="wrn.backups._.for._.appendixes." localSheetId="1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backups._.for._.appendixes." localSheetId="3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backups._.for._.appendixes.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balance._.sheet." localSheetId="1" hidden="1">{"bs",#N/A,FALSE,"SCF"}</definedName>
    <definedName name="wrn.balance._.sheet." localSheetId="3" hidden="1">{"bs",#N/A,FALSE,"SCF"}</definedName>
    <definedName name="wrn.balance._.sheet." hidden="1">{"bs",#N/A,FALSE,"SCF"}</definedName>
    <definedName name="wrn.Basic._.Report." localSheetId="1" hidden="1">{#N/A,#N/A,FALSE,"New Depr Sch-150% DB";#N/A,#N/A,FALSE,"Cash Flows RLP";#N/A,#N/A,FALSE,"IRR";#N/A,#N/A,FALSE,"Proforma IS";#N/A,#N/A,FALSE,"Assumptions"}</definedName>
    <definedName name="wrn.Basic._.Report." localSheetId="3" hidden="1">{#N/A,#N/A,FALSE,"New Depr Sch-150% DB";#N/A,#N/A,FALSE,"Cash Flows RLP";#N/A,#N/A,FALSE,"IRR";#N/A,#N/A,FALSE,"Proforma IS";#N/A,#N/A,FALSE,"Assumptions"}</definedName>
    <definedName name="wrn.Basic._.Report." hidden="1">{#N/A,#N/A,FALSE,"New Depr Sch-150% DB";#N/A,#N/A,FALSE,"Cash Flows RLP";#N/A,#N/A,FALSE,"IRR";#N/A,#N/A,FALSE,"Proforma IS";#N/A,#N/A,FALSE,"Assumptions"}</definedName>
    <definedName name="wrn.clientcopy." localSheetId="1" hidden="1">{"Multiples_clientcopy",#N/A,FALSE,"Multiples";"Adjustments_clientcopy",#N/A,FALSE,"Adjustments to Multiples";"GrowthAdj_clientcopy",#N/A,FALSE,"Growth Adjustments";"RiskAdj_clientcopy",#N/A,FALSE,"Risk Adjustments ";"MarginAdj_clientcopy",#N/A,FALSE,"Margin Adjustments";"Regression_clientcopy",#N/A,FALSE,"Regression";"Ratios_clientcopy",#N/A,FALSE,"Ratios"}</definedName>
    <definedName name="wrn.clientcopy." localSheetId="3" hidden="1">{"Multiples_clientcopy",#N/A,FALSE,"Multiples";"Adjustments_clientcopy",#N/A,FALSE,"Adjustments to Multiples";"GrowthAdj_clientcopy",#N/A,FALSE,"Growth Adjustments";"RiskAdj_clientcopy",#N/A,FALSE,"Risk Adjustments ";"MarginAdj_clientcopy",#N/A,FALSE,"Margin Adjustments";"Regression_clientcopy",#N/A,FALSE,"Regression";"Ratios_clientcopy",#N/A,FALSE,"Ratios"}</definedName>
    <definedName name="wrn.clientcopy." hidden="1">{"Multiples_clientcopy",#N/A,FALSE,"Multiples";"Adjustments_clientcopy",#N/A,FALSE,"Adjustments to Multiples";"GrowthAdj_clientcopy",#N/A,FALSE,"Growth Adjustments";"RiskAdj_clientcopy",#N/A,FALSE,"Risk Adjustments ";"MarginAdj_clientcopy",#N/A,FALSE,"Margin Adjustments";"Regression_clientcopy",#N/A,FALSE,"Regression";"Ratios_clientcopy",#N/A,FALSE,"Ratios"}</definedName>
    <definedName name="wrn.compare." localSheetId="1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." localSheetId="3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.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5yrs." localSheetId="1" hidden="1">{"year1",#N/A,FALSE,"compare";"year2",#N/A,FALSE,"compare";"year3",#N/A,FALSE,"compare";"year4",#N/A,FALSE,"compare";"year5",#N/A,FALSE,"compare"}</definedName>
    <definedName name="wrn.compare5yrs." localSheetId="3" hidden="1">{"year1",#N/A,FALSE,"compare";"year2",#N/A,FALSE,"compare";"year3",#N/A,FALSE,"compare";"year4",#N/A,FALSE,"compare";"year5",#N/A,FALSE,"compare"}</definedName>
    <definedName name="wrn.compare5yrs." hidden="1">{"year1",#N/A,FALSE,"compare";"year2",#N/A,FALSE,"compare";"year3",#N/A,FALSE,"compare";"year4",#N/A,FALSE,"compare";"year5",#N/A,FALSE,"compare"}</definedName>
    <definedName name="wrn.Complete._.Report." localSheetId="1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Research &amp; Development";#N/A,#N/A,FALSE,"E.9 New Business Development";#N/A,#N/A,FALSE,"E.10 Tax Information";#N/A,#N/A,FALSE,"A.2 President's Measures"}</definedName>
    <definedName name="wrn.Complete._.Report." localSheetId="3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Research &amp; Development";#N/A,#N/A,FALSE,"E.9 New Business Development";#N/A,#N/A,FALSE,"E.10 Tax Information";#N/A,#N/A,FALSE,"A.2 President's Measures"}</definedName>
    <definedName name="wrn.Complete._.Report.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Research &amp; Development";#N/A,#N/A,FALSE,"E.9 New Business Development";#N/A,#N/A,FALSE,"E.10 Tax Information";#N/A,#N/A,FALSE,"A.2 President's Measures"}</definedName>
    <definedName name="wrn.contributory._.asset._.charges." localSheetId="1" hidden="1">{"contributory1",#N/A,FALSE,"Contributory Assets Detail";"contributory2",#N/A,FALSE,"Contributory Assets Detail"}</definedName>
    <definedName name="wrn.contributory._.asset._.charges." localSheetId="3" hidden="1">{"contributory1",#N/A,FALSE,"Contributory Assets Detail";"contributory2",#N/A,FALSE,"Contributory Assets Detail"}</definedName>
    <definedName name="wrn.contributory._.asset._.charges." hidden="1">{"contributory1",#N/A,FALSE,"Contributory Assets Detail";"contributory2",#N/A,FALSE,"Contributory Assets Detail"}</definedName>
    <definedName name="wrn.Coprorate._.Package." localSheetId="1" hidden="1">{#N/A,#N/A,FALSE,"Cover";#N/A,#N/A,FALSE,"Index";#N/A,#N/A,FALSE,"A.1 New Department Initiatives";#N/A,#N/A,FALSE,"A.2 Summary Budget - Initiative";#N/A,#N/A,FALSE,"A.3 Monthly Departmental Budget";#N/A,#N/A,FALSE,"A.4 Special Projects";#N/A,#N/A,FALSE,"A.5 Consulting Expenses";#N/A,#N/A,FALSE,"A.6 Professional Fees";#N/A,#N/A,FALSE,"A.7 Capital Expenditures";#N/A,#N/A,FALSE,"A.8 Department Staffing"}</definedName>
    <definedName name="wrn.Coprorate._.Package." localSheetId="3" hidden="1">{#N/A,#N/A,FALSE,"Cover";#N/A,#N/A,FALSE,"Index";#N/A,#N/A,FALSE,"A.1 New Department Initiatives";#N/A,#N/A,FALSE,"A.2 Summary Budget - Initiative";#N/A,#N/A,FALSE,"A.3 Monthly Departmental Budget";#N/A,#N/A,FALSE,"A.4 Special Projects";#N/A,#N/A,FALSE,"A.5 Consulting Expenses";#N/A,#N/A,FALSE,"A.6 Professional Fees";#N/A,#N/A,FALSE,"A.7 Capital Expenditures";#N/A,#N/A,FALSE,"A.8 Department Staffing"}</definedName>
    <definedName name="wrn.Coprorate._.Package." hidden="1">{#N/A,#N/A,FALSE,"Cover";#N/A,#N/A,FALSE,"Index";#N/A,#N/A,FALSE,"A.1 New Department Initiatives";#N/A,#N/A,FALSE,"A.2 Summary Budget - Initiative";#N/A,#N/A,FALSE,"A.3 Monthly Departmental Budget";#N/A,#N/A,FALSE,"A.4 Special Projects";#N/A,#N/A,FALSE,"A.5 Consulting Expenses";#N/A,#N/A,FALSE,"A.6 Professional Fees";#N/A,#N/A,FALSE,"A.7 Capital Expenditures";#N/A,#N/A,FALSE,"A.8 Department Staffing"}</definedName>
    <definedName name="wrn.COSA._.FS._.국문." localSheetId="1" hidden="1">{#N/A,#N/A,FALSE,"BS";#N/A,#N/A,FALSE,"PL";#N/A,#N/A,FALSE,"처분";#N/A,#N/A,FALSE,"현금";#N/A,#N/A,FALSE,"매출";#N/A,#N/A,FALSE,"원가";#N/A,#N/A,FALSE,"경영"}</definedName>
    <definedName name="wrn.COSA._.FS._.국문." localSheetId="3" hidden="1">{#N/A,#N/A,FALSE,"BS";#N/A,#N/A,FALSE,"PL";#N/A,#N/A,FALSE,"처분";#N/A,#N/A,FALSE,"현금";#N/A,#N/A,FALSE,"매출";#N/A,#N/A,FALSE,"원가";#N/A,#N/A,FALSE,"경영"}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ts." localSheetId="1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osts." localSheetId="3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osts.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urrent._.Year._.Plan._.Only." localSheetId="1" hidden="1">{#N/A,#N/A,FALSE,"Part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- 2001"}</definedName>
    <definedName name="wrn.Current._.Year._.Plan._.Only." localSheetId="3" hidden="1">{#N/A,#N/A,FALSE,"Part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- 2001"}</definedName>
    <definedName name="wrn.Current._.Year._.Plan._.Only." hidden="1">{#N/A,#N/A,FALSE,"Part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- 2001"}</definedName>
    <definedName name="wrn.custadds_volumes." localSheetId="1" hidden="1">{"datatable",#N/A,FALSE,"Cust.Adds_Volumes"}</definedName>
    <definedName name="wrn.custadds_volumes." localSheetId="3" hidden="1">{"datatable",#N/A,FALSE,"Cust.Adds_Volumes"}</definedName>
    <definedName name="wrn.custadds_volumes." hidden="1">{"datatable",#N/A,FALSE,"Cust.Adds_Volumes"}</definedName>
    <definedName name="wrn.Depreciation._.Expense." localSheetId="1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epreciation._.Expense." localSheetId="3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epreciation._.Expense.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ocumentation." localSheetId="1" hidden="1">{"documentation1",#N/A,FALSE,"Documentation";"documentation2",#N/A,FALSE,"Documentation"}</definedName>
    <definedName name="wrn.documentation." localSheetId="3" hidden="1">{"documentation1",#N/A,FALSE,"Documentation";"documentation2",#N/A,FALSE,"Documentation"}</definedName>
    <definedName name="wrn.documentation." hidden="1">{"documentation1",#N/A,FALSE,"Documentation";"documentation2",#N/A,FALSE,"Documentation"}</definedName>
    <definedName name="wrn.Effective._.Capital._.Expenditures." localSheetId="1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ffective._.Capital._.Expenditures." localSheetId="3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ffective._.Capital._.Expenditures.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ntitiesWithReclasses." localSheetId="1" hidden="1">{"page1",#N/A,FALSE,"EntitiesWithReclasses";"page2",#N/A,FALSE,"EntitiesWithReclasses";"page3",#N/A,FALSE,"EntitiesWithReclasses";"page4",#N/A,FALSE,"EntitiesWithReclasses";"page5",#N/A,FALSE,"EntitiesWithReclasses";"page6",#N/A,FALSE,"EntitiesWithReclasses"}</definedName>
    <definedName name="wrn.EntitiesWithReclasses." localSheetId="3" hidden="1">{"page1",#N/A,FALSE,"EntitiesWithReclasses";"page2",#N/A,FALSE,"EntitiesWithReclasses";"page3",#N/A,FALSE,"EntitiesWithReclasses";"page4",#N/A,FALSE,"EntitiesWithReclasses";"page5",#N/A,FALSE,"EntitiesWithReclasses";"page6",#N/A,FALSE,"EntitiesWithReclasses"}</definedName>
    <definedName name="wrn.EntitiesWithReclasses." hidden="1">{"page1",#N/A,FALSE,"EntitiesWithReclasses";"page2",#N/A,FALSE,"EntitiesWithReclasses";"page3",#N/A,FALSE,"EntitiesWithReclasses";"page4",#N/A,FALSE,"EntitiesWithReclasses";"page5",#N/A,FALSE,"EntitiesWithReclasses";"page6",#N/A,FALSE,"EntitiesWithReclasses"}</definedName>
    <definedName name="wrn.Exception._.Report." localSheetId="1" hidden="1">{#N/A,#N/A,FALSE,"Exception Report"}</definedName>
    <definedName name="wrn.Exception._.Report." localSheetId="3" hidden="1">{#N/A,#N/A,FALSE,"Exception Report"}</definedName>
    <definedName name="wrn.Exception._.Report." hidden="1">{#N/A,#N/A,FALSE,"Exception Report"}</definedName>
    <definedName name="wrn.Exhibit_draft_report." localSheetId="1" hidden="1">{"Historic",#N/A,FALSE,"Historic IS";"BS",#N/A,FALSE,"DCF BS conversion";"Market_summary_2",#N/A,FALSE,"Market summary";"GCM_summary",#N/A,FALSE,"Market approach";"DCF",#N/A,FALSE,"DCF Projected IS unlevered";"DCF_value",#N/A,FALSE,"DCF Indications of value"}</definedName>
    <definedName name="wrn.Exhibit_draft_report." localSheetId="3" hidden="1">{"Historic",#N/A,FALSE,"Historic IS";"BS",#N/A,FALSE,"DCF BS conversion";"Market_summary_2",#N/A,FALSE,"Market summary";"GCM_summary",#N/A,FALSE,"Market approach";"DCF",#N/A,FALSE,"DCF Projected IS unlevered";"DCF_value",#N/A,FALSE,"DCF Indications of value"}</definedName>
    <definedName name="wrn.Exhibit_draft_report." hidden="1">{"Historic",#N/A,FALSE,"Historic IS";"BS",#N/A,FALSE,"DCF BS conversion";"Market_summary_2",#N/A,FALSE,"Market summary";"GCM_summary",#N/A,FALSE,"Market approach";"DCF",#N/A,FALSE,"DCF Projected IS unlevered";"DCF_value",#N/A,FALSE,"DCF Indications of value"}</definedName>
    <definedName name="wrn.EXHIBITS." localSheetId="1" hidden="1">{"summary1",#N/A,FALSE,"Summary of Values";"weighted average returns",#N/A,FALSE,"WACC and WARA";"revenue graph",#N/A,FALSE,"Revenue Graph";"historical acquirer",#N/A,FALSE,"Historical Performance";"historical target",#N/A,FALSE,"Historical Performance";"revenue detail 1",#N/A,FALSE,"Revenue Detail";"revenue detail 2",#N/A,FALSE,"Revenue Detail";"revenue detail 3",#N/A,FALSE,"Revenue Detail";"revenue detail 4",#N/A,FALSE,"Revenue Detail";"gross_margin1",#N/A,FALSE,"Gross Margin Detail";"gross_margin2",#N/A,FALSE,"Gross Margin Detail";"developed income statement",#N/A,FALSE,"Abbreviated Income Statement";"inprocess income statement",#N/A,FALSE,"Abbreviated Income Statement";"developed valuation",#N/A,FALSE,"Valuation Analysis";"inprocess valuation",#N/A,FALSE,"Valuation Analysis";"trademark1",#N/A,FALSE,"Trademark(s) and Trade Name(s)";"contributory1",#N/A,FALSE,"Contributory Assets Detail";"contributory2",#N/A,FALSE,"Contributory Assets Detail";"fixed asset detail",#N/A,FALSE,"Fixed Asset Detail"}</definedName>
    <definedName name="wrn.EXHIBITS." localSheetId="3" hidden="1">{"summary1",#N/A,FALSE,"Summary of Values";"weighted average returns",#N/A,FALSE,"WACC and WARA";"revenue graph",#N/A,FALSE,"Revenue Graph";"historical acquirer",#N/A,FALSE,"Historical Performance";"historical target",#N/A,FALSE,"Historical Performance";"revenue detail 1",#N/A,FALSE,"Revenue Detail";"revenue detail 2",#N/A,FALSE,"Revenue Detail";"revenue detail 3",#N/A,FALSE,"Revenue Detail";"revenue detail 4",#N/A,FALSE,"Revenue Detail";"gross_margin1",#N/A,FALSE,"Gross Margin Detail";"gross_margin2",#N/A,FALSE,"Gross Margin Detail";"developed income statement",#N/A,FALSE,"Abbreviated Income Statement";"inprocess income statement",#N/A,FALSE,"Abbreviated Income Statement";"developed valuation",#N/A,FALSE,"Valuation Analysis";"inprocess valuation",#N/A,FALSE,"Valuation Analysis";"trademark1",#N/A,FALSE,"Trademark(s) and Trade Name(s)";"contributory1",#N/A,FALSE,"Contributory Assets Detail";"contributory2",#N/A,FALSE,"Contributory Assets Detail";"fixed asset detail",#N/A,FALSE,"Fixed Asset Detail"}</definedName>
    <definedName name="wrn.EXHIBITS." hidden="1">{"summary1",#N/A,FALSE,"Summary of Values";"weighted average returns",#N/A,FALSE,"WACC and WARA";"revenue graph",#N/A,FALSE,"Revenue Graph";"historical acquirer",#N/A,FALSE,"Historical Performance";"historical target",#N/A,FALSE,"Historical Performance";"revenue detail 1",#N/A,FALSE,"Revenue Detail";"revenue detail 2",#N/A,FALSE,"Revenue Detail";"revenue detail 3",#N/A,FALSE,"Revenue Detail";"revenue detail 4",#N/A,FALSE,"Revenue Detail";"gross_margin1",#N/A,FALSE,"Gross Margin Detail";"gross_margin2",#N/A,FALSE,"Gross Margin Detail";"developed income statement",#N/A,FALSE,"Abbreviated Income Statement";"inprocess income statement",#N/A,FALSE,"Abbreviated Income Statement";"developed valuation",#N/A,FALSE,"Valuation Analysis";"inprocess valuation",#N/A,FALSE,"Valuation Analysis";"trademark1",#N/A,FALSE,"Trademark(s) and Trade Name(s)";"contributory1",#N/A,FALSE,"Contributory Assets Detail";"contributory2",#N/A,FALSE,"Contributory Assets Detail";"fixed asset detail",#N/A,FALSE,"Fixed Asset Detail"}</definedName>
    <definedName name="wrn.filecopy." localSheetId="1" hidden="1">{"Multiples_filecopy",#N/A,FALSE,"Multiples";"Adjustments_filecopy",#N/A,FALSE,"Adjustments to Multiples";"GrowthAdj_filecopy",#N/A,FALSE,"Growth Adjustments";"RiskAdj_filecopy",#N/A,FALSE,"Risk Adjustments ";"MarginAdj_filecopy",#N/A,FALSE,"Margin Adjustments";"Regression_filecopy",#N/A,FALSE,"Regression";"Ratios_filecopy",#N/A,FALSE,"Ratios"}</definedName>
    <definedName name="wrn.filecopy." localSheetId="3" hidden="1">{"Multiples_filecopy",#N/A,FALSE,"Multiples";"Adjustments_filecopy",#N/A,FALSE,"Adjustments to Multiples";"GrowthAdj_filecopy",#N/A,FALSE,"Growth Adjustments";"RiskAdj_filecopy",#N/A,FALSE,"Risk Adjustments ";"MarginAdj_filecopy",#N/A,FALSE,"Margin Adjustments";"Regression_filecopy",#N/A,FALSE,"Regression";"Ratios_filecopy",#N/A,FALSE,"Ratios"}</definedName>
    <definedName name="wrn.filecopy." hidden="1">{"Multiples_filecopy",#N/A,FALSE,"Multiples";"Adjustments_filecopy",#N/A,FALSE,"Adjustments to Multiples";"GrowthAdj_filecopy",#N/A,FALSE,"Growth Adjustments";"RiskAdj_filecopy",#N/A,FALSE,"Risk Adjustments ";"MarginAdj_filecopy",#N/A,FALSE,"Margin Adjustments";"Regression_filecopy",#N/A,FALSE,"Regression";"Ratios_filecopy",#N/A,FALSE,"Ratios"}</definedName>
    <definedName name="wrn.Five._.Year._.Plan." localSheetId="1" hidden="1">{#N/A,#N/A,FALSE,"Part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Flows"}</definedName>
    <definedName name="wrn.Five._.Year._.Plan." localSheetId="3" hidden="1">{#N/A,#N/A,FALSE,"Part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Flows"}</definedName>
    <definedName name="wrn.Five._.Year._.Plan." hidden="1">{#N/A,#N/A,FALSE,"Part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Flows"}</definedName>
    <definedName name="wrn.FOOTNOTES." localSheetId="1" hidden="1">{"Footnotespg1",#N/A,FALSE,"Footnotes";"Footnotespg2",#N/A,FALSE,"Footnotes"}</definedName>
    <definedName name="wrn.FOOTNOTES." localSheetId="3" hidden="1">{"Footnotespg1",#N/A,FALSE,"Footnotes";"Footnotespg2",#N/A,FALSE,"Footnotes"}</definedName>
    <definedName name="wrn.FOOTNOTES." hidden="1">{"Footnotespg1",#N/A,FALSE,"Footnotes";"Footnotespg2",#N/A,FALSE,"Footnotes"}</definedName>
    <definedName name="wrn.Full._.Business._.Plan._.Package." localSheetId="1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Full._.Business._.Plan._.Package." localSheetId="3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Full._.Business._.Plan._.Package.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GARNISH." localSheetId="1" hidden="1">{#N/A,#N/A,FALSE,"HIBBARD";#N/A,#N/A,FALSE,"BEATON";#N/A,#N/A,FALSE,"CLARKSON";#N/A,#N/A,FALSE,"HARTMAN";#N/A,#N/A,FALSE,"SAMSON";#N/A,#N/A,FALSE,"VENSKAITIS";#N/A,#N/A,FALSE,"MCNEIL"}</definedName>
    <definedName name="wrn.GARNISH." localSheetId="3" hidden="1">{#N/A,#N/A,FALSE,"HIBBARD";#N/A,#N/A,FALSE,"BEATON";#N/A,#N/A,FALSE,"CLARKSON";#N/A,#N/A,FALSE,"HARTMAN";#N/A,#N/A,FALSE,"SAMSON";#N/A,#N/A,FALSE,"VENSKAITIS";#N/A,#N/A,FALSE,"MCNEIL"}</definedName>
    <definedName name="wrn.GARNISH." hidden="1">{#N/A,#N/A,FALSE,"HIBBARD";#N/A,#N/A,FALSE,"BEATON";#N/A,#N/A,FALSE,"CLARKSON";#N/A,#N/A,FALSE,"HARTMAN";#N/A,#N/A,FALSE,"SAMSON";#N/A,#N/A,FALSE,"VENSKAITIS";#N/A,#N/A,FALSE,"MCNEIL"}</definedName>
    <definedName name="wrn.GGR._.Network._.Exhibit." localSheetId="1" hidden="1">{"Network Summary",#N/A,TRUE,"Summary";"Piping Summary",#N/A,TRUE," Piping";"Meters Summary",#N/A,TRUE,"Meters &amp; Connections";"Connections Summary",#N/A,TRUE,"Meters &amp; Connections";"Stations Summary",#N/A,TRUE,"Stations Pivot"}</definedName>
    <definedName name="wrn.GGR._.Network._.Exhibit." localSheetId="3" hidden="1">{"Network Summary",#N/A,TRUE,"Summary";"Piping Summary",#N/A,TRUE," Piping";"Meters Summary",#N/A,TRUE,"Meters &amp; Connections";"Connections Summary",#N/A,TRUE,"Meters &amp; Connections";"Stations Summary",#N/A,TRUE,"Stations Pivot"}</definedName>
    <definedName name="wrn.GGR._.Network._.Exhibit." hidden="1">{"Network Summary",#N/A,TRUE,"Summary";"Piping Summary",#N/A,TRUE," Piping";"Meters Summary",#N/A,TRUE,"Meters &amp; Connections";"Connections Summary",#N/A,TRUE,"Meters &amp; Connections";"Stations Summary",#N/A,TRUE,"Stations Pivot"}</definedName>
    <definedName name="wrn.gross._.margin._.detail." localSheetId="1" hidden="1">{"gross_margin1",#N/A,FALSE,"Gross Margin Detail";"gross_margin2",#N/A,FALSE,"Gross Margin Detail"}</definedName>
    <definedName name="wrn.gross._.margin._.detail." localSheetId="3" hidden="1">{"gross_margin1",#N/A,FALSE,"Gross Margin Detail";"gross_margin2",#N/A,FALSE,"Gross Margin Detail"}</definedName>
    <definedName name="wrn.gross._.margin._.detail." hidden="1">{"gross_margin1",#N/A,FALSE,"Gross Margin Detail";"gross_margin2",#N/A,FALSE,"Gross Margin Detail"}</definedName>
    <definedName name="wrn.Gross._.PPE." localSheetId="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Gross._.PPE." localSheetId="3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Gross._.PPE.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historical._.performance." localSheetId="1" hidden="1">{"historical acquirer",#N/A,FALSE,"Historical Performance";"historical target",#N/A,FALSE,"Historical Performance"}</definedName>
    <definedName name="wrn.historical._.performance." localSheetId="3" hidden="1">{"historical acquirer",#N/A,FALSE,"Historical Performance";"historical target",#N/A,FALSE,"Historical Performance"}</definedName>
    <definedName name="wrn.historical._.performance." hidden="1">{"historical acquirer",#N/A,FALSE,"Historical Performance";"historical target",#N/A,FALSE,"Historical Performance"}</definedName>
    <definedName name="wrn.income." localSheetId="1" hidden="1">{"income",#N/A,FALSE,"income_statement"}</definedName>
    <definedName name="wrn.income." localSheetId="3" hidden="1">{"income",#N/A,FALSE,"income_statement"}</definedName>
    <definedName name="wrn.income." hidden="1">{"income",#N/A,FALSE,"income_statement"}</definedName>
    <definedName name="wrn.INCOME._.STATEMENT." localSheetId="1" hidden="1">{"INCOME STATEMENT",#N/A,FALSE,"Income Statement"}</definedName>
    <definedName name="wrn.INCOME._.STATEMENT." localSheetId="3" hidden="1">{"INCOME STATEMENT",#N/A,FALSE,"Income Statement"}</definedName>
    <definedName name="wrn.INCOME._.STATEMENT." hidden="1">{"INCOME STATEMENT",#N/A,FALSE,"Income Statement"}</definedName>
    <definedName name="wrn.incomestmt." localSheetId="1" hidden="1">{"page1",#N/A,FALSE,"MONTHLY_P&amp;L";"page2",#N/A,FALSE,"MONTHLY_P&amp;L";"page1",#N/A,FALSE,"X140withReclasses";"page2",#N/A,FALSE,"X140withReclasses";"page3",#N/A,FALSE,"X140withReclasses";"page1",#N/A,FALSE,"Entities_including_Reclasses";"page2",#N/A,FALSE,"Entities_including_Reclasses";"page3",#N/A,FALSE,"Entities_including_Reclasses"}</definedName>
    <definedName name="wrn.incomestmt." localSheetId="3" hidden="1">{"page1",#N/A,FALSE,"MONTHLY_P&amp;L";"page2",#N/A,FALSE,"MONTHLY_P&amp;L";"page1",#N/A,FALSE,"X140withReclasses";"page2",#N/A,FALSE,"X140withReclasses";"page3",#N/A,FALSE,"X140withReclasses";"page1",#N/A,FALSE,"Entities_including_Reclasses";"page2",#N/A,FALSE,"Entities_including_Reclasses";"page3",#N/A,FALSE,"Entities_including_Reclasses"}</definedName>
    <definedName name="wrn.incomestmt." hidden="1">{"page1",#N/A,FALSE,"MONTHLY_P&amp;L";"page2",#N/A,FALSE,"MONTHLY_P&amp;L";"page1",#N/A,FALSE,"X140withReclasses";"page2",#N/A,FALSE,"X140withReclasses";"page3",#N/A,FALSE,"X140withReclasses";"page1",#N/A,FALSE,"Entities_including_Reclasses";"page2",#N/A,FALSE,"Entities_including_Reclasses";"page3",#N/A,FALSE,"Entities_including_Reclasses"}</definedName>
    <definedName name="wrn.Input._.Items." localSheetId="1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._.Items." localSheetId="3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._.Items.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._.sheet." localSheetId="1" hidden="1">{#N/A,#N/A,FALSE,"TICKERS INPUT SHEET"}</definedName>
    <definedName name="wrn.input._.sheet." localSheetId="3" hidden="1">{#N/A,#N/A,FALSE,"TICKERS INPUT SHEET"}</definedName>
    <definedName name="wrn.input._.sheet." hidden="1">{#N/A,#N/A,FALSE,"TICKERS INPUT SHEET"}</definedName>
    <definedName name="wrn.Lead._.Schedule.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Lead._.Schedule." localSheetId="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LPNL." localSheetId="1" hidden="1">{"LPNL1",#N/A,FALSE,"EntitiesWithReclasses";"LPNL2",#N/A,FALSE,"EntitiesWithReclasses";"LPNL3",#N/A,FALSE,"EntitiesWithReclasses"}</definedName>
    <definedName name="wrn.LPNL." localSheetId="3" hidden="1">{"LPNL1",#N/A,FALSE,"EntitiesWithReclasses";"LPNL2",#N/A,FALSE,"EntitiesWithReclasses";"LPNL3",#N/A,FALSE,"EntitiesWithReclasses"}</definedName>
    <definedName name="wrn.LPNL." hidden="1">{"LPNL1",#N/A,FALSE,"EntitiesWithReclasses";"LPNL2",#N/A,FALSE,"EntitiesWithReclasses";"LPNL3",#N/A,FALSE,"EntitiesWithReclasses"}</definedName>
    <definedName name="wrn.Multiples._.Calculation." localSheetId="1" hidden="1">{#N/A,#N/A,FALSE,"GCM Data Sum";#N/A,#N/A,FALSE,"TIC-Calculation";#N/A,#N/A,FALSE,"TIC  Multiples";#N/A,#N/A,FALSE,"P-E &amp; Price to Book Multiples";#N/A,#N/A,FALSE,"Margins-EBITDA-to-Growth"}</definedName>
    <definedName name="wrn.Multiples._.Calculation." localSheetId="3" hidden="1">{#N/A,#N/A,FALSE,"GCM Data Sum";#N/A,#N/A,FALSE,"TIC-Calculation";#N/A,#N/A,FALSE,"TIC  Multiples";#N/A,#N/A,FALSE,"P-E &amp; Price to Book Multiples";#N/A,#N/A,FALSE,"Margins-EBITDA-to-Growth"}</definedName>
    <definedName name="wrn.Multiples._.Calculation." hidden="1">{#N/A,#N/A,FALSE,"GCM Data Sum";#N/A,#N/A,FALSE,"TIC-Calculation";#N/A,#N/A,FALSE,"TIC  Multiples";#N/A,#N/A,FALSE,"P-E &amp; Price to Book Multiples";#N/A,#N/A,FALSE,"Margins-EBITDA-to-Growth"}</definedName>
    <definedName name="wrn.OMreport." localSheetId="1" hidden="1">{"OM_data",#N/A,FALSE,"O&amp;M Data Table";"OM_regulatory_adjustments",#N/A,FALSE,"O&amp;M Data Table";"OM_select_data",#N/A,FALSE,"O&amp;M Data Table"}</definedName>
    <definedName name="wrn.OMreport." localSheetId="3" hidden="1">{"OM_data",#N/A,FALSE,"O&amp;M Data Table";"OM_regulatory_adjustments",#N/A,FALSE,"O&amp;M Data Table";"OM_select_data",#N/A,FALSE,"O&amp;M Data Table"}</definedName>
    <definedName name="wrn.OMreport." hidden="1">{"OM_data",#N/A,FALSE,"O&amp;M Data Table";"OM_regulatory_adjustments",#N/A,FALSE,"O&amp;M Data Table";"OM_select_data",#N/A,FALSE,"O&amp;M Data Table"}</definedName>
    <definedName name="wrn.PARTNERS._.CAPITAL._.STMT." localSheetId="1" hidden="1">{"PARTNERS CAPITAL STMT",#N/A,FALSE,"Partners Capital"}</definedName>
    <definedName name="wrn.PARTNERS._.CAPITAL._.STMT." localSheetId="3" hidden="1">{"PARTNERS CAPITAL STMT",#N/A,FALSE,"Partners Capital"}</definedName>
    <definedName name="wrn.PARTNERS._.CAPITAL._.STMT." hidden="1">{"PARTNERS CAPITAL STMT",#N/A,FALSE,"Partners Capital"}</definedName>
    <definedName name="wrn.Plan._.Support._.Only." localSheetId="1" hidden="1">{#N/A,#N/A,FALSE,"Part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Plan._.Support._.Only." localSheetId="3" hidden="1">{#N/A,#N/A,FALSE,"Part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Plan._.Support._.Only." hidden="1">{#N/A,#N/A,FALSE,"Part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Preliminary._.Plan." localSheetId="1" hidden="1">{#N/A,#N/A,FALSE,"Part E";#N/A,#N/A,FALSE,"E.1 Prelim Earnings Plan"}</definedName>
    <definedName name="wrn.Preliminary._.Plan." localSheetId="3" hidden="1">{#N/A,#N/A,FALSE,"Part E";#N/A,#N/A,FALSE,"E.1 Prelim Earnings Plan"}</definedName>
    <definedName name="wrn.Preliminary._.Plan." hidden="1">{#N/A,#N/A,FALSE,"Part E";#N/A,#N/A,FALSE,"E.1 Prelim Earnings Plan"}</definedName>
    <definedName name="wrn.President._.Report." localSheetId="1" hidden="1">{#N/A,#N/A,FALSE,"President's Cover";#N/A,#N/A,FALSE,"A.1 1998 Objectives";#N/A,#N/A,FALSE,"A.2 President's Measures";#N/A,#N/A,FALSE,"A.3 Commentary"}</definedName>
    <definedName name="wrn.President._.Report." localSheetId="3" hidden="1">{#N/A,#N/A,FALSE,"President's Cover";#N/A,#N/A,FALSE,"A.1 1998 Objectives";#N/A,#N/A,FALSE,"A.2 President's Measures";#N/A,#N/A,FALSE,"A.3 Commentary"}</definedName>
    <definedName name="wrn.President._.Report." hidden="1">{#N/A,#N/A,FALSE,"President's Cover";#N/A,#N/A,FALSE,"A.1 1998 Objectives";#N/A,#N/A,FALSE,"A.2 President's Measures";#N/A,#N/A,FALSE,"A.3 Commentary"}</definedName>
    <definedName name="wrn.print." localSheetId="1" hidden="1">{#N/A,#N/A,FALSE,"Japan 2003";#N/A,#N/A,FALSE,"Sheet2"}</definedName>
    <definedName name="wrn.print." localSheetId="3" hidden="1">{#N/A,#N/A,FALSE,"Japan 2003";#N/A,#N/A,FALSE,"Sheet2"}</definedName>
    <definedName name="wrn.print." hidden="1">{#N/A,#N/A,FALSE,"Japan 2003";#N/A,#N/A,FALSE,"Sheet2"}</definedName>
    <definedName name="wrn.Print._.All._.Exhibits." localSheetId="1" hidden="1">{"Inc Stmt Dollar",#N/A,FALSE,"IS";"Inc Stmt CS",#N/A,FALSE,"IS";"BS Dollar",#N/A,FALSE,"BS";"BS CS",#N/A,FALSE,"BS";"CF Dollar",#N/A,FALSE,"CF";"Ratio No.1",#N/A,FALSE,"Ratio";"Ratio No.2",#N/A,FALSE,"Ratio"}</definedName>
    <definedName name="wrn.Print._.All._.Exhibits." localSheetId="3" hidden="1">{"Inc Stmt Dollar",#N/A,FALSE,"IS";"Inc Stmt CS",#N/A,FALSE,"IS";"BS Dollar",#N/A,FALSE,"BS";"BS CS",#N/A,FALSE,"BS";"CF Dollar",#N/A,FALSE,"CF";"Ratio No.1",#N/A,FALSE,"Ratio";"Ratio No.2",#N/A,FALSE,"Ratio"}</definedName>
    <definedName name="wrn.Print._.All._.Exhibits." hidden="1">{"Inc Stmt Dollar",#N/A,FALSE,"IS";"Inc Stmt CS",#N/A,FALSE,"IS";"BS Dollar",#N/A,FALSE,"BS";"BS CS",#N/A,FALSE,"BS";"CF Dollar",#N/A,FALSE,"CF";"Ratio No.1",#N/A,FALSE,"Ratio";"Ratio No.2",#N/A,FALSE,"Ratio"}</definedName>
    <definedName name="wrn.print._.all._.sheets." localSheetId="1" hidden="1">{"summary",#N/A,FALSE,"Valuation Analysis";"assumptions1",#N/A,FALSE,"Valuation Analysis";"assumptions2",#N/A,FALSE,"Valuation Analysis"}</definedName>
    <definedName name="wrn.print._.all._.sheets." localSheetId="3" hidden="1">{"summary",#N/A,FALSE,"Valuation Analysis";"assumptions1",#N/A,FALSE,"Valuation Analysis";"assumptions2",#N/A,FALSE,"Valuation Analysis"}</definedName>
    <definedName name="wrn.print._.all._.sheets." hidden="1">{"summary",#N/A,FALSE,"Valuation Analysis";"assumptions1",#N/A,FALSE,"Valuation Analysis";"assumptions2",#N/A,FALSE,"Valuation Analysis"}</definedName>
    <definedName name="wrn.Print._.Blank._.Exhibit." localSheetId="1" hidden="1">{"Extra 1",#N/A,FALSE,"Blank"}</definedName>
    <definedName name="wrn.Print._.Blank._.Exhibit." localSheetId="3" hidden="1">{"Extra 1",#N/A,FALSE,"Blank"}</definedName>
    <definedName name="wrn.Print._.Blank._.Exhibit." hidden="1">{"Extra 1",#N/A,FALSE,"Blank"}</definedName>
    <definedName name="wrn.Print._.BS._.Exhibits." localSheetId="1" hidden="1">{"BS Dollar",#N/A,FALSE,"BS";"BS CS",#N/A,FALSE,"BS"}</definedName>
    <definedName name="wrn.Print._.BS._.Exhibits." localSheetId="3" hidden="1">{"BS Dollar",#N/A,FALSE,"BS";"BS CS",#N/A,FALSE,"BS"}</definedName>
    <definedName name="wrn.Print._.BS._.Exhibits." hidden="1">{"BS Dollar",#N/A,FALSE,"BS";"BS CS",#N/A,FALSE,"BS"}</definedName>
    <definedName name="wrn.Print._.CF._.Exhibit." localSheetId="1" hidden="1">{"CF Dollar",#N/A,FALSE,"CF"}</definedName>
    <definedName name="wrn.Print._.CF._.Exhibit." localSheetId="3" hidden="1">{"CF Dollar",#N/A,FALSE,"CF"}</definedName>
    <definedName name="wrn.Print._.CF._.Exhibit." hidden="1">{"CF Dollar",#N/A,FALSE,"CF"}</definedName>
    <definedName name="wrn.Print._.Everything." localSheetId="1" hidden="1">{#N/A,#N/A,FALSE,"Pace Margin Data";"FMVaveragerefiningmargin",#N/A,FALSE,"Refinery FMV-EDC Index";"FMVmargincalcs",#N/A,FALSE,"Refinery FMV-EDC Index";"FMVtotalEDC",#N/A,FALSE,"Refinery FMV-EDC Index";"FMVdollarsperEDC",#N/A,FALSE,"Refinery FMV-EDC Index";"FMVOutput",#N/A,FALSE,"Refinery FMV-EDC Index";"RCNAssumptions",#N/A,FALSE,"Refinery-RCN";"RCNOutput",#N/A,FALSE,"Refinery-RCN";#N/A,#N/A,FALSE,"FMV-1995";#N/A,#N/A,FALSE,"FMV-1997";#N/A,#N/A,FALSE,"FMV-2000";#N/A,#N/A,FALSE,"FMV-2001";#N/A,#N/A,FALSE,"FMV-2002"}</definedName>
    <definedName name="wrn.Print._.Everything." localSheetId="3" hidden="1">{#N/A,#N/A,FALSE,"Pace Margin Data";"FMVaveragerefiningmargin",#N/A,FALSE,"Refinery FMV-EDC Index";"FMVmargincalcs",#N/A,FALSE,"Refinery FMV-EDC Index";"FMVtotalEDC",#N/A,FALSE,"Refinery FMV-EDC Index";"FMVdollarsperEDC",#N/A,FALSE,"Refinery FMV-EDC Index";"FMVOutput",#N/A,FALSE,"Refinery FMV-EDC Index";"RCNAssumptions",#N/A,FALSE,"Refinery-RCN";"RCNOutput",#N/A,FALSE,"Refinery-RCN";#N/A,#N/A,FALSE,"FMV-1995";#N/A,#N/A,FALSE,"FMV-1997";#N/A,#N/A,FALSE,"FMV-2000";#N/A,#N/A,FALSE,"FMV-2001";#N/A,#N/A,FALSE,"FMV-2002"}</definedName>
    <definedName name="wrn.Print._.Everything." hidden="1">{#N/A,#N/A,FALSE,"Pace Margin Data";"FMVaveragerefiningmargin",#N/A,FALSE,"Refinery FMV-EDC Index";"FMVmargincalcs",#N/A,FALSE,"Refinery FMV-EDC Index";"FMVtotalEDC",#N/A,FALSE,"Refinery FMV-EDC Index";"FMVdollarsperEDC",#N/A,FALSE,"Refinery FMV-EDC Index";"FMVOutput",#N/A,FALSE,"Refinery FMV-EDC Index";"RCNAssumptions",#N/A,FALSE,"Refinery-RCN";"RCNOutput",#N/A,FALSE,"Refinery-RCN";#N/A,#N/A,FALSE,"FMV-1995";#N/A,#N/A,FALSE,"FMV-1997";#N/A,#N/A,FALSE,"FMV-2000";#N/A,#N/A,FALSE,"FMV-2001";#N/A,#N/A,FALSE,"FMV-2002"}</definedName>
    <definedName name="wrn.Print._.IS._.Exhibits." localSheetId="1" hidden="1">{"Inc Stmt Dollar",#N/A,FALSE,"IS";"Inc Stmt CS",#N/A,FALSE,"IS"}</definedName>
    <definedName name="wrn.Print._.IS._.Exhibits." localSheetId="3" hidden="1">{"Inc Stmt Dollar",#N/A,FALSE,"IS";"Inc Stmt CS",#N/A,FALSE,"IS"}</definedName>
    <definedName name="wrn.Print._.IS._.Exhibits." hidden="1">{"Inc Stmt Dollar",#N/A,FALSE,"IS";"Inc Stmt CS",#N/A,FALSE,"IS"}</definedName>
    <definedName name="wrn.Print._.Ratio._.Exhibits." localSheetId="1" hidden="1">{"Ratio No.1",#N/A,FALSE,"Ratio";"Ratio No.2",#N/A,FALSE,"Ratio"}</definedName>
    <definedName name="wrn.Print._.Ratio._.Exhibits." localSheetId="3" hidden="1">{"Ratio No.1",#N/A,FALSE,"Ratio";"Ratio No.2",#N/A,FALSE,"Ratio"}</definedName>
    <definedName name="wrn.Print._.Ratio._.Exhibits." hidden="1">{"Ratio No.1",#N/A,FALSE,"Ratio";"Ratio No.2",#N/A,FALSE,"Ratio"}</definedName>
    <definedName name="wrn.Projected._.Data._.and._.Subject._.Company._.Data." localSheetId="1" hidden="1">{#N/A,#N/A,FALSE,"Projected Data &amp; SUBJECT-INPUTS"}</definedName>
    <definedName name="wrn.Projected._.Data._.and._.Subject._.Company._.Data." localSheetId="3" hidden="1">{#N/A,#N/A,FALSE,"Projected Data &amp; SUBJECT-INPUTS"}</definedName>
    <definedName name="wrn.Projected._.Data._.and._.Subject._.Company._.Data." hidden="1">{#N/A,#N/A,FALSE,"Projected Data &amp; SUBJECT-INPUTS"}</definedName>
    <definedName name="wrn.Quarter._.1._.Forecast." localSheetId="1" hidden="1">{#N/A,#N/A,FALSE,"Forecast Cover";#N/A,#N/A,FALSE,"D.1 Bal. Sheet";#N/A,#N/A,FALSE,"D.2 Income Statement";#N/A,#N/A,FALSE,"D.3 Quarterly Forecast";#N/A,#N/A,FALSE,"E.3 Monthly Forecast Q1";#N/A,#N/A,FALSE,"E.4 Monthly Plan";#N/A,#N/A,FALSE,"E.6 1997 Monthly";#N/A,#N/A,FALSE,"E.7 Capital";#N/A,#N/A,FALSE,"E.8 Research &amp; Development";#N/A,#N/A,FALSE,"E.9 New Business Development";#N/A,#N/A,FALSE,"E.10 Tax Information"}</definedName>
    <definedName name="wrn.Quarter._.1._.Forecast." localSheetId="3" hidden="1">{#N/A,#N/A,FALSE,"Forecast Cover";#N/A,#N/A,FALSE,"D.1 Bal. Sheet";#N/A,#N/A,FALSE,"D.2 Income Statement";#N/A,#N/A,FALSE,"D.3 Quarterly Forecast";#N/A,#N/A,FALSE,"E.3 Monthly Forecast Q1";#N/A,#N/A,FALSE,"E.4 Monthly Plan";#N/A,#N/A,FALSE,"E.6 1997 Monthly";#N/A,#N/A,FALSE,"E.7 Capital";#N/A,#N/A,FALSE,"E.8 Research &amp; Development";#N/A,#N/A,FALSE,"E.9 New Business Development";#N/A,#N/A,FALSE,"E.10 Tax Information"}</definedName>
    <definedName name="wrn.Quarter._.1._.Forecast." hidden="1">{#N/A,#N/A,FALSE,"Forecast Cover";#N/A,#N/A,FALSE,"D.1 Bal. Sheet";#N/A,#N/A,FALSE,"D.2 Income Statement";#N/A,#N/A,FALSE,"D.3 Quarterly Forecast";#N/A,#N/A,FALSE,"E.3 Monthly Forecast Q1";#N/A,#N/A,FALSE,"E.4 Monthly Plan";#N/A,#N/A,FALSE,"E.6 1997 Monthly";#N/A,#N/A,FALSE,"E.7 Capital";#N/A,#N/A,FALSE,"E.8 Research &amp; Development";#N/A,#N/A,FALSE,"E.9 New Business Development";#N/A,#N/A,FALSE,"E.10 Tax Information"}</definedName>
    <definedName name="wrn.Quarter._.2._.Forecast." localSheetId="1" hidden="1">{#N/A,#N/A,FALSE,"Forecast Cover";#N/A,#N/A,FALSE,"D.1 Bal. Sheet";#N/A,#N/A,FALSE,"D.2 Income Statement";#N/A,#N/A,FALSE,"D.3 Quarterly Forecast";#N/A,#N/A,FALSE,"E.2 Monthly Forecast Q2";#N/A,#N/A,FALSE,"E.7 Capital";#N/A,#N/A,FALSE,"E.8 Research &amp; Development";#N/A,#N/A,FALSE,"E.9 New Business Development";#N/A,#N/A,FALSE,"E.10 Tax Information"}</definedName>
    <definedName name="wrn.Quarter._.2._.Forecast." localSheetId="3" hidden="1">{#N/A,#N/A,FALSE,"Forecast Cover";#N/A,#N/A,FALSE,"D.1 Bal. Sheet";#N/A,#N/A,FALSE,"D.2 Income Statement";#N/A,#N/A,FALSE,"D.3 Quarterly Forecast";#N/A,#N/A,FALSE,"E.2 Monthly Forecast Q2";#N/A,#N/A,FALSE,"E.7 Capital";#N/A,#N/A,FALSE,"E.8 Research &amp; Development";#N/A,#N/A,FALSE,"E.9 New Business Development";#N/A,#N/A,FALSE,"E.10 Tax Information"}</definedName>
    <definedName name="wrn.Quarter._.2._.Forecast." hidden="1">{#N/A,#N/A,FALSE,"Forecast Cover";#N/A,#N/A,FALSE,"D.1 Bal. Sheet";#N/A,#N/A,FALSE,"D.2 Income Statement";#N/A,#N/A,FALSE,"D.3 Quarterly Forecast";#N/A,#N/A,FALSE,"E.2 Monthly Forecast Q2";#N/A,#N/A,FALSE,"E.7 Capital";#N/A,#N/A,FALSE,"E.8 Research &amp; Development";#N/A,#N/A,FALSE,"E.9 New Business Development";#N/A,#N/A,FALSE,"E.10 Tax Information"}</definedName>
    <definedName name="wrn.Quarter._.3._.Forecast." localSheetId="1" hidden="1">{#N/A,#N/A,FALSE,"Forecast Cover";#N/A,#N/A,FALSE,"D.1 Bal. Sheet";#N/A,#N/A,FALSE,"D.2 Income Statement";#N/A,#N/A,FALSE,"D.3 Quarterly Forecast";#N/A,#N/A,FALSE,"E.1 Monthly Forecast Q3";#N/A,#N/A,FALSE,"E.7 Capital";#N/A,#N/A,FALSE,"E.8 Research &amp; Development";#N/A,#N/A,FALSE,"E.9 New Business Development";#N/A,#N/A,FALSE,"E.10 Tax Information"}</definedName>
    <definedName name="wrn.Quarter._.3._.Forecast." localSheetId="3" hidden="1">{#N/A,#N/A,FALSE,"Forecast Cover";#N/A,#N/A,FALSE,"D.1 Bal. Sheet";#N/A,#N/A,FALSE,"D.2 Income Statement";#N/A,#N/A,FALSE,"D.3 Quarterly Forecast";#N/A,#N/A,FALSE,"E.1 Monthly Forecast Q3";#N/A,#N/A,FALSE,"E.7 Capital";#N/A,#N/A,FALSE,"E.8 Research &amp; Development";#N/A,#N/A,FALSE,"E.9 New Business Development";#N/A,#N/A,FALSE,"E.10 Tax Information"}</definedName>
    <definedName name="wrn.Quarter._.3._.Forecast." hidden="1">{#N/A,#N/A,FALSE,"Forecast Cover";#N/A,#N/A,FALSE,"D.1 Bal. Sheet";#N/A,#N/A,FALSE,"D.2 Income Statement";#N/A,#N/A,FALSE,"D.3 Quarterly Forecast";#N/A,#N/A,FALSE,"E.1 Monthly Forecast Q3";#N/A,#N/A,FALSE,"E.7 Capital";#N/A,#N/A,FALSE,"E.8 Research &amp; Development";#N/A,#N/A,FALSE,"E.9 New Business Development";#N/A,#N/A,FALSE,"E.10 Tax Information"}</definedName>
    <definedName name="wrn.Quarterly._.Consolidation._.Report." localSheetId="1" hidden="1">{#N/A,#N/A,FALSE,"Front Cover";#N/A,#N/A,FALSE,"B.1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Proof"}</definedName>
    <definedName name="wrn.Quarterly._.Consolidation._.Report." localSheetId="3" hidden="1">{#N/A,#N/A,FALSE,"Front Cover";#N/A,#N/A,FALSE,"B.1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Proof"}</definedName>
    <definedName name="wrn.Quarterly._.Consolidation._.Report." hidden="1">{#N/A,#N/A,FALSE,"Front Cover";#N/A,#N/A,FALSE,"B.1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Proof"}</definedName>
    <definedName name="wrn.Range._.Values." localSheetId="1" hidden="1">{"page1",#N/A,FALSE,"Range Value - Incl Reclasses";"page2",#N/A,FALSE,"Range Value - Incl Reclasses";"page3",#N/A,FALSE,"Range Value - Incl Reclasses"}</definedName>
    <definedName name="wrn.Range._.Values." localSheetId="3" hidden="1">{"page1",#N/A,FALSE,"Range Value - Incl Reclasses";"page2",#N/A,FALSE,"Range Value - Incl Reclasses";"page3",#N/A,FALSE,"Range Value - Incl Reclasses"}</definedName>
    <definedName name="wrn.Range._.Values." hidden="1">{"page1",#N/A,FALSE,"Range Value - Incl Reclasses";"page2",#N/A,FALSE,"Range Value - Incl Reclasses";"page3",#N/A,FALSE,"Range Value - Incl Reclasses"}</definedName>
    <definedName name="wrn.Report._.Exhibits." localSheetId="1" hidden="1">{"Inc Stmt Exhibit",#N/A,FALSE,"IS";"BS Exhibit",#N/A,FALSE,"BS";"Ratio No.1",#N/A,FALSE,"Ratio";"Ratio No.2",#N/A,FALSE,"Ratio"}</definedName>
    <definedName name="wrn.Report._.Exhibits." localSheetId="3" hidden="1">{"Inc Stmt Exhibit",#N/A,FALSE,"IS";"BS Exhibit",#N/A,FALSE,"BS";"Ratio No.1",#N/A,FALSE,"Ratio";"Ratio No.2",#N/A,FALSE,"Ratio"}</definedName>
    <definedName name="wrn.Report._.Exhibits." hidden="1">{"Inc Stmt Exhibit",#N/A,FALSE,"IS";"BS Exhibit",#N/A,FALSE,"BS";"Ratio No.1",#N/A,FALSE,"Ratio";"Ratio No.2",#N/A,FALSE,"Ratio"}</definedName>
    <definedName name="wrn.revenue." localSheetId="1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" localSheetId="3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_.detail." localSheetId="1" hidden="1">{"revenue detail 1",#N/A,FALSE,"Revenue Detail";"revenue detail 2",#N/A,FALSE,"Revenue Detail";"revenue detail 3",#N/A,FALSE,"Revenue Detail";"revenue detail 4",#N/A,FALSE,"Revenue Detail"}</definedName>
    <definedName name="wrn.revenue._.detail." localSheetId="3" hidden="1">{"revenue detail 1",#N/A,FALSE,"Revenue Detail";"revenue detail 2",#N/A,FALSE,"Revenue Detail";"revenue detail 3",#N/A,FALSE,"Revenue Detail";"revenue detail 4",#N/A,FALSE,"Revenue Detail"}</definedName>
    <definedName name="wrn.revenue._.detail." hidden="1">{"revenue detail 1",#N/A,FALSE,"Revenue Detail";"revenue detail 2",#N/A,FALSE,"Revenue Detail";"revenue detail 3",#N/A,FALSE,"Revenue Detail";"revenue detail 4",#N/A,FALSE,"Revenue Detail"}</definedName>
    <definedName name="wrn.revenue._.graph." localSheetId="1" hidden="1">{"revenue graph",#N/A,FALSE,"Revenue Graph"}</definedName>
    <definedName name="wrn.revenue._.graph." localSheetId="3" hidden="1">{"revenue graph",#N/A,FALSE,"Revenue Graph"}</definedName>
    <definedName name="wrn.revenue._.graph." hidden="1">{"revenue graph",#N/A,FALSE,"Revenue Graph"}</definedName>
    <definedName name="wrn.sample." localSheetId="1" hidden="1">{"sample",#N/A,FALSE,"Client Input Sheet"}</definedName>
    <definedName name="wrn.sample." localSheetId="3" hidden="1">{"sample",#N/A,FALSE,"Client Input Sheet"}</definedName>
    <definedName name="wrn.sample." hidden="1">{"sample",#N/A,FALSE,"Client Input Sheet"}</definedName>
    <definedName name="wrn.Shorten._.Version." localSheetId="1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wrn.Shorten._.Version." localSheetId="3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wrn.Shorten._.Version.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wrn.Standard." localSheetId="1" hidden="1">{#N/A,#N/A,FALSE,"IS US";#N/A,#N/A,FALSE,"BS US";#N/A,#N/A,FALSE,"IS LOCAL";#N/A,#N/A,FALSE,"BS INPUT";#N/A,#N/A,FALSE,"EQUITY";#N/A,#N/A,FALSE,"LOCAL ADJ";#N/A,#N/A,FALSE,"GAAP ADJ"}</definedName>
    <definedName name="wrn.Standard." localSheetId="3" hidden="1">{#N/A,#N/A,FALSE,"IS US";#N/A,#N/A,FALSE,"BS US";#N/A,#N/A,FALSE,"IS LOCAL";#N/A,#N/A,FALSE,"BS INPUT";#N/A,#N/A,FALSE,"EQUITY";#N/A,#N/A,FALSE,"LOCAL ADJ";#N/A,#N/A,FALSE,"GAAP ADJ"}</definedName>
    <definedName name="wrn.Standard." hidden="1">{#N/A,#N/A,FALSE,"IS US";#N/A,#N/A,FALSE,"BS US";#N/A,#N/A,FALSE,"IS LOCAL";#N/A,#N/A,FALSE,"BS INPUT";#N/A,#N/A,FALSE,"EQUITY";#N/A,#N/A,FALSE,"LOCAL ADJ";#N/A,#N/A,FALSE,"GAAP ADJ"}</definedName>
    <definedName name="wrn.STMT._.OF._.CASH._.FLOWS." localSheetId="1" hidden="1">{"STMT OF CASH FLOWS",#N/A,FALSE,"Cash Flows Indirect"}</definedName>
    <definedName name="wrn.STMT._.OF._.CASH._.FLOWS." localSheetId="3" hidden="1">{"STMT OF CASH FLOWS",#N/A,FALSE,"Cash Flows Indirect"}</definedName>
    <definedName name="wrn.STMT._.OF._.CASH._.FLOWS." hidden="1">{"STMT OF CASH FLOWS",#N/A,FALSE,"Cash Flows Indirect"}</definedName>
    <definedName name="wrn.summary." localSheetId="1" hidden="1">{"summary",#N/A,FALSE,"Valuation Analysis"}</definedName>
    <definedName name="wrn.summary." localSheetId="3" hidden="1">{"summary",#N/A,FALSE,"Valuation Analysis"}</definedName>
    <definedName name="wrn.summary." hidden="1">{"summary",#N/A,FALSE,"Valuation Analysis"}</definedName>
    <definedName name="wrn.summary._.schedules." localSheetId="1" hidden="1">{"summary1",#N/A,FALSE,"Summary of Values";"summary2",#N/A,FALSE,"Summary of Values"}</definedName>
    <definedName name="wrn.summary._.schedules." localSheetId="3" hidden="1">{"summary1",#N/A,FALSE,"Summary of Values";"summary2",#N/A,FALSE,"Summary of Values"}</definedName>
    <definedName name="wrn.summary._.schedules." hidden="1">{"summary1",#N/A,FALSE,"Summary of Values";"summary2",#N/A,FALSE,"Summary of Values"}</definedName>
    <definedName name="wrn.Supplemental._.Pkg.." localSheetId="1" hidden="1">{#N/A,#N/A,FALSE,"Cover";#N/A,#N/A,FALSE,"Index";#N/A,#N/A,FALSE,"Supp. A";#N/A,#N/A,FALSE,"Supp. B";#N/A,#N/A,FALSE,"Supp. C";#N/A,#N/A,FALSE,"Supp. D";#N/A,#N/A,FALSE,"Supp. E";#N/A,#N/A,FALSE,"Supp. F";#N/A,#N/A,FALSE,"Supp. G";#N/A,#N/A,FALSE,"Supp. H";#N/A,#N/A,FALSE,"Supp. I";#N/A,#N/A,FALSE,"Supp. J";#N/A,#N/A,FALSE,"Supp. K";#N/A,#N/A,FALSE,"Supp. L"}</definedName>
    <definedName name="wrn.Supplemental._.Pkg.." localSheetId="3" hidden="1">{#N/A,#N/A,FALSE,"Cover";#N/A,#N/A,FALSE,"Index";#N/A,#N/A,FALSE,"Supp. A";#N/A,#N/A,FALSE,"Supp. B";#N/A,#N/A,FALSE,"Supp. C";#N/A,#N/A,FALSE,"Supp. D";#N/A,#N/A,FALSE,"Supp. E";#N/A,#N/A,FALSE,"Supp. F";#N/A,#N/A,FALSE,"Supp. G";#N/A,#N/A,FALSE,"Supp. H";#N/A,#N/A,FALSE,"Supp. I";#N/A,#N/A,FALSE,"Supp. J";#N/A,#N/A,FALSE,"Supp. K";#N/A,#N/A,FALSE,"Supp. L"}</definedName>
    <definedName name="wrn.Supplemental._.Pkg.." hidden="1">{#N/A,#N/A,FALSE,"Cover";#N/A,#N/A,FALSE,"Index";#N/A,#N/A,FALSE,"Supp. A";#N/A,#N/A,FALSE,"Supp. B";#N/A,#N/A,FALSE,"Supp. C";#N/A,#N/A,FALSE,"Supp. D";#N/A,#N/A,FALSE,"Supp. E";#N/A,#N/A,FALSE,"Supp. F";#N/A,#N/A,FALSE,"Supp. G";#N/A,#N/A,FALSE,"Supp. H";#N/A,#N/A,FALSE,"Supp. I";#N/A,#N/A,FALSE,"Supp. J";#N/A,#N/A,FALSE,"Supp. K";#N/A,#N/A,FALSE,"Supp. L"}</definedName>
    <definedName name="wrn.TB._.ALL._.ACCTS." localSheetId="1" hidden="1">{"BALANCE SHEET ACCOUNTS",#N/A,TRUE,"Working Trial Balance";"INCOME ACCOUNTS",#N/A,TRUE,"Working Trial Balance"}</definedName>
    <definedName name="wrn.TB._.ALL._.ACCTS." localSheetId="3" hidden="1">{"BALANCE SHEET ACCOUNTS",#N/A,TRUE,"Working Trial Balance";"INCOME ACCOUNTS",#N/A,TRUE,"Working Trial Balance"}</definedName>
    <definedName name="wrn.TB._.ALL._.ACCTS." hidden="1">{"BALANCE SHEET ACCOUNTS",#N/A,TRUE,"Working Trial Balance";"INCOME ACCOUNTS",#N/A,TRUE,"Working Trial Balance"}</definedName>
    <definedName name="wrn.TB._.BALANCE._.SHEET." localSheetId="1" hidden="1">{"BALANCE SHEET ACCOUNTS",#N/A,FALSE,"Working Trial Balance"}</definedName>
    <definedName name="wrn.TB._.BALANCE._.SHEET." localSheetId="3" hidden="1">{"BALANCE SHEET ACCOUNTS",#N/A,FALSE,"Working Trial Balance"}</definedName>
    <definedName name="wrn.TB._.BALANCE._.SHEET." hidden="1">{"BALANCE SHEET ACCOUNTS",#N/A,FALSE,"Working Trial Balance"}</definedName>
    <definedName name="wrn.TB._.EXPLANATIONS." localSheetId="1" hidden="1">{"EXPLANATIONS",#N/A,FALSE,"Working Trial Balance"}</definedName>
    <definedName name="wrn.TB._.EXPLANATIONS." localSheetId="3" hidden="1">{"EXPLANATIONS",#N/A,FALSE,"Working Trial Balance"}</definedName>
    <definedName name="wrn.TB._.EXPLANATIONS." hidden="1">{"EXPLANATIONS",#N/A,FALSE,"Working Trial Balance"}</definedName>
    <definedName name="wrn.TB._.INCOME._.STMT." localSheetId="1" hidden="1">{"INCOME ACCOUNTS",#N/A,FALSE,"Working Trial Balance"}</definedName>
    <definedName name="wrn.TB._.INCOME._.STMT." localSheetId="3" hidden="1">{"INCOME ACCOUNTS",#N/A,FALSE,"Working Trial Balance"}</definedName>
    <definedName name="wrn.TB._.INCOME._.STMT." hidden="1">{"INCOME ACCOUNTS",#N/A,FALSE,"Working Trial Balance"}</definedName>
    <definedName name="wrn.technology." localSheetId="1" hidden="1">{"developed valuation",#N/A,FALSE,"Valuation Analysis";"developed income statement",#N/A,FALSE,"Abbreviated Income Statement";"inprocess valuation",#N/A,FALSE,"Valuation Analysis";"inprocess income statement",#N/A,FALSE,"Abbreviated Income Statement"}</definedName>
    <definedName name="wrn.technology." localSheetId="3" hidden="1">{"developed valuation",#N/A,FALSE,"Valuation Analysis";"developed income statement",#N/A,FALSE,"Abbreviated Income Statement";"inprocess valuation",#N/A,FALSE,"Valuation Analysis";"inprocess income statement",#N/A,FALSE,"Abbreviated Income Statement"}</definedName>
    <definedName name="wrn.technology." hidden="1">{"developed valuation",#N/A,FALSE,"Valuation Analysis";"developed income statement",#N/A,FALSE,"Abbreviated Income Statement";"inprocess valuation",#N/A,FALSE,"Valuation Analysis";"inprocess income statement",#N/A,FALSE,"Abbreviated Income Statement"}</definedName>
    <definedName name="wrn.trademark._.and._.trade._.name." localSheetId="1" hidden="1">{"trademark1",#N/A,FALSE,"Trademark(s) and Trade Name(s)"}</definedName>
    <definedName name="wrn.trademark._.and._.trade._.name." localSheetId="3" hidden="1">{"trademark1",#N/A,FALSE,"Trademark(s) and Trade Name(s)"}</definedName>
    <definedName name="wrn.trademark._.and._.trade._.name." hidden="1">{"trademark1",#N/A,FALSE,"Trademark(s) and Trade Name(s)"}</definedName>
    <definedName name="wrn.Worcester._.Model._._._.Full." localSheetId="1" hidden="1">{"Title",#N/A,TRUE,"Title";"Assumptions",#N/A,TRUE,"Assumptions";"Cash Flow",#N/A,TRUE,"Cash Flow";"Profit and Loss",#N/A,TRUE,"Profit and Loss";"Balance Sheet",#N/A,TRUE,"Balance Sheet";"Operating Expenditure",#N/A,TRUE,"Operational Expenditure";"Preoperating Expenditure",#N/A,TRUE,"Pre-operating Expenditure";"Revenue",#N/A,TRUE,"Revenue";"Senior Debt",#N/A,TRUE,"Senior Debt";"Subordinated Debt",#N/A,TRUE,"Subordinated Debt";"Debt Service",#N/A,TRUE,"Debt Service";"Depreciation",#N/A,TRUE,"Depreciation charges";"Taxation",#N/A,TRUE,"Taxation";"Dividends",#N/A,TRUE,"Dividends";"Inputs",#N/A,TRUE,"Inputs"}</definedName>
    <definedName name="wrn.Worcester._.Model._._._.Full." localSheetId="3" hidden="1">{"Title",#N/A,TRUE,"Title";"Assumptions",#N/A,TRUE,"Assumptions";"Cash Flow",#N/A,TRUE,"Cash Flow";"Profit and Loss",#N/A,TRUE,"Profit and Loss";"Balance Sheet",#N/A,TRUE,"Balance Sheet";"Operating Expenditure",#N/A,TRUE,"Operational Expenditure";"Preoperating Expenditure",#N/A,TRUE,"Pre-operating Expenditure";"Revenue",#N/A,TRUE,"Revenue";"Senior Debt",#N/A,TRUE,"Senior Debt";"Subordinated Debt",#N/A,TRUE,"Subordinated Debt";"Debt Service",#N/A,TRUE,"Debt Service";"Depreciation",#N/A,TRUE,"Depreciation charges";"Taxation",#N/A,TRUE,"Taxation";"Dividends",#N/A,TRUE,"Dividends";"Inputs",#N/A,TRUE,"Inputs"}</definedName>
    <definedName name="wrn.Worcester._.Model._._._.Full." hidden="1">{"Title",#N/A,TRUE,"Title";"Assumptions",#N/A,TRUE,"Assumptions";"Cash Flow",#N/A,TRUE,"Cash Flow";"Profit and Loss",#N/A,TRUE,"Profit and Loss";"Balance Sheet",#N/A,TRUE,"Balance Sheet";"Operating Expenditure",#N/A,TRUE,"Operational Expenditure";"Preoperating Expenditure",#N/A,TRUE,"Pre-operating Expenditure";"Revenue",#N/A,TRUE,"Revenue";"Senior Debt",#N/A,TRUE,"Senior Debt";"Subordinated Debt",#N/A,TRUE,"Subordinated Debt";"Debt Service",#N/A,TRUE,"Debt Service";"Depreciation",#N/A,TRUE,"Depreciation charges";"Taxation",#N/A,TRUE,"Taxation";"Dividends",#N/A,TRUE,"Dividends";"Inputs",#N/A,TRUE,"Inputs"}</definedName>
    <definedName name="wrn.work._.paper._.shcedules." localSheetId="1" hidden="1">{"summary1",#N/A,FALSE,"Summary of Values";"summary2",#N/A,FALSE,"Summary of Values";"weighted average returns",#N/A,FALSE,"WACC and WARA";"fixed asset detail",#N/A,FALSE,"Fixed Asset Detail"}</definedName>
    <definedName name="wrn.work._.paper._.shcedules." localSheetId="3" hidden="1">{"summary1",#N/A,FALSE,"Summary of Values";"summary2",#N/A,FALSE,"Summary of Values";"weighted average returns",#N/A,FALSE,"WACC and WARA";"fixed asset detail",#N/A,FALSE,"Fixed Asset Detail"}</definedName>
    <definedName name="wrn.work._.paper._.shcedules." hidden="1">{"summary1",#N/A,FALSE,"Summary of Values";"summary2",#N/A,FALSE,"Summary of Values";"weighted average returns",#N/A,FALSE,"WACC and WARA";"fixed asset detail",#N/A,FALSE,"Fixed Asset Detail"}</definedName>
    <definedName name="wrn.X140." localSheetId="1" hidden="1">{"page1",#N/A,FALSE,"X140withReclasses";"page2",#N/A,FALSE,"X140withReclasses";"page3",#N/A,FALSE,"X140withReclasses"}</definedName>
    <definedName name="wrn.X140." localSheetId="3" hidden="1">{"page1",#N/A,FALSE,"X140withReclasses";"page2",#N/A,FALSE,"X140withReclasses";"page3",#N/A,FALSE,"X140withReclasses"}</definedName>
    <definedName name="wrn.X140." hidden="1">{"page1",#N/A,FALSE,"X140withReclasses";"page2",#N/A,FALSE,"X140withReclasses";"page3",#N/A,FALSE,"X140withReclasses"}</definedName>
    <definedName name="wrn.Year._.End._.Reporting._.Pkg.." localSheetId="1" hidden="1">{#N/A,#N/A,FALSE,"Front Cover";#N/A,#N/A,FALSE,"Index";#N/A,#N/A,FALSE,"A.1 Performance Measures";#N/A,#N/A,FALSE,"A.2 Perf Measures Data";#N/A,#N/A,FALSE,"B.1 Bal. Sheet";#N/A,#N/A,FALSE,"B.2 Income and Ret. Erngs.";#N/A,#N/A,FALSE,"B.3 Cash Flows";#N/A,#N/A,FALSE,"C.1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Proof";#N/A,#N/A,FALSE,"C.18 Income Tax Information"}</definedName>
    <definedName name="wrn.Year._.End._.Reporting._.Pkg.." localSheetId="3" hidden="1">{#N/A,#N/A,FALSE,"Front Cover";#N/A,#N/A,FALSE,"Index";#N/A,#N/A,FALSE,"A.1 Performance Measures";#N/A,#N/A,FALSE,"A.2 Perf Measures Data";#N/A,#N/A,FALSE,"B.1 Bal. Sheet";#N/A,#N/A,FALSE,"B.2 Income and Ret. Erngs.";#N/A,#N/A,FALSE,"B.3 Cash Flows";#N/A,#N/A,FALSE,"C.1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Proof";#N/A,#N/A,FALSE,"C.18 Income Tax Information"}</definedName>
    <definedName name="wrn.Year._.End._.Reporting._.Pkg.." hidden="1">{#N/A,#N/A,FALSE,"Front Cover";#N/A,#N/A,FALSE,"Index";#N/A,#N/A,FALSE,"A.1 Performance Measures";#N/A,#N/A,FALSE,"A.2 Perf Measures Data";#N/A,#N/A,FALSE,"B.1 Bal. Sheet";#N/A,#N/A,FALSE,"B.2 Income and Ret. Erngs.";#N/A,#N/A,FALSE,"B.3 Cash Flows";#N/A,#N/A,FALSE,"C.1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Proof";#N/A,#N/A,FALSE,"C.18 Income Tax Information"}</definedName>
    <definedName name="wrn.土地." localSheetId="1" hidden="1">{"土地",#N/A,FALSE,"土地建物"}</definedName>
    <definedName name="wrn.土地." localSheetId="3" hidden="1">{"土地",#N/A,FALSE,"土地建物"}</definedName>
    <definedName name="wrn.土地." hidden="1">{"土地",#N/A,FALSE,"土地建物"}</definedName>
    <definedName name="wrn.建物." localSheetId="1" hidden="1">{"建物",#N/A,FALSE,"土地建物"}</definedName>
    <definedName name="wrn.建物." localSheetId="3" hidden="1">{"建物",#N/A,FALSE,"土地建物"}</definedName>
    <definedName name="wrn.建物." hidden="1">{"建物",#N/A,FALSE,"土地建物"}</definedName>
    <definedName name="xxxxxxx" localSheetId="1" hidden="1">{#N/A,#N/A,FALSE,"Part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Flows"}</definedName>
    <definedName name="xxxxxxx" localSheetId="3" hidden="1">{#N/A,#N/A,FALSE,"Part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Flows"}</definedName>
    <definedName name="xxxxxxx" hidden="1">{#N/A,#N/A,FALSE,"Part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Flows"}</definedName>
    <definedName name="yrh" localSheetId="1" hidden="1">{#N/A,#N/A,FALSE,"Aging Summary";#N/A,#N/A,FALSE,"Ratio Analysis";#N/A,#N/A,FALSE,"Test 120 Day Accts";#N/A,#N/A,FALSE,"Tickmarks"}</definedName>
    <definedName name="yrh" localSheetId="3" hidden="1">{#N/A,#N/A,FALSE,"Aging Summary";#N/A,#N/A,FALSE,"Ratio Analysis";#N/A,#N/A,FALSE,"Test 120 Day Accts";#N/A,#N/A,FALSE,"Tickmarks"}</definedName>
    <definedName name="yrh" hidden="1">{#N/A,#N/A,FALSE,"Aging Summary";#N/A,#N/A,FALSE,"Ratio Analysis";#N/A,#N/A,FALSE,"Test 120 Day Accts";#N/A,#N/A,FALSE,"Tickmarks"}</definedName>
    <definedName name="ytrytry" localSheetId="1" hidden="1">{#N/A,#N/A,FALSE,"Aging Summary";#N/A,#N/A,FALSE,"Ratio Analysis";#N/A,#N/A,FALSE,"Test 120 Day Accts";#N/A,#N/A,FALSE,"Tickmarks"}</definedName>
    <definedName name="ytrytry" localSheetId="3" hidden="1">{#N/A,#N/A,FALSE,"Aging Summary";#N/A,#N/A,FALSE,"Ratio Analysis";#N/A,#N/A,FALSE,"Test 120 Day Accts";#N/A,#N/A,FALSE,"Tickmarks"}</definedName>
    <definedName name="ytrytry" hidden="1">{#N/A,#N/A,FALSE,"Aging Summary";#N/A,#N/A,FALSE,"Ratio Analysis";#N/A,#N/A,FALSE,"Test 120 Day Accts";#N/A,#N/A,FALSE,"Tickmarks"}</definedName>
    <definedName name="yy" localSheetId="1" hidden="1">{#N/A,#N/A,FALSE,"Aging Summary";#N/A,#N/A,FALSE,"Ratio Analysis";#N/A,#N/A,FALSE,"Test 120 Day Accts";#N/A,#N/A,FALSE,"Tickmarks"}</definedName>
    <definedName name="yy" localSheetId="3" hidden="1">{#N/A,#N/A,FALSE,"Aging Summary";#N/A,#N/A,FALSE,"Ratio Analysis";#N/A,#N/A,FALSE,"Test 120 Day Accts";#N/A,#N/A,FALSE,"Tickmarks"}</definedName>
    <definedName name="yy" hidden="1">{#N/A,#N/A,FALSE,"Aging Summary";#N/A,#N/A,FALSE,"Ratio Analysis";#N/A,#N/A,FALSE,"Test 120 Day Accts";#N/A,#N/A,FALSE,"Tickmarks"}</definedName>
    <definedName name="yytr" localSheetId="1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ytr" localSheetId="3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ytr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zzz" localSheetId="1" hidden="1">{#N/A,#N/A,FALSE,"Aging Summary";#N/A,#N/A,FALSE,"Ratio Analysis";#N/A,#N/A,FALSE,"Test 120 Day Accts";#N/A,#N/A,FALSE,"Tickmarks"}</definedName>
    <definedName name="zzz" localSheetId="3" hidden="1">{#N/A,#N/A,FALSE,"Aging Summary";#N/A,#N/A,FALSE,"Ratio Analysis";#N/A,#N/A,FALSE,"Test 120 Day Accts";#N/A,#N/A,FALSE,"Tickmarks"}</definedName>
    <definedName name="zzz" hidden="1">{#N/A,#N/A,FALSE,"Aging Summary";#N/A,#N/A,FALSE,"Ratio Analysis";#N/A,#N/A,FALSE,"Test 120 Day Accts";#N/A,#N/A,FALSE,"Tickmarks"}</definedName>
    <definedName name="건가new" localSheetId="1" hidden="1">{#N/A,#N/A,FALSE,"BS";#N/A,#N/A,FALSE,"PL";#N/A,#N/A,FALSE,"처분";#N/A,#N/A,FALSE,"현금";#N/A,#N/A,FALSE,"매출";#N/A,#N/A,FALSE,"원가";#N/A,#N/A,FALSE,"경영"}</definedName>
    <definedName name="건가new" localSheetId="3" hidden="1">{#N/A,#N/A,FALSE,"BS";#N/A,#N/A,FALSE,"PL";#N/A,#N/A,FALSE,"처분";#N/A,#N/A,FALSE,"현금";#N/A,#N/A,FALSE,"매출";#N/A,#N/A,FALSE,"원가";#N/A,#N/A,FALSE,"경영"}</definedName>
    <definedName name="건가new" hidden="1">{#N/A,#N/A,FALSE,"BS";#N/A,#N/A,FALSE,"PL";#N/A,#N/A,FALSE,"처분";#N/A,#N/A,FALSE,"현금";#N/A,#N/A,FALSE,"매출";#N/A,#N/A,FALSE,"원가";#N/A,#N/A,FALSE,"경영"}</definedName>
    <definedName name="결맹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결맹" localSheetId="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결맹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결산공고" localSheetId="1" hidden="1">{#N/A,#N/A,FALSE,"BS";#N/A,#N/A,FALSE,"PL";#N/A,#N/A,FALSE,"처분";#N/A,#N/A,FALSE,"현금";#N/A,#N/A,FALSE,"매출";#N/A,#N/A,FALSE,"원가";#N/A,#N/A,FALSE,"경영"}</definedName>
    <definedName name="결산공고" localSheetId="3" hidden="1">{#N/A,#N/A,FALSE,"BS";#N/A,#N/A,FALSE,"PL";#N/A,#N/A,FALSE,"처분";#N/A,#N/A,FALSE,"현금";#N/A,#N/A,FALSE,"매출";#N/A,#N/A,FALSE,"원가";#N/A,#N/A,FALSE,"경영"}</definedName>
    <definedName name="결산공고" hidden="1">{#N/A,#N/A,FALSE,"BS";#N/A,#N/A,FALSE,"PL";#N/A,#N/A,FALSE,"처분";#N/A,#N/A,FALSE,"현금";#N/A,#N/A,FALSE,"매출";#N/A,#N/A,FALSE,"원가";#N/A,#N/A,FALSE,"경영"}</definedName>
    <definedName name="결손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결손" localSheetId="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결손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결손금" localSheetId="1" hidden="1">{#N/A,#N/A,FALSE,"BS";#N/A,#N/A,FALSE,"PL";#N/A,#N/A,FALSE,"처분";#N/A,#N/A,FALSE,"현금";#N/A,#N/A,FALSE,"매출";#N/A,#N/A,FALSE,"원가";#N/A,#N/A,FALSE,"경영"}</definedName>
    <definedName name="결손금" localSheetId="3" hidden="1">{#N/A,#N/A,FALSE,"BS";#N/A,#N/A,FALSE,"PL";#N/A,#N/A,FALSE,"처분";#N/A,#N/A,FALSE,"현금";#N/A,#N/A,FALSE,"매출";#N/A,#N/A,FALSE,"원가";#N/A,#N/A,FALSE,"경영"}</definedName>
    <definedName name="결손금" hidden="1">{#N/A,#N/A,FALSE,"BS";#N/A,#N/A,FALSE,"PL";#N/A,#N/A,FALSE,"처분";#N/A,#N/A,FALSE,"현금";#N/A,#N/A,FALSE,"매출";#N/A,#N/A,FALSE,"원가";#N/A,#N/A,FALSE,"경영"}</definedName>
    <definedName name="ㄴㅇ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ㄴㅇ" localSheetId="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ㄴㅇ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ㄴ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ㄴ" localSheetId="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ㄴ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편집" localSheetId="1" hidden="1">{#N/A,#N/A,FALSE,"BS";#N/A,#N/A,FALSE,"PL";#N/A,#N/A,FALSE,"처분";#N/A,#N/A,FALSE,"현금";#N/A,#N/A,FALSE,"매출";#N/A,#N/A,FALSE,"원가";#N/A,#N/A,FALSE,"경영"}</definedName>
    <definedName name="편집" localSheetId="3" hidden="1">{#N/A,#N/A,FALSE,"BS";#N/A,#N/A,FALSE,"PL";#N/A,#N/A,FALSE,"처분";#N/A,#N/A,FALSE,"현금";#N/A,#N/A,FALSE,"매출";#N/A,#N/A,FALSE,"원가";#N/A,#N/A,FALSE,"경영"}</definedName>
    <definedName name="편집" hidden="1">{#N/A,#N/A,FALSE,"BS";#N/A,#N/A,FALSE,"PL";#N/A,#N/A,FALSE,"처분";#N/A,#N/A,FALSE,"현금";#N/A,#N/A,FALSE,"매출";#N/A,#N/A,FALSE,"원가";#N/A,#N/A,FALSE,"경영"}</definedName>
    <definedName name="현금및등가물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현금및등가물" localSheetId="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현금및등가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7" l="1"/>
  <c r="E99" i="7" s="1"/>
  <c r="E30" i="8"/>
  <c r="E75" i="8" l="1"/>
  <c r="E79" i="8"/>
  <c r="E32" i="8"/>
  <c r="E19" i="8"/>
  <c r="E18" i="8" s="1"/>
  <c r="E17" i="8" s="1"/>
  <c r="E16" i="8" s="1"/>
  <c r="E15" i="8" s="1"/>
  <c r="E14" i="8" s="1"/>
  <c r="E92" i="7"/>
  <c r="E96" i="7"/>
  <c r="E23" i="7"/>
  <c r="E22" i="7" s="1"/>
  <c r="E21" i="7" s="1"/>
  <c r="E20" i="7" s="1"/>
  <c r="E19" i="7" s="1"/>
  <c r="E18" i="7" s="1"/>
  <c r="E17" i="7" s="1"/>
  <c r="E16" i="7" s="1"/>
  <c r="E15" i="7" s="1"/>
  <c r="E14" i="7" s="1"/>
  <c r="E41" i="7" l="1"/>
  <c r="E67" i="8"/>
  <c r="E59" i="8"/>
  <c r="E31" i="8"/>
  <c r="E38" i="8" s="1"/>
  <c r="E76" i="7"/>
  <c r="E39" i="7"/>
  <c r="E50" i="7" s="1"/>
  <c r="E48" i="7"/>
  <c r="E47" i="7"/>
  <c r="E46" i="7"/>
  <c r="E45" i="7"/>
  <c r="E44" i="7"/>
  <c r="E43" i="7"/>
  <c r="E42" i="7"/>
  <c r="E40" i="7"/>
  <c r="E84" i="7"/>
  <c r="E36" i="8"/>
  <c r="E35" i="8"/>
  <c r="E34" i="8"/>
  <c r="E33" i="8"/>
  <c r="E69" i="8" l="1"/>
  <c r="E77" i="8" s="1"/>
  <c r="E82" i="8" s="1"/>
  <c r="E92" i="8" s="1"/>
  <c r="E86" i="7"/>
  <c r="E94" i="7" s="1"/>
  <c r="E112" i="7" s="1"/>
  <c r="E59" i="7"/>
  <c r="E57" i="7"/>
  <c r="E56" i="7"/>
  <c r="E55" i="7"/>
  <c r="E54" i="7"/>
  <c r="E58" i="7"/>
  <c r="E53" i="7"/>
  <c r="E52" i="7"/>
  <c r="E51" i="7"/>
  <c r="E41" i="8"/>
  <c r="E40" i="8"/>
  <c r="E42" i="8"/>
  <c r="E43" i="8"/>
  <c r="E39" i="8"/>
  <c r="E85" i="8" l="1"/>
  <c r="E95" i="8" s="1"/>
  <c r="E86" i="8"/>
  <c r="E96" i="8" s="1"/>
  <c r="E87" i="8"/>
  <c r="E97" i="8" s="1"/>
  <c r="E88" i="8"/>
  <c r="E98" i="8" s="1"/>
  <c r="E83" i="8"/>
  <c r="E93" i="8" s="1"/>
  <c r="E84" i="8"/>
  <c r="E94" i="8" s="1"/>
  <c r="E101" i="7"/>
  <c r="E114" i="7" s="1"/>
  <c r="E102" i="7"/>
  <c r="E115" i="7" s="1"/>
  <c r="E106" i="7"/>
  <c r="E119" i="7" s="1"/>
  <c r="E104" i="7"/>
  <c r="E117" i="7" s="1"/>
  <c r="E107" i="7"/>
  <c r="E120" i="7" s="1"/>
  <c r="E100" i="7"/>
  <c r="E113" i="7" s="1"/>
  <c r="E103" i="7"/>
  <c r="E116" i="7" s="1"/>
  <c r="E108" i="7"/>
  <c r="E121" i="7" s="1"/>
  <c r="E109" i="7"/>
  <c r="E122" i="7" s="1"/>
  <c r="E105" i="7"/>
  <c r="E118" i="7" s="1"/>
  <c r="E95" i="1" l="1"/>
  <c r="E19" i="3" l="1"/>
  <c r="E18" i="3" s="1"/>
  <c r="E17" i="3" s="1"/>
  <c r="E16" i="3" s="1"/>
  <c r="E74" i="3"/>
  <c r="E78" i="3"/>
  <c r="E23" i="1"/>
  <c r="E22" i="1" s="1"/>
  <c r="E21" i="1" s="1"/>
  <c r="E20" i="1" s="1"/>
  <c r="E19" i="1" s="1"/>
  <c r="E18" i="1" s="1"/>
  <c r="E17" i="1" s="1"/>
  <c r="E16" i="1" s="1"/>
  <c r="E15" i="1" s="1"/>
  <c r="E14" i="1" s="1"/>
  <c r="E35" i="3" l="1"/>
  <c r="E31" i="3"/>
  <c r="E34" i="3"/>
  <c r="E33" i="3"/>
  <c r="E32" i="3"/>
  <c r="E91" i="1"/>
  <c r="E15" i="3"/>
  <c r="E14" i="3" s="1"/>
  <c r="E58" i="3"/>
  <c r="E66" i="3"/>
  <c r="E83" i="1"/>
  <c r="E75" i="1"/>
  <c r="E30" i="3" l="1"/>
  <c r="E37" i="3" s="1"/>
  <c r="E68" i="3"/>
  <c r="E76" i="3" s="1"/>
  <c r="E85" i="1"/>
  <c r="E82" i="3" l="1"/>
  <c r="E42" i="3"/>
  <c r="E87" i="3" s="1"/>
  <c r="E97" i="3" s="1"/>
  <c r="E41" i="3"/>
  <c r="E86" i="3" s="1"/>
  <c r="E40" i="3"/>
  <c r="E85" i="3" s="1"/>
  <c r="E39" i="3"/>
  <c r="E84" i="3" s="1"/>
  <c r="E38" i="3"/>
  <c r="E83" i="3" s="1"/>
  <c r="E81" i="3"/>
  <c r="E93" i="1"/>
  <c r="E93" i="3" l="1"/>
  <c r="E94" i="3"/>
  <c r="E95" i="3"/>
  <c r="E91" i="3"/>
  <c r="E96" i="3"/>
  <c r="E92" i="3"/>
  <c r="E38" i="1" l="1"/>
  <c r="E39" i="1"/>
  <c r="E40" i="1"/>
  <c r="E41" i="1"/>
  <c r="E43" i="1"/>
  <c r="E44" i="1"/>
  <c r="E42" i="1"/>
  <c r="E45" i="1"/>
  <c r="E46" i="1"/>
  <c r="E47" i="1"/>
  <c r="E49" i="1"/>
  <c r="E50" i="1"/>
  <c r="E98" i="1"/>
  <c r="E100" i="1" l="1"/>
  <c r="E99" i="1"/>
  <c r="E58" i="1"/>
  <c r="E57" i="1"/>
  <c r="E107" i="1" s="1"/>
  <c r="E56" i="1"/>
  <c r="E106" i="1" s="1"/>
  <c r="E55" i="1"/>
  <c r="E105" i="1" s="1"/>
  <c r="E54" i="1"/>
  <c r="E104" i="1" s="1"/>
  <c r="E53" i="1"/>
  <c r="E52" i="1"/>
  <c r="E102" i="1" s="1"/>
  <c r="E51" i="1"/>
  <c r="E101" i="1" s="1"/>
  <c r="E111" i="1"/>
  <c r="E108" i="1" l="1"/>
  <c r="E121" i="1" s="1"/>
  <c r="E103" i="1"/>
  <c r="E116" i="1" s="1"/>
  <c r="E118" i="1"/>
  <c r="E119" i="1"/>
  <c r="E117" i="1"/>
  <c r="E115" i="1"/>
  <c r="E112" i="1"/>
  <c r="E114" i="1"/>
  <c r="E120" i="1"/>
  <c r="E113" i="1"/>
</calcChain>
</file>

<file path=xl/sharedStrings.xml><?xml version="1.0" encoding="utf-8"?>
<sst xmlns="http://schemas.openxmlformats.org/spreadsheetml/2006/main" count="334" uniqueCount="88">
  <si>
    <t>Cost of Service Rebasing Year</t>
  </si>
  <si>
    <t>Growth Factor Calculation</t>
  </si>
  <si>
    <t>Revenues Based on 2022 Actual Distribution Demand</t>
  </si>
  <si>
    <t>Revenues Based on 2013 Board-Approved Distribution Demand</t>
  </si>
  <si>
    <t>Growth Factor</t>
  </si>
  <si>
    <t>Dead Band</t>
  </si>
  <si>
    <t>Average Net Fixed Assets</t>
  </si>
  <si>
    <t>Gross Fixed Assets Opening</t>
  </si>
  <si>
    <t>Add: CWIP Opening</t>
  </si>
  <si>
    <t>Capital Additions</t>
  </si>
  <si>
    <t>Capital Disposals</t>
  </si>
  <si>
    <t>Capital Retirements</t>
  </si>
  <si>
    <t>Deduct: CWIP Closing</t>
  </si>
  <si>
    <t>Gross Fixed Assets - Closing</t>
  </si>
  <si>
    <t>Average Gross Fixed Assets</t>
  </si>
  <si>
    <t>Accumulated Depreciation - Opening</t>
  </si>
  <si>
    <t>Depreciation Expense</t>
  </si>
  <si>
    <t>Disposals</t>
  </si>
  <si>
    <t>Retirements</t>
  </si>
  <si>
    <t>Accumulated Depreciation - Closing</t>
  </si>
  <si>
    <t>Average Accumulated Depreciation</t>
  </si>
  <si>
    <t xml:space="preserve">Average Net Fixed Assets </t>
  </si>
  <si>
    <t>Working Capital Allowance</t>
  </si>
  <si>
    <t>Working Capital Allowance Base</t>
  </si>
  <si>
    <t>Working Capital Allowance Rate</t>
  </si>
  <si>
    <t>Rate Base</t>
  </si>
  <si>
    <t>Depreciation</t>
  </si>
  <si>
    <t>Threshold Value (varies by Price Cap IR Year subsequent to CoS rebasing)</t>
  </si>
  <si>
    <t xml:space="preserve">    Price Cap IR Year 2014</t>
  </si>
  <si>
    <t xml:space="preserve">    Price Cap IR Year 2015</t>
  </si>
  <si>
    <t xml:space="preserve">    Price Cap IR Year 2016</t>
  </si>
  <si>
    <t xml:space="preserve">    Price Cap IR Year 2017</t>
  </si>
  <si>
    <t xml:space="preserve">    Price Cap IR Year 2018</t>
  </si>
  <si>
    <t xml:space="preserve">    Price Cap IR Year 2019</t>
  </si>
  <si>
    <t xml:space="preserve">    Price Cap IR Year 2020</t>
  </si>
  <si>
    <t xml:space="preserve">    Price Cap IR Year 2021</t>
  </si>
  <si>
    <t xml:space="preserve">    Price Cap IR Year 2022</t>
  </si>
  <si>
    <t xml:space="preserve">    Price Cap IR Year 2023</t>
  </si>
  <si>
    <t xml:space="preserve">    Price Cap IR Year 2024</t>
  </si>
  <si>
    <t>Threshold CAPEX</t>
  </si>
  <si>
    <t>2014 Price Cap Index</t>
  </si>
  <si>
    <t>2015 Price Cap Index</t>
  </si>
  <si>
    <t>2016 Price Cap Index</t>
  </si>
  <si>
    <t>2017 Price Cap Index</t>
  </si>
  <si>
    <t>2018 Price Cap Index</t>
  </si>
  <si>
    <t>2019 Price Cap Index</t>
  </si>
  <si>
    <t>2020 Price Cap Index</t>
  </si>
  <si>
    <t>2021 Price Cap Index</t>
  </si>
  <si>
    <t>2022 Price Cap Index</t>
  </si>
  <si>
    <t>2023 Price Cap Index</t>
  </si>
  <si>
    <t>2024 Price Cap Index</t>
  </si>
  <si>
    <t>2024 Price Cap IR Year in which Application is made</t>
  </si>
  <si>
    <t>2016 Price Cap IR Year in which Application is made</t>
  </si>
  <si>
    <t>2017 Price Cap IR Year in which Application is made</t>
  </si>
  <si>
    <t>2018 Price Cap IR Year in which Application is made</t>
  </si>
  <si>
    <t>2019 Price Cap IR Year in which Application is made</t>
  </si>
  <si>
    <t>2020 Price Cap IR Year in which Application is made</t>
  </si>
  <si>
    <t>2021 Price Cap IR Year in which Application is made</t>
  </si>
  <si>
    <t>2022 Price Cap IR Year in which Application is made</t>
  </si>
  <si>
    <t>2023 Price Cap IR Year in which Application is made</t>
  </si>
  <si>
    <t>2014 Price Cap IR Year in which Application is made</t>
  </si>
  <si>
    <t>2015 Price Cap IR Year in which Application is made</t>
  </si>
  <si>
    <t>Revenues Based on 2017 Board-Approved Distribution Demand</t>
  </si>
  <si>
    <t>2024 Growth Factor</t>
  </si>
  <si>
    <t>2015 Compounded PCI</t>
  </si>
  <si>
    <t>2016 Compounded PCI</t>
  </si>
  <si>
    <t>2017 Compounded PCI</t>
  </si>
  <si>
    <t>2018 Compounded PCI</t>
  </si>
  <si>
    <t>2019 Compounded PCI</t>
  </si>
  <si>
    <t>2020 Compounded PCI</t>
  </si>
  <si>
    <t>2021 Compounded PCI</t>
  </si>
  <si>
    <t>2022 Compounded PCI</t>
  </si>
  <si>
    <t>2023 Compounded PCI</t>
  </si>
  <si>
    <t>2024 Compounded PCI</t>
  </si>
  <si>
    <t>2015 Compounded (1+PCI)</t>
  </si>
  <si>
    <t>2016 Compounded (1+PCI)</t>
  </si>
  <si>
    <t>2017 Compounded (1+PCI)</t>
  </si>
  <si>
    <t>2018 Compounded (1+PCI)</t>
  </si>
  <si>
    <t>2019 Compounded (1+PCI)</t>
  </si>
  <si>
    <t>2020 Compounded (1+PCI)</t>
  </si>
  <si>
    <t>2021 Compounded (1+PCI)</t>
  </si>
  <si>
    <t>2022 Compounded (1+PCI)</t>
  </si>
  <si>
    <t>2023 Compounded (1+PCI)</t>
  </si>
  <si>
    <t>2024 Compounded (1+PCI)</t>
  </si>
  <si>
    <t>2014 Compounded PCI</t>
  </si>
  <si>
    <t>Threshold Breakdown Calculation with 2024 OEB Approved IPI</t>
  </si>
  <si>
    <t>Threshold Breakdown Calculation with OEB Approved IPI since 2018</t>
  </si>
  <si>
    <t>Threshold Breakdown Calculation with OEB Approved IPI since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</si>
</sst>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&quot;$&quot;#,##0"/>
    <numFmt numFmtId="166" formatCode="_-&quot;$&quot;* #,##0_-;\-&quot;$&quot;* #,##0_-;_-&quot;$&quot;* &quot;-&quot;??_-;_-@_-"/>
    <numFmt numFmtId="167" formatCode="0.0%"/>
    <numFmt numFmtId="168" formatCode="_-* #,##0.00_-;\-* #,##0.00_-;_-* &quot;-&quot;??_-;_-@_-"/>
    <numFmt numFmtId="169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8"/>
      <color rgb="FFFF0000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164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4"/>
    <xf numFmtId="0" fontId="3" fillId="0" borderId="0" xfId="4" applyProtection="1">
      <protection locked="0"/>
    </xf>
    <xf numFmtId="0" fontId="2" fillId="0" borderId="0" xfId="3" applyProtection="1">
      <protection locked="0"/>
    </xf>
    <xf numFmtId="0" fontId="4" fillId="0" borderId="0" xfId="4" applyFont="1"/>
    <xf numFmtId="0" fontId="5" fillId="0" borderId="0" xfId="4" applyFont="1" applyAlignment="1">
      <alignment horizontal="left" indent="1"/>
    </xf>
    <xf numFmtId="0" fontId="7" fillId="0" borderId="0" xfId="4" applyFont="1"/>
    <xf numFmtId="0" fontId="5" fillId="0" borderId="0" xfId="4" applyFont="1"/>
    <xf numFmtId="0" fontId="8" fillId="0" borderId="0" xfId="4" applyFont="1"/>
    <xf numFmtId="0" fontId="3" fillId="0" borderId="0" xfId="4" applyAlignment="1">
      <alignment horizontal="right"/>
    </xf>
    <xf numFmtId="0" fontId="3" fillId="0" borderId="0" xfId="4" applyAlignment="1">
      <alignment horizontal="left" indent="1"/>
    </xf>
    <xf numFmtId="166" fontId="3" fillId="0" borderId="0" xfId="4" applyNumberFormat="1"/>
    <xf numFmtId="0" fontId="3" fillId="0" borderId="0" xfId="4" applyAlignment="1">
      <alignment horizontal="left" indent="2"/>
    </xf>
    <xf numFmtId="0" fontId="5" fillId="0" borderId="0" xfId="4" applyFont="1" applyAlignment="1">
      <alignment horizontal="right"/>
    </xf>
    <xf numFmtId="169" fontId="3" fillId="0" borderId="0" xfId="1" applyNumberFormat="1" applyFont="1" applyProtection="1"/>
    <xf numFmtId="169" fontId="3" fillId="0" borderId="0" xfId="4" applyNumberFormat="1"/>
    <xf numFmtId="0" fontId="3" fillId="3" borderId="0" xfId="4" applyFill="1"/>
    <xf numFmtId="0" fontId="5" fillId="2" borderId="0" xfId="4" applyFont="1" applyFill="1" applyAlignment="1">
      <alignment horizontal="center"/>
    </xf>
    <xf numFmtId="0" fontId="3" fillId="0" borderId="0" xfId="4" applyFill="1"/>
    <xf numFmtId="0" fontId="5" fillId="0" borderId="0" xfId="4" applyFont="1" applyFill="1"/>
    <xf numFmtId="10" fontId="5" fillId="0" borderId="0" xfId="4" applyNumberFormat="1" applyFont="1" applyFill="1" applyAlignment="1">
      <alignment horizontal="center"/>
    </xf>
    <xf numFmtId="0" fontId="5" fillId="0" borderId="0" xfId="4" applyFont="1" applyFill="1" applyAlignment="1">
      <alignment horizontal="left" indent="1"/>
    </xf>
    <xf numFmtId="9" fontId="3" fillId="0" borderId="0" xfId="4" applyNumberFormat="1"/>
    <xf numFmtId="43" fontId="3" fillId="0" borderId="0" xfId="4" applyNumberFormat="1"/>
    <xf numFmtId="167" fontId="3" fillId="0" borderId="0" xfId="2" applyNumberFormat="1" applyFont="1"/>
    <xf numFmtId="169" fontId="5" fillId="0" borderId="0" xfId="1" applyNumberFormat="1" applyFont="1" applyProtection="1"/>
    <xf numFmtId="10" fontId="3" fillId="0" borderId="0" xfId="2" applyNumberFormat="1" applyFont="1"/>
    <xf numFmtId="167" fontId="5" fillId="0" borderId="0" xfId="2" applyNumberFormat="1" applyFont="1" applyAlignment="1">
      <alignment horizontal="left" indent="1"/>
    </xf>
    <xf numFmtId="10" fontId="5" fillId="0" borderId="0" xfId="2" applyNumberFormat="1" applyFont="1" applyFill="1" applyAlignment="1">
      <alignment horizontal="center"/>
    </xf>
    <xf numFmtId="0" fontId="3" fillId="0" borderId="0" xfId="4" applyAlignment="1">
      <alignment horizontal="center"/>
    </xf>
    <xf numFmtId="0" fontId="3" fillId="2" borderId="0" xfId="4" applyFill="1" applyAlignment="1">
      <alignment horizontal="center"/>
    </xf>
    <xf numFmtId="166" fontId="11" fillId="2" borderId="0" xfId="7" applyNumberFormat="1" applyFont="1" applyFill="1" applyAlignment="1" applyProtection="1">
      <alignment horizontal="center"/>
    </xf>
    <xf numFmtId="166" fontId="11" fillId="2" borderId="1" xfId="7" applyNumberFormat="1" applyFont="1" applyFill="1" applyBorder="1" applyAlignment="1" applyProtection="1">
      <alignment horizontal="center"/>
    </xf>
    <xf numFmtId="167" fontId="11" fillId="2" borderId="0" xfId="6" applyNumberFormat="1" applyFont="1" applyFill="1" applyAlignment="1" applyProtection="1">
      <alignment horizontal="center"/>
    </xf>
    <xf numFmtId="166" fontId="5" fillId="2" borderId="2" xfId="7" applyNumberFormat="1" applyFont="1" applyFill="1" applyBorder="1" applyAlignment="1" applyProtection="1">
      <alignment horizontal="center"/>
    </xf>
    <xf numFmtId="166" fontId="5" fillId="2" borderId="0" xfId="7" applyNumberFormat="1" applyFont="1" applyFill="1" applyAlignment="1" applyProtection="1">
      <alignment horizontal="center"/>
    </xf>
    <xf numFmtId="9" fontId="5" fillId="2" borderId="3" xfId="2" applyFont="1" applyFill="1" applyBorder="1" applyAlignment="1" applyProtection="1">
      <alignment horizontal="center"/>
    </xf>
    <xf numFmtId="9" fontId="5" fillId="2" borderId="4" xfId="2" applyFont="1" applyFill="1" applyBorder="1" applyAlignment="1" applyProtection="1">
      <alignment horizontal="center"/>
    </xf>
    <xf numFmtId="9" fontId="5" fillId="2" borderId="0" xfId="2" applyFont="1" applyFill="1" applyBorder="1" applyAlignment="1" applyProtection="1">
      <alignment horizontal="center"/>
    </xf>
    <xf numFmtId="166" fontId="12" fillId="2" borderId="4" xfId="7" applyNumberFormat="1" applyFont="1" applyFill="1" applyBorder="1" applyAlignment="1" applyProtection="1">
      <alignment horizontal="center"/>
    </xf>
    <xf numFmtId="166" fontId="12" fillId="0" borderId="4" xfId="7" applyNumberFormat="1" applyFont="1" applyFill="1" applyBorder="1" applyAlignment="1" applyProtection="1">
      <alignment horizontal="center"/>
    </xf>
    <xf numFmtId="166" fontId="12" fillId="3" borderId="4" xfId="7" applyNumberFormat="1" applyFont="1" applyFill="1" applyBorder="1" applyAlignment="1" applyProtection="1">
      <alignment horizontal="center"/>
    </xf>
    <xf numFmtId="0" fontId="3" fillId="0" borderId="0" xfId="4" applyAlignment="1" applyProtection="1">
      <alignment horizontal="center"/>
      <protection locked="0"/>
    </xf>
    <xf numFmtId="0" fontId="5" fillId="0" borderId="0" xfId="4" applyFont="1" applyFill="1" applyAlignment="1">
      <alignment horizontal="center"/>
    </xf>
    <xf numFmtId="0" fontId="3" fillId="0" borderId="0" xfId="4" applyFill="1" applyAlignment="1">
      <alignment horizontal="center"/>
    </xf>
    <xf numFmtId="10" fontId="3" fillId="0" borderId="0" xfId="2" applyNumberFormat="1" applyFont="1" applyFill="1" applyAlignment="1">
      <alignment horizontal="center"/>
    </xf>
    <xf numFmtId="0" fontId="9" fillId="0" borderId="0" xfId="4" applyFont="1" applyFill="1" applyAlignment="1">
      <alignment horizontal="left" vertical="center" indent="3"/>
    </xf>
    <xf numFmtId="165" fontId="9" fillId="0" borderId="0" xfId="5" applyNumberFormat="1" applyFont="1" applyFill="1" applyAlignment="1" applyProtection="1">
      <alignment horizontal="center"/>
    </xf>
    <xf numFmtId="9" fontId="5" fillId="0" borderId="0" xfId="6" applyFont="1" applyFill="1" applyAlignment="1" applyProtection="1">
      <alignment horizontal="center"/>
    </xf>
    <xf numFmtId="0" fontId="3" fillId="0" borderId="0" xfId="4" applyFont="1" applyFill="1"/>
    <xf numFmtId="10" fontId="3" fillId="0" borderId="0" xfId="4" applyNumberFormat="1" applyFont="1" applyFill="1" applyAlignment="1">
      <alignment horizontal="center"/>
    </xf>
    <xf numFmtId="166" fontId="12" fillId="2" borderId="0" xfId="7" applyNumberFormat="1" applyFont="1" applyFill="1" applyBorder="1" applyAlignment="1" applyProtection="1">
      <alignment horizontal="center"/>
    </xf>
    <xf numFmtId="166" fontId="3" fillId="0" borderId="0" xfId="4" applyNumberFormat="1" applyAlignment="1">
      <alignment horizontal="center"/>
    </xf>
    <xf numFmtId="166" fontId="11" fillId="0" borderId="0" xfId="7" applyNumberFormat="1" applyFont="1" applyFill="1" applyAlignment="1" applyProtection="1">
      <alignment horizontal="center"/>
    </xf>
    <xf numFmtId="0" fontId="3" fillId="0" borderId="0" xfId="4" applyFill="1" applyAlignment="1">
      <alignment horizontal="left" indent="1"/>
    </xf>
    <xf numFmtId="166" fontId="11" fillId="0" borderId="1" xfId="7" applyNumberFormat="1" applyFont="1" applyFill="1" applyBorder="1" applyAlignment="1" applyProtection="1">
      <alignment horizontal="center"/>
    </xf>
    <xf numFmtId="0" fontId="3" fillId="0" borderId="0" xfId="4" applyFill="1" applyAlignment="1">
      <alignment horizontal="left" indent="2"/>
    </xf>
    <xf numFmtId="167" fontId="11" fillId="0" borderId="0" xfId="6" applyNumberFormat="1" applyFont="1" applyFill="1" applyAlignment="1" applyProtection="1">
      <alignment horizontal="center"/>
    </xf>
    <xf numFmtId="166" fontId="5" fillId="0" borderId="2" xfId="7" applyNumberFormat="1" applyFont="1" applyFill="1" applyBorder="1" applyAlignment="1" applyProtection="1">
      <alignment horizontal="center"/>
    </xf>
    <xf numFmtId="10" fontId="5" fillId="0" borderId="0" xfId="2" applyNumberFormat="1" applyFont="1" applyAlignment="1">
      <alignment horizontal="center"/>
    </xf>
    <xf numFmtId="0" fontId="3" fillId="4" borderId="0" xfId="4" applyFont="1" applyFill="1"/>
    <xf numFmtId="10" fontId="3" fillId="4" borderId="0" xfId="4" applyNumberFormat="1" applyFont="1" applyFill="1" applyAlignment="1">
      <alignment horizontal="center"/>
    </xf>
    <xf numFmtId="0" fontId="6" fillId="0" borderId="0" xfId="4" applyFont="1" applyAlignment="1">
      <alignment horizontal="center" vertical="center"/>
    </xf>
  </cellXfs>
  <cellStyles count="8">
    <cellStyle name="Comma" xfId="1" builtinId="3"/>
    <cellStyle name="Currency 2" xfId="5" xr:uid="{AA354FDE-F79D-4938-9C27-CB620C963F43}"/>
    <cellStyle name="Currency 3" xfId="7" xr:uid="{06E93BBA-D268-4384-9D3C-5D0AC28EB7D2}"/>
    <cellStyle name="Hyperlink" xfId="3" builtinId="8"/>
    <cellStyle name="Normal" xfId="0" builtinId="0"/>
    <cellStyle name="Normal 6" xfId="4" xr:uid="{F0E6DA5D-2560-4CB8-8F17-DDA56BED3BB5}"/>
    <cellStyle name="Percent" xfId="2" builtinId="5"/>
    <cellStyle name="Percent 4" xfId="6" xr:uid="{C400BB10-154D-4D3E-A123-4AA500E0CC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1123950</xdr:colOff>
      <xdr:row>9</xdr:row>
      <xdr:rowOff>204787</xdr:rowOff>
    </xdr:from>
    <xdr:ext cx="6991349" cy="44300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BA29929E-F95E-4716-9A09-6110EF142A4E}"/>
                </a:ext>
              </a:extLst>
            </xdr:cNvPr>
            <xdr:cNvSpPr txBox="1"/>
          </xdr:nvSpPr>
          <xdr:spPr>
            <a:xfrm>
              <a:off x="714375" y="2347912"/>
              <a:ext cx="6991349" cy="4430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1" i="1">
                        <a:latin typeface="Cambria Math"/>
                      </a:rPr>
                      <m:t>𝑻𝒉𝒓𝒆𝒔𝒉𝒐𝒍𝒅</m:t>
                    </m:r>
                    <m:r>
                      <a:rPr lang="en-CA" sz="1200" b="1" i="1">
                        <a:latin typeface="Cambria Math"/>
                      </a:rPr>
                      <m:t> </m:t>
                    </m:r>
                    <m:r>
                      <a:rPr lang="en-CA" sz="1200" b="1" i="1">
                        <a:latin typeface="Cambria Math"/>
                      </a:rPr>
                      <m:t>𝑽𝒂𝒍𝒖𝒆</m:t>
                    </m:r>
                    <m:r>
                      <a:rPr lang="en-CA" sz="1200" b="1" i="1">
                        <a:latin typeface="Cambria Math"/>
                      </a:rPr>
                      <m:t> </m:t>
                    </m:r>
                    <m:d>
                      <m:dPr>
                        <m:ctrlPr>
                          <a:rPr lang="en-CA" sz="12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CA" sz="1200" b="1" i="1">
                            <a:latin typeface="Cambria Math"/>
                          </a:rPr>
                          <m:t>%</m:t>
                        </m:r>
                      </m:e>
                    </m:d>
                    <m:r>
                      <a:rPr lang="en-CA" sz="1200" b="1" i="1">
                        <a:latin typeface="Cambria Math"/>
                      </a:rPr>
                      <m:t>=</m:t>
                    </m:r>
                    <m:r>
                      <a:rPr lang="en-CA" sz="1200" b="1" i="1">
                        <a:latin typeface="Cambria Math"/>
                      </a:rPr>
                      <m:t>𝟏</m:t>
                    </m:r>
                    <m:r>
                      <a:rPr lang="en-CA" sz="1200" b="1" i="1">
                        <a:latin typeface="Cambria Math"/>
                      </a:rPr>
                      <m:t>+</m:t>
                    </m:r>
                    <m:d>
                      <m:dPr>
                        <m:begChr m:val="["/>
                        <m:endChr m:val="]"/>
                        <m:ctrlPr>
                          <a:rPr lang="en-CA" sz="12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CA" sz="1200" b="1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en-CA" sz="1200" b="1" i="1">
                                    <a:latin typeface="Cambria Math"/>
                                  </a:rPr>
                                  <m:t>𝑹𝑩</m:t>
                                </m:r>
                              </m:num>
                              <m:den>
                                <m:r>
                                  <a:rPr lang="en-CA" sz="1200" b="1" i="1">
                                    <a:latin typeface="Cambria Math"/>
                                  </a:rPr>
                                  <m:t>𝒅</m:t>
                                </m:r>
                              </m:den>
                            </m:f>
                          </m:e>
                        </m:d>
                        <m:r>
                          <a:rPr lang="en-CA" sz="1200" b="1" i="1">
                            <a:latin typeface="Cambria Math"/>
                            <a:ea typeface="Cambria Math"/>
                          </a:rPr>
                          <m:t>×</m:t>
                        </m:r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𝒈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𝑷𝑪𝑰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×(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𝟏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𝒈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)</m:t>
                            </m:r>
                          </m:e>
                        </m:d>
                      </m:e>
                    </m:d>
                    <m:r>
                      <a:rPr lang="en-CA" sz="1200" b="1" i="1">
                        <a:latin typeface="Cambria Math"/>
                        <a:ea typeface="Cambria Math"/>
                      </a:rPr>
                      <m:t>×</m:t>
                    </m:r>
                    <m:d>
                      <m:dPr>
                        <m:ctrlPr>
                          <a:rPr lang="en-CA" sz="1200" b="1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dPr>
                      <m:e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𝟏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𝒈</m:t>
                            </m:r>
                          </m:e>
                        </m:d>
                        <m:r>
                          <a:rPr lang="en-CA" sz="1200" b="1" i="1">
                            <a:latin typeface="Cambria Math"/>
                            <a:ea typeface="Cambria Math"/>
                          </a:rPr>
                          <m:t>×</m:t>
                        </m:r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𝟏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𝑷𝑪𝑰</m:t>
                            </m:r>
                          </m:e>
                        </m:d>
                      </m:e>
                    </m:d>
                    <m:r>
                      <a:rPr lang="en-CA" sz="1200" b="1" i="1" baseline="30000">
                        <a:latin typeface="Cambria Math"/>
                        <a:ea typeface="Cambria Math"/>
                      </a:rPr>
                      <m:t>𝒏</m:t>
                    </m:r>
                    <m:r>
                      <a:rPr lang="en-CA" sz="1200" b="1" i="1" baseline="30000">
                        <a:latin typeface="Cambria Math"/>
                        <a:ea typeface="Cambria Math"/>
                      </a:rPr>
                      <m:t> _ </m:t>
                    </m:r>
                    <m:r>
                      <a:rPr lang="en-CA" sz="1200" b="1" i="1" baseline="30000">
                        <a:latin typeface="Cambria Math"/>
                        <a:ea typeface="Cambria Math"/>
                      </a:rPr>
                      <m:t>𝟏</m:t>
                    </m:r>
                    <m:r>
                      <a:rPr lang="en-CA" sz="1200" b="1" i="1">
                        <a:latin typeface="Cambria Math"/>
                      </a:rPr>
                      <m:t>+</m:t>
                    </m:r>
                    <m:r>
                      <a:rPr lang="en-CA" sz="1200" b="1" i="1">
                        <a:latin typeface="Cambria Math"/>
                      </a:rPr>
                      <m:t>𝟏𝟎</m:t>
                    </m:r>
                    <m:r>
                      <a:rPr lang="en-CA" sz="1200" b="1" i="1">
                        <a:latin typeface="Cambria Math"/>
                      </a:rPr>
                      <m:t>%</m:t>
                    </m:r>
                  </m:oMath>
                </m:oMathPara>
              </a14:m>
              <a:endParaRPr lang="en-CA" sz="1200" b="1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BA29929E-F95E-4716-9A09-6110EF142A4E}"/>
                </a:ext>
              </a:extLst>
            </xdr:cNvPr>
            <xdr:cNvSpPr txBox="1"/>
          </xdr:nvSpPr>
          <xdr:spPr>
            <a:xfrm>
              <a:off x="714375" y="2347912"/>
              <a:ext cx="6991349" cy="4430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1" i="0">
                  <a:latin typeface="Cambria Math"/>
                </a:rPr>
                <a:t>𝑻𝒉𝒓𝒆𝒔𝒉𝒐𝒍𝒅 𝑽𝒂𝒍𝒖𝒆 </a:t>
              </a:r>
              <a:r>
                <a:rPr lang="en-CA" sz="1200" b="1" i="0">
                  <a:latin typeface="Cambria Math" panose="02040503050406030204" pitchFamily="18" charset="0"/>
                </a:rPr>
                <a:t>(</a:t>
              </a:r>
              <a:r>
                <a:rPr lang="en-CA" sz="1200" b="1" i="0">
                  <a:latin typeface="Cambria Math"/>
                </a:rPr>
                <a:t>%</a:t>
              </a:r>
              <a:r>
                <a:rPr lang="en-CA" sz="1200" b="1" i="0">
                  <a:latin typeface="Cambria Math" panose="02040503050406030204" pitchFamily="18" charset="0"/>
                </a:rPr>
                <a:t>)</a:t>
              </a:r>
              <a:r>
                <a:rPr lang="en-CA" sz="1200" b="1" i="0">
                  <a:latin typeface="Cambria Math"/>
                </a:rPr>
                <a:t>=𝟏+</a:t>
              </a:r>
              <a:r>
                <a:rPr lang="en-CA" sz="1200" b="1" i="0">
                  <a:latin typeface="Cambria Math" panose="02040503050406030204" pitchFamily="18" charset="0"/>
                </a:rPr>
                <a:t>[(</a:t>
              </a:r>
              <a:r>
                <a:rPr lang="en-CA" sz="1200" b="1" i="0">
                  <a:latin typeface="Cambria Math"/>
                </a:rPr>
                <a:t>𝑹𝑩</a:t>
              </a:r>
              <a:r>
                <a:rPr lang="en-CA" sz="1200" b="1" i="0">
                  <a:latin typeface="Cambria Math" panose="02040503050406030204" pitchFamily="18" charset="0"/>
                </a:rPr>
                <a:t>/</a:t>
              </a:r>
              <a:r>
                <a:rPr lang="en-CA" sz="1200" b="1" i="0">
                  <a:latin typeface="Cambria Math"/>
                </a:rPr>
                <a:t>𝒅</a:t>
              </a:r>
              <a:r>
                <a:rPr lang="en-CA" sz="1200" b="1" i="0">
                  <a:latin typeface="Cambria Math" panose="02040503050406030204" pitchFamily="18" charset="0"/>
                </a:rPr>
                <a:t>)</a:t>
              </a:r>
              <a:r>
                <a:rPr lang="en-CA" sz="1200" b="1" i="0">
                  <a:latin typeface="Cambria Math"/>
                  <a:ea typeface="Cambria Math"/>
                </a:rPr>
                <a:t>×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(</a:t>
              </a:r>
              <a:r>
                <a:rPr lang="en-CA" sz="1200" b="1" i="0">
                  <a:latin typeface="Cambria Math"/>
                  <a:ea typeface="Cambria Math"/>
                </a:rPr>
                <a:t>𝒈+𝑷𝑪𝑰×(𝟏+𝒈)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)]</a:t>
              </a:r>
              <a:r>
                <a:rPr lang="en-CA" sz="1200" b="1" i="0">
                  <a:latin typeface="Cambria Math"/>
                  <a:ea typeface="Cambria Math"/>
                </a:rPr>
                <a:t>×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((</a:t>
              </a:r>
              <a:r>
                <a:rPr lang="en-CA" sz="1200" b="1" i="0">
                  <a:latin typeface="Cambria Math"/>
                  <a:ea typeface="Cambria Math"/>
                </a:rPr>
                <a:t>𝟏+𝒈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)</a:t>
              </a:r>
              <a:r>
                <a:rPr lang="en-CA" sz="1200" b="1" i="0">
                  <a:latin typeface="Cambria Math"/>
                  <a:ea typeface="Cambria Math"/>
                </a:rPr>
                <a:t>×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(</a:t>
              </a:r>
              <a:r>
                <a:rPr lang="en-CA" sz="1200" b="1" i="0">
                  <a:latin typeface="Cambria Math"/>
                  <a:ea typeface="Cambria Math"/>
                </a:rPr>
                <a:t>𝟏+𝑷𝑪𝑰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))</a:t>
              </a:r>
              <a:r>
                <a:rPr lang="en-CA" sz="1200" b="1" i="0" baseline="30000">
                  <a:latin typeface="Cambria Math"/>
                  <a:ea typeface="Cambria Math"/>
                </a:rPr>
                <a:t>𝒏 _ 𝟏</a:t>
              </a:r>
              <a:r>
                <a:rPr lang="en-CA" sz="1200" b="1" i="0">
                  <a:latin typeface="Cambria Math"/>
                </a:rPr>
                <a:t>+𝟏𝟎%</a:t>
              </a:r>
              <a:endParaRPr lang="en-CA" sz="1200" b="1"/>
            </a:p>
          </xdr:txBody>
        </xdr:sp>
      </mc:Fallback>
    </mc:AlternateContent>
    <xdr:clientData/>
  </xdr:oneCellAnchor>
  <xdr:oneCellAnchor>
    <xdr:from>
      <xdr:col>5</xdr:col>
      <xdr:colOff>53852</xdr:colOff>
      <xdr:row>41</xdr:row>
      <xdr:rowOff>52386</xdr:rowOff>
    </xdr:from>
    <xdr:ext cx="1176338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7EDC2F5F-01E6-408C-9C29-43401E83EEC8}"/>
                </a:ext>
              </a:extLst>
            </xdr:cNvPr>
            <xdr:cNvSpPr txBox="1"/>
          </xdr:nvSpPr>
          <xdr:spPr>
            <a:xfrm>
              <a:off x="7168294" y="8822713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𝑃𝐶𝐼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7EDC2F5F-01E6-408C-9C29-43401E83EEC8}"/>
                </a:ext>
              </a:extLst>
            </xdr:cNvPr>
            <xdr:cNvSpPr txBox="1"/>
          </xdr:nvSpPr>
          <xdr:spPr>
            <a:xfrm>
              <a:off x="7168294" y="8822713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𝑃𝐶𝐼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200552</xdr:colOff>
      <xdr:row>63</xdr:row>
      <xdr:rowOff>0</xdr:rowOff>
    </xdr:from>
    <xdr:ext cx="1071563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DA6267B8-0ABE-4EC3-8E6D-BF55A9545994}"/>
                </a:ext>
              </a:extLst>
            </xdr:cNvPr>
            <xdr:cNvSpPr txBox="1"/>
          </xdr:nvSpPr>
          <xdr:spPr>
            <a:xfrm>
              <a:off x="8011052" y="10827278"/>
              <a:ext cx="107156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𝑔</m:t>
                    </m:r>
                    <m:r>
                      <a:rPr lang="en-CA" sz="1200" b="0" i="1">
                        <a:latin typeface="Cambria Math"/>
                      </a:rPr>
                      <m:t> (</m:t>
                    </m:r>
                    <m:r>
                      <a:rPr lang="en-CA" sz="1200" b="0" i="1">
                        <a:latin typeface="Cambria Math"/>
                      </a:rPr>
                      <m:t>𝑁𝑜𝑡𝑒</m:t>
                    </m:r>
                    <m:r>
                      <a:rPr lang="en-CA" sz="1200" b="0" i="1">
                        <a:latin typeface="Cambria Math"/>
                      </a:rPr>
                      <m:t> 1)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DA6267B8-0ABE-4EC3-8E6D-BF55A9545994}"/>
                </a:ext>
              </a:extLst>
            </xdr:cNvPr>
            <xdr:cNvSpPr txBox="1"/>
          </xdr:nvSpPr>
          <xdr:spPr>
            <a:xfrm>
              <a:off x="8011052" y="10827278"/>
              <a:ext cx="107156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𝑔 (𝑁𝑜𝑡𝑒 1)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157162</xdr:colOff>
      <xdr:row>91</xdr:row>
      <xdr:rowOff>166687</xdr:rowOff>
    </xdr:from>
    <xdr:ext cx="1166813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6E881B9C-DEA6-4902-A2B7-B5EF82C4FBA7}"/>
                </a:ext>
              </a:extLst>
            </xdr:cNvPr>
            <xdr:cNvSpPr txBox="1"/>
          </xdr:nvSpPr>
          <xdr:spPr>
            <a:xfrm>
              <a:off x="7958137" y="9815512"/>
              <a:ext cx="116681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𝑅𝐵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6E881B9C-DEA6-4902-A2B7-B5EF82C4FBA7}"/>
                </a:ext>
              </a:extLst>
            </xdr:cNvPr>
            <xdr:cNvSpPr txBox="1"/>
          </xdr:nvSpPr>
          <xdr:spPr>
            <a:xfrm>
              <a:off x="7958137" y="9815512"/>
              <a:ext cx="116681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𝑅𝐵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100012</xdr:colOff>
      <xdr:row>93</xdr:row>
      <xdr:rowOff>138112</xdr:rowOff>
    </xdr:from>
    <xdr:ext cx="1233488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DC50E007-721A-4A73-B38D-3F4742A375F5}"/>
                </a:ext>
              </a:extLst>
            </xdr:cNvPr>
            <xdr:cNvSpPr txBox="1"/>
          </xdr:nvSpPr>
          <xdr:spPr>
            <a:xfrm>
              <a:off x="7900987" y="10186987"/>
              <a:ext cx="123348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𝑑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DC50E007-721A-4A73-B38D-3F4742A375F5}"/>
                </a:ext>
              </a:extLst>
            </xdr:cNvPr>
            <xdr:cNvSpPr txBox="1"/>
          </xdr:nvSpPr>
          <xdr:spPr>
            <a:xfrm>
              <a:off x="7900987" y="10186987"/>
              <a:ext cx="123348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𝑑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161559</xdr:colOff>
      <xdr:row>119</xdr:row>
      <xdr:rowOff>139212</xdr:rowOff>
    </xdr:from>
    <xdr:ext cx="1671638" cy="2944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5D5CCA1F-70BF-4026-AF8A-328710AED7F0}"/>
                </a:ext>
              </a:extLst>
            </xdr:cNvPr>
            <xdr:cNvSpPr txBox="1"/>
          </xdr:nvSpPr>
          <xdr:spPr>
            <a:xfrm>
              <a:off x="7276001" y="24552520"/>
              <a:ext cx="1671638" cy="2944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𝑇h𝑟𝑒𝑠h𝑜𝑙𝑑</m:t>
                    </m:r>
                    <m:r>
                      <a:rPr lang="en-CA" sz="1200" b="0" i="1">
                        <a:latin typeface="Cambria Math"/>
                      </a:rPr>
                      <m:t> </m:t>
                    </m:r>
                    <m:r>
                      <a:rPr lang="en-CA" sz="1200" b="0" i="1">
                        <a:latin typeface="Cambria Math"/>
                      </a:rPr>
                      <m:t>𝑉𝑎𝑙𝑢𝑒</m:t>
                    </m:r>
                    <m:r>
                      <a:rPr lang="en-CA" sz="1200" b="0" i="1">
                        <a:latin typeface="Cambria Math"/>
                      </a:rPr>
                      <m:t> ×</m:t>
                    </m:r>
                    <m:r>
                      <a:rPr lang="en-CA" sz="1200" b="0" i="1">
                        <a:latin typeface="Cambria Math"/>
                        <a:ea typeface="Cambria Math"/>
                      </a:rPr>
                      <m:t>𝑑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5D5CCA1F-70BF-4026-AF8A-328710AED7F0}"/>
                </a:ext>
              </a:extLst>
            </xdr:cNvPr>
            <xdr:cNvSpPr txBox="1"/>
          </xdr:nvSpPr>
          <xdr:spPr>
            <a:xfrm>
              <a:off x="7276001" y="24552520"/>
              <a:ext cx="1671638" cy="2944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𝑇ℎ𝑟𝑒𝑠ℎ𝑜𝑙𝑑 𝑉𝑎𝑙𝑢𝑒 ×</a:t>
              </a:r>
              <a:r>
                <a:rPr lang="en-CA" sz="1200" b="0" i="0">
                  <a:latin typeface="Cambria Math"/>
                  <a:ea typeface="Cambria Math"/>
                </a:rPr>
                <a:t>𝑑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105142</xdr:colOff>
      <xdr:row>17</xdr:row>
      <xdr:rowOff>197460</xdr:rowOff>
    </xdr:from>
    <xdr:ext cx="1176338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9501391E-9D45-40B3-BCFC-49E5DBA3E0BC}"/>
                </a:ext>
              </a:extLst>
            </xdr:cNvPr>
            <xdr:cNvSpPr txBox="1"/>
          </xdr:nvSpPr>
          <xdr:spPr>
            <a:xfrm>
              <a:off x="7219584" y="4036768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𝑛</m:t>
                    </m:r>
                  </m:oMath>
                </m:oMathPara>
              </a14:m>
              <a:endParaRPr lang="en-CA" sz="1200" b="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9501391E-9D45-40B3-BCFC-49E5DBA3E0BC}"/>
                </a:ext>
              </a:extLst>
            </xdr:cNvPr>
            <xdr:cNvSpPr txBox="1"/>
          </xdr:nvSpPr>
          <xdr:spPr>
            <a:xfrm>
              <a:off x="7219584" y="4036768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𝑛</a:t>
              </a:r>
              <a:endParaRPr lang="en-CA" sz="1200" b="0"/>
            </a:p>
          </xdr:txBody>
        </xdr:sp>
      </mc:Fallback>
    </mc:AlternateContent>
    <xdr:clientData/>
  </xdr:oneCellAnchor>
  <xdr:twoCellAnchor>
    <xdr:from>
      <xdr:col>0</xdr:col>
      <xdr:colOff>0</xdr:colOff>
      <xdr:row>0</xdr:row>
      <xdr:rowOff>0</xdr:rowOff>
    </xdr:from>
    <xdr:to>
      <xdr:col>5</xdr:col>
      <xdr:colOff>2013086</xdr:colOff>
      <xdr:row>7</xdr:row>
      <xdr:rowOff>171450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FA76B7C2-AE56-4D9D-830C-9B4B807C9FFB}"/>
            </a:ext>
          </a:extLst>
        </xdr:cNvPr>
        <xdr:cNvGrpSpPr/>
      </xdr:nvGrpSpPr>
      <xdr:grpSpPr>
        <a:xfrm>
          <a:off x="0" y="0"/>
          <a:ext cx="8166236" cy="1666875"/>
          <a:chOff x="200024" y="4499942"/>
          <a:chExt cx="8857420" cy="1915766"/>
        </a:xfrm>
      </xdr:grpSpPr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50438BE0-93C8-4087-AFB3-69C53A4265B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0024" y="4499942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 fLocksText="0">
        <xdr:nvSpPr>
          <xdr:cNvPr id="11" name="TextBox 10">
            <a:extLst>
              <a:ext uri="{FF2B5EF4-FFF2-40B4-BE49-F238E27FC236}">
                <a16:creationId xmlns:a16="http://schemas.microsoft.com/office/drawing/2014/main" id="{98B2E498-C729-447F-AFF5-0F7A9AB880A3}"/>
              </a:ext>
            </a:extLst>
          </xdr:cNvPr>
          <xdr:cNvSpPr txBox="1"/>
        </xdr:nvSpPr>
        <xdr:spPr>
          <a:xfrm>
            <a:off x="372171" y="5860978"/>
            <a:ext cx="8630477" cy="4472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/>
            <a:r>
              <a:rPr lang="en-CA" sz="1600" b="1" cap="none" spc="0">
                <a:ln w="11430">
                  <a:solidFill>
                    <a:sysClr val="windowText" lastClr="000000"/>
                  </a:solidFill>
                </a:ln>
                <a:solidFill>
                  <a:schemeClr val="tx1"/>
                </a:soli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Alectra</a:t>
            </a:r>
            <a:r>
              <a:rPr lang="en-CA" sz="1600" b="1" cap="none" spc="0" baseline="0">
                <a:ln w="11430">
                  <a:solidFill>
                    <a:sysClr val="windowText" lastClr="000000"/>
                  </a:solidFill>
                </a:ln>
                <a:solidFill>
                  <a:schemeClr val="tx1"/>
                </a:soli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Utilities Corporation - Enersource RZ</a:t>
            </a:r>
            <a:endParaRPr lang="en-CA" sz="1600" b="1" cap="none" spc="0">
              <a:ln w="11430">
                <a:solidFill>
                  <a:sysClr val="windowText" lastClr="000000"/>
                </a:solidFill>
              </a:ln>
              <a:solidFill>
                <a:schemeClr val="tx1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A38C2AD0-5A35-4C79-86E9-17D01870D011}"/>
              </a:ext>
            </a:extLst>
          </xdr:cNvPr>
          <xdr:cNvSpPr/>
        </xdr:nvSpPr>
        <xdr:spPr>
          <a:xfrm>
            <a:off x="362082" y="4635653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Capital Module</a:t>
            </a:r>
          </a:p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Applicable to ACM and ICM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13" name="Picture 12">
            <a:extLst>
              <a:ext uri="{FF2B5EF4-FFF2-40B4-BE49-F238E27FC236}">
                <a16:creationId xmlns:a16="http://schemas.microsoft.com/office/drawing/2014/main" id="{28CAE3AE-08EE-47F2-AF51-BBB2A6FC06C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405848" y="4688417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5EA0E225-5102-4E13-8813-64CC25AB36E8}"/>
              </a:ext>
            </a:extLst>
          </xdr:cNvPr>
          <xdr:cNvSpPr/>
        </xdr:nvSpPr>
        <xdr:spPr>
          <a:xfrm>
            <a:off x="746395" y="4658163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  <xdr:twoCellAnchor>
    <xdr:from>
      <xdr:col>4</xdr:col>
      <xdr:colOff>1033096</xdr:colOff>
      <xdr:row>12</xdr:row>
      <xdr:rowOff>146539</xdr:rowOff>
    </xdr:from>
    <xdr:to>
      <xdr:col>5</xdr:col>
      <xdr:colOff>527539</xdr:colOff>
      <xdr:row>24</xdr:row>
      <xdr:rowOff>0</xdr:rowOff>
    </xdr:to>
    <xdr:sp macro="" textlink="">
      <xdr:nvSpPr>
        <xdr:cNvPr id="16" name="Right Brace 15">
          <a:extLst>
            <a:ext uri="{FF2B5EF4-FFF2-40B4-BE49-F238E27FC236}">
              <a16:creationId xmlns:a16="http://schemas.microsoft.com/office/drawing/2014/main" id="{57EAF5A3-EC2C-45C5-9E37-EB08BC526A32}"/>
            </a:ext>
          </a:extLst>
        </xdr:cNvPr>
        <xdr:cNvSpPr/>
      </xdr:nvSpPr>
      <xdr:spPr>
        <a:xfrm>
          <a:off x="7004538" y="2996712"/>
          <a:ext cx="637443" cy="2425211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791308</xdr:colOff>
      <xdr:row>37</xdr:row>
      <xdr:rowOff>43963</xdr:rowOff>
    </xdr:from>
    <xdr:to>
      <xdr:col>5</xdr:col>
      <xdr:colOff>285751</xdr:colOff>
      <xdr:row>46</xdr:row>
      <xdr:rowOff>117230</xdr:rowOff>
    </xdr:to>
    <xdr:sp macro="" textlink="">
      <xdr:nvSpPr>
        <xdr:cNvPr id="17" name="Right Brace 16">
          <a:extLst>
            <a:ext uri="{FF2B5EF4-FFF2-40B4-BE49-F238E27FC236}">
              <a16:creationId xmlns:a16="http://schemas.microsoft.com/office/drawing/2014/main" id="{641DB949-BC2E-4A8E-891A-6F09BFA9FCDD}"/>
            </a:ext>
          </a:extLst>
        </xdr:cNvPr>
        <xdr:cNvSpPr/>
      </xdr:nvSpPr>
      <xdr:spPr>
        <a:xfrm>
          <a:off x="6762750" y="8022982"/>
          <a:ext cx="637443" cy="185371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1123950</xdr:colOff>
      <xdr:row>9</xdr:row>
      <xdr:rowOff>204787</xdr:rowOff>
    </xdr:from>
    <xdr:ext cx="6991349" cy="44300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65B7C6CB-ADFF-4D3F-BE2B-B03AE9C531D2}"/>
                </a:ext>
              </a:extLst>
            </xdr:cNvPr>
            <xdr:cNvSpPr txBox="1"/>
          </xdr:nvSpPr>
          <xdr:spPr>
            <a:xfrm>
              <a:off x="714375" y="2347912"/>
              <a:ext cx="6991349" cy="4430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1" i="1">
                        <a:latin typeface="Cambria Math"/>
                      </a:rPr>
                      <m:t>𝑻𝒉𝒓𝒆𝒔𝒉𝒐𝒍𝒅</m:t>
                    </m:r>
                    <m:r>
                      <a:rPr lang="en-CA" sz="1200" b="1" i="1">
                        <a:latin typeface="Cambria Math"/>
                      </a:rPr>
                      <m:t> </m:t>
                    </m:r>
                    <m:r>
                      <a:rPr lang="en-CA" sz="1200" b="1" i="1">
                        <a:latin typeface="Cambria Math"/>
                      </a:rPr>
                      <m:t>𝑽𝒂𝒍𝒖𝒆</m:t>
                    </m:r>
                    <m:r>
                      <a:rPr lang="en-CA" sz="1200" b="1" i="1">
                        <a:latin typeface="Cambria Math"/>
                      </a:rPr>
                      <m:t> </m:t>
                    </m:r>
                    <m:d>
                      <m:dPr>
                        <m:ctrlPr>
                          <a:rPr lang="en-CA" sz="12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CA" sz="1200" b="1" i="1">
                            <a:latin typeface="Cambria Math"/>
                          </a:rPr>
                          <m:t>%</m:t>
                        </m:r>
                      </m:e>
                    </m:d>
                    <m:r>
                      <a:rPr lang="en-CA" sz="1200" b="1" i="1">
                        <a:latin typeface="Cambria Math"/>
                      </a:rPr>
                      <m:t>=</m:t>
                    </m:r>
                    <m:r>
                      <a:rPr lang="en-CA" sz="1200" b="1" i="1">
                        <a:latin typeface="Cambria Math"/>
                      </a:rPr>
                      <m:t>𝟏</m:t>
                    </m:r>
                    <m:r>
                      <a:rPr lang="en-CA" sz="1200" b="1" i="1">
                        <a:latin typeface="Cambria Math"/>
                      </a:rPr>
                      <m:t>+</m:t>
                    </m:r>
                    <m:d>
                      <m:dPr>
                        <m:begChr m:val="["/>
                        <m:endChr m:val="]"/>
                        <m:ctrlPr>
                          <a:rPr lang="en-CA" sz="12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CA" sz="1200" b="1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en-CA" sz="1200" b="1" i="1">
                                    <a:latin typeface="Cambria Math"/>
                                  </a:rPr>
                                  <m:t>𝑹𝑩</m:t>
                                </m:r>
                              </m:num>
                              <m:den>
                                <m:r>
                                  <a:rPr lang="en-CA" sz="1200" b="1" i="1">
                                    <a:latin typeface="Cambria Math"/>
                                  </a:rPr>
                                  <m:t>𝒅</m:t>
                                </m:r>
                              </m:den>
                            </m:f>
                          </m:e>
                        </m:d>
                        <m:r>
                          <a:rPr lang="en-CA" sz="1200" b="1" i="1">
                            <a:latin typeface="Cambria Math"/>
                            <a:ea typeface="Cambria Math"/>
                          </a:rPr>
                          <m:t>×</m:t>
                        </m:r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𝒈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𝑷𝑪𝑰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×(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𝟏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𝒈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)</m:t>
                            </m:r>
                          </m:e>
                        </m:d>
                      </m:e>
                    </m:d>
                    <m:r>
                      <a:rPr lang="en-CA" sz="1200" b="1" i="1">
                        <a:latin typeface="Cambria Math"/>
                        <a:ea typeface="Cambria Math"/>
                      </a:rPr>
                      <m:t>×</m:t>
                    </m:r>
                    <m:d>
                      <m:dPr>
                        <m:ctrlPr>
                          <a:rPr lang="en-CA" sz="1200" b="1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dPr>
                      <m:e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𝟏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𝒈</m:t>
                            </m:r>
                          </m:e>
                        </m:d>
                        <m:r>
                          <a:rPr lang="en-CA" sz="1200" b="1" i="1">
                            <a:latin typeface="Cambria Math"/>
                            <a:ea typeface="Cambria Math"/>
                          </a:rPr>
                          <m:t>×</m:t>
                        </m:r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𝟏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𝑷𝑪𝑰</m:t>
                            </m:r>
                          </m:e>
                        </m:d>
                      </m:e>
                    </m:d>
                    <m:r>
                      <a:rPr lang="en-CA" sz="1200" b="1" i="1" baseline="30000">
                        <a:latin typeface="Cambria Math"/>
                        <a:ea typeface="Cambria Math"/>
                      </a:rPr>
                      <m:t>𝒏</m:t>
                    </m:r>
                    <m:r>
                      <a:rPr lang="en-CA" sz="1200" b="1" i="1" baseline="30000">
                        <a:latin typeface="Cambria Math"/>
                        <a:ea typeface="Cambria Math"/>
                      </a:rPr>
                      <m:t> _ </m:t>
                    </m:r>
                    <m:r>
                      <a:rPr lang="en-CA" sz="1200" b="1" i="1" baseline="30000">
                        <a:latin typeface="Cambria Math"/>
                        <a:ea typeface="Cambria Math"/>
                      </a:rPr>
                      <m:t>𝟏</m:t>
                    </m:r>
                    <m:r>
                      <a:rPr lang="en-CA" sz="1200" b="1" i="1">
                        <a:latin typeface="Cambria Math"/>
                      </a:rPr>
                      <m:t>+</m:t>
                    </m:r>
                    <m:r>
                      <a:rPr lang="en-CA" sz="1200" b="1" i="1">
                        <a:latin typeface="Cambria Math"/>
                      </a:rPr>
                      <m:t>𝟏𝟎</m:t>
                    </m:r>
                    <m:r>
                      <a:rPr lang="en-CA" sz="1200" b="1" i="1">
                        <a:latin typeface="Cambria Math"/>
                      </a:rPr>
                      <m:t>%</m:t>
                    </m:r>
                  </m:oMath>
                </m:oMathPara>
              </a14:m>
              <a:endParaRPr lang="en-CA" sz="1200" b="1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65B7C6CB-ADFF-4D3F-BE2B-B03AE9C531D2}"/>
                </a:ext>
              </a:extLst>
            </xdr:cNvPr>
            <xdr:cNvSpPr txBox="1"/>
          </xdr:nvSpPr>
          <xdr:spPr>
            <a:xfrm>
              <a:off x="714375" y="2347912"/>
              <a:ext cx="6991349" cy="4430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1" i="0">
                  <a:latin typeface="Cambria Math"/>
                </a:rPr>
                <a:t>𝑻𝒉𝒓𝒆𝒔𝒉𝒐𝒍𝒅 𝑽𝒂𝒍𝒖𝒆 </a:t>
              </a:r>
              <a:r>
                <a:rPr lang="en-CA" sz="1200" b="1" i="0">
                  <a:latin typeface="Cambria Math" panose="02040503050406030204" pitchFamily="18" charset="0"/>
                </a:rPr>
                <a:t>(</a:t>
              </a:r>
              <a:r>
                <a:rPr lang="en-CA" sz="1200" b="1" i="0">
                  <a:latin typeface="Cambria Math"/>
                </a:rPr>
                <a:t>%</a:t>
              </a:r>
              <a:r>
                <a:rPr lang="en-CA" sz="1200" b="1" i="0">
                  <a:latin typeface="Cambria Math" panose="02040503050406030204" pitchFamily="18" charset="0"/>
                </a:rPr>
                <a:t>)</a:t>
              </a:r>
              <a:r>
                <a:rPr lang="en-CA" sz="1200" b="1" i="0">
                  <a:latin typeface="Cambria Math"/>
                </a:rPr>
                <a:t>=𝟏+</a:t>
              </a:r>
              <a:r>
                <a:rPr lang="en-CA" sz="1200" b="1" i="0">
                  <a:latin typeface="Cambria Math" panose="02040503050406030204" pitchFamily="18" charset="0"/>
                </a:rPr>
                <a:t>[(</a:t>
              </a:r>
              <a:r>
                <a:rPr lang="en-CA" sz="1200" b="1" i="0">
                  <a:latin typeface="Cambria Math"/>
                </a:rPr>
                <a:t>𝑹𝑩</a:t>
              </a:r>
              <a:r>
                <a:rPr lang="en-CA" sz="1200" b="1" i="0">
                  <a:latin typeface="Cambria Math" panose="02040503050406030204" pitchFamily="18" charset="0"/>
                </a:rPr>
                <a:t>/</a:t>
              </a:r>
              <a:r>
                <a:rPr lang="en-CA" sz="1200" b="1" i="0">
                  <a:latin typeface="Cambria Math"/>
                </a:rPr>
                <a:t>𝒅</a:t>
              </a:r>
              <a:r>
                <a:rPr lang="en-CA" sz="1200" b="1" i="0">
                  <a:latin typeface="Cambria Math" panose="02040503050406030204" pitchFamily="18" charset="0"/>
                </a:rPr>
                <a:t>)</a:t>
              </a:r>
              <a:r>
                <a:rPr lang="en-CA" sz="1200" b="1" i="0">
                  <a:latin typeface="Cambria Math"/>
                  <a:ea typeface="Cambria Math"/>
                </a:rPr>
                <a:t>×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(</a:t>
              </a:r>
              <a:r>
                <a:rPr lang="en-CA" sz="1200" b="1" i="0">
                  <a:latin typeface="Cambria Math"/>
                  <a:ea typeface="Cambria Math"/>
                </a:rPr>
                <a:t>𝒈+𝑷𝑪𝑰×(𝟏+𝒈)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)]</a:t>
              </a:r>
              <a:r>
                <a:rPr lang="en-CA" sz="1200" b="1" i="0">
                  <a:latin typeface="Cambria Math"/>
                  <a:ea typeface="Cambria Math"/>
                </a:rPr>
                <a:t>×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((</a:t>
              </a:r>
              <a:r>
                <a:rPr lang="en-CA" sz="1200" b="1" i="0">
                  <a:latin typeface="Cambria Math"/>
                  <a:ea typeface="Cambria Math"/>
                </a:rPr>
                <a:t>𝟏+𝒈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)</a:t>
              </a:r>
              <a:r>
                <a:rPr lang="en-CA" sz="1200" b="1" i="0">
                  <a:latin typeface="Cambria Math"/>
                  <a:ea typeface="Cambria Math"/>
                </a:rPr>
                <a:t>×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(</a:t>
              </a:r>
              <a:r>
                <a:rPr lang="en-CA" sz="1200" b="1" i="0">
                  <a:latin typeface="Cambria Math"/>
                  <a:ea typeface="Cambria Math"/>
                </a:rPr>
                <a:t>𝟏+𝑷𝑪𝑰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))</a:t>
              </a:r>
              <a:r>
                <a:rPr lang="en-CA" sz="1200" b="1" i="0" baseline="30000">
                  <a:latin typeface="Cambria Math"/>
                  <a:ea typeface="Cambria Math"/>
                </a:rPr>
                <a:t>𝒏 _ 𝟏</a:t>
              </a:r>
              <a:r>
                <a:rPr lang="en-CA" sz="1200" b="1" i="0">
                  <a:latin typeface="Cambria Math"/>
                </a:rPr>
                <a:t>+𝟏𝟎%</a:t>
              </a:r>
              <a:endParaRPr lang="en-CA" sz="1200" b="1"/>
            </a:p>
          </xdr:txBody>
        </xdr:sp>
      </mc:Fallback>
    </mc:AlternateContent>
    <xdr:clientData/>
  </xdr:oneCellAnchor>
  <xdr:oneCellAnchor>
    <xdr:from>
      <xdr:col>4</xdr:col>
      <xdr:colOff>958320</xdr:colOff>
      <xdr:row>33</xdr:row>
      <xdr:rowOff>10054</xdr:rowOff>
    </xdr:from>
    <xdr:ext cx="1176338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3C043CFF-FD7C-4CD0-8A22-495448B2E901}"/>
                </a:ext>
              </a:extLst>
            </xdr:cNvPr>
            <xdr:cNvSpPr txBox="1"/>
          </xdr:nvSpPr>
          <xdr:spPr>
            <a:xfrm>
              <a:off x="6927320" y="8106304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𝑃𝐶𝐼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3C043CFF-FD7C-4CD0-8A22-495448B2E901}"/>
                </a:ext>
              </a:extLst>
            </xdr:cNvPr>
            <xdr:cNvSpPr txBox="1"/>
          </xdr:nvSpPr>
          <xdr:spPr>
            <a:xfrm>
              <a:off x="6927320" y="8106304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𝑃𝐶𝐼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147636</xdr:colOff>
      <xdr:row>45</xdr:row>
      <xdr:rowOff>138112</xdr:rowOff>
    </xdr:from>
    <xdr:ext cx="1071563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430A7BDE-B6FA-412E-B865-6AD0F2B63B02}"/>
                </a:ext>
              </a:extLst>
            </xdr:cNvPr>
            <xdr:cNvSpPr txBox="1"/>
          </xdr:nvSpPr>
          <xdr:spPr>
            <a:xfrm>
              <a:off x="7948611" y="4186237"/>
              <a:ext cx="107156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𝑔</m:t>
                    </m:r>
                    <m:r>
                      <a:rPr lang="en-CA" sz="1200" b="0" i="1">
                        <a:latin typeface="Cambria Math"/>
                      </a:rPr>
                      <m:t> (</m:t>
                    </m:r>
                    <m:r>
                      <a:rPr lang="en-CA" sz="1200" b="0" i="1">
                        <a:latin typeface="Cambria Math"/>
                      </a:rPr>
                      <m:t>𝑁𝑜𝑡𝑒</m:t>
                    </m:r>
                    <m:r>
                      <a:rPr lang="en-CA" sz="1200" b="0" i="1">
                        <a:latin typeface="Cambria Math"/>
                      </a:rPr>
                      <m:t> 1)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430A7BDE-B6FA-412E-B865-6AD0F2B63B02}"/>
                </a:ext>
              </a:extLst>
            </xdr:cNvPr>
            <xdr:cNvSpPr txBox="1"/>
          </xdr:nvSpPr>
          <xdr:spPr>
            <a:xfrm>
              <a:off x="7948611" y="4186237"/>
              <a:ext cx="107156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𝑔 (𝑁𝑜𝑡𝑒 1)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157162</xdr:colOff>
      <xdr:row>74</xdr:row>
      <xdr:rowOff>166687</xdr:rowOff>
    </xdr:from>
    <xdr:ext cx="1166813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59CAD6ED-C7DC-4653-9B9C-83218A0D1B7A}"/>
                </a:ext>
              </a:extLst>
            </xdr:cNvPr>
            <xdr:cNvSpPr txBox="1"/>
          </xdr:nvSpPr>
          <xdr:spPr>
            <a:xfrm>
              <a:off x="7958137" y="9815512"/>
              <a:ext cx="116681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𝑅𝐵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59CAD6ED-C7DC-4653-9B9C-83218A0D1B7A}"/>
                </a:ext>
              </a:extLst>
            </xdr:cNvPr>
            <xdr:cNvSpPr txBox="1"/>
          </xdr:nvSpPr>
          <xdr:spPr>
            <a:xfrm>
              <a:off x="7958137" y="9815512"/>
              <a:ext cx="116681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𝑅𝐵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100012</xdr:colOff>
      <xdr:row>76</xdr:row>
      <xdr:rowOff>138112</xdr:rowOff>
    </xdr:from>
    <xdr:ext cx="1233488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E62CE5AB-9A19-45E3-A73A-267B8876DD7D}"/>
                </a:ext>
              </a:extLst>
            </xdr:cNvPr>
            <xdr:cNvSpPr txBox="1"/>
          </xdr:nvSpPr>
          <xdr:spPr>
            <a:xfrm>
              <a:off x="7900987" y="10186987"/>
              <a:ext cx="123348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𝑑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E62CE5AB-9A19-45E3-A73A-267B8876DD7D}"/>
                </a:ext>
              </a:extLst>
            </xdr:cNvPr>
            <xdr:cNvSpPr txBox="1"/>
          </xdr:nvSpPr>
          <xdr:spPr>
            <a:xfrm>
              <a:off x="7900987" y="10186987"/>
              <a:ext cx="123348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𝑑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309563</xdr:colOff>
      <xdr:row>95</xdr:row>
      <xdr:rowOff>140759</xdr:rowOff>
    </xdr:from>
    <xdr:ext cx="1671638" cy="2944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EE869257-A758-4A37-A9AB-1E0F7CA2CA85}"/>
                </a:ext>
              </a:extLst>
            </xdr:cNvPr>
            <xdr:cNvSpPr txBox="1"/>
          </xdr:nvSpPr>
          <xdr:spPr>
            <a:xfrm>
              <a:off x="7537980" y="22259926"/>
              <a:ext cx="1671638" cy="2944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𝑇h𝑟𝑒𝑠h𝑜𝑙𝑑</m:t>
                    </m:r>
                    <m:r>
                      <a:rPr lang="en-CA" sz="1200" b="0" i="1">
                        <a:latin typeface="Cambria Math"/>
                      </a:rPr>
                      <m:t> </m:t>
                    </m:r>
                    <m:r>
                      <a:rPr lang="en-CA" sz="1200" b="0" i="1">
                        <a:latin typeface="Cambria Math"/>
                      </a:rPr>
                      <m:t>𝑉𝑎𝑙𝑢𝑒</m:t>
                    </m:r>
                    <m:r>
                      <a:rPr lang="en-CA" sz="1200" b="0" i="1">
                        <a:latin typeface="Cambria Math"/>
                      </a:rPr>
                      <m:t> ×</m:t>
                    </m:r>
                    <m:r>
                      <a:rPr lang="en-CA" sz="1200" b="0" i="1">
                        <a:latin typeface="Cambria Math"/>
                        <a:ea typeface="Cambria Math"/>
                      </a:rPr>
                      <m:t>𝑑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EE869257-A758-4A37-A9AB-1E0F7CA2CA85}"/>
                </a:ext>
              </a:extLst>
            </xdr:cNvPr>
            <xdr:cNvSpPr txBox="1"/>
          </xdr:nvSpPr>
          <xdr:spPr>
            <a:xfrm>
              <a:off x="7537980" y="22259926"/>
              <a:ext cx="1671638" cy="2944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𝑇ℎ𝑟𝑒𝑠ℎ𝑜𝑙𝑑 𝑉𝑎𝑙𝑢𝑒 ×</a:t>
              </a:r>
              <a:r>
                <a:rPr lang="en-CA" sz="1200" b="0" i="0">
                  <a:latin typeface="Cambria Math"/>
                  <a:ea typeface="Cambria Math"/>
                </a:rPr>
                <a:t>𝑑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4</xdr:col>
      <xdr:colOff>1064153</xdr:colOff>
      <xdr:row>17</xdr:row>
      <xdr:rowOff>24871</xdr:rowOff>
    </xdr:from>
    <xdr:ext cx="1176338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DCEAAD2D-2274-489E-ACFC-F79E16818A2E}"/>
                </a:ext>
              </a:extLst>
            </xdr:cNvPr>
            <xdr:cNvSpPr txBox="1"/>
          </xdr:nvSpPr>
          <xdr:spPr>
            <a:xfrm>
              <a:off x="7033153" y="3908954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𝑛</m:t>
                    </m:r>
                  </m:oMath>
                </m:oMathPara>
              </a14:m>
              <a:endParaRPr lang="en-CA" sz="1200" b="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DCEAAD2D-2274-489E-ACFC-F79E16818A2E}"/>
                </a:ext>
              </a:extLst>
            </xdr:cNvPr>
            <xdr:cNvSpPr txBox="1"/>
          </xdr:nvSpPr>
          <xdr:spPr>
            <a:xfrm>
              <a:off x="7033153" y="3908954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𝑛</a:t>
              </a:r>
              <a:endParaRPr lang="en-CA" sz="1200" b="0"/>
            </a:p>
          </xdr:txBody>
        </xdr:sp>
      </mc:Fallback>
    </mc:AlternateContent>
    <xdr:clientData/>
  </xdr:oneCellAnchor>
  <xdr:twoCellAnchor>
    <xdr:from>
      <xdr:col>0</xdr:col>
      <xdr:colOff>0</xdr:colOff>
      <xdr:row>0</xdr:row>
      <xdr:rowOff>0</xdr:rowOff>
    </xdr:from>
    <xdr:to>
      <xdr:col>5</xdr:col>
      <xdr:colOff>2013086</xdr:colOff>
      <xdr:row>7</xdr:row>
      <xdr:rowOff>171450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2284F27C-BCD9-44F5-85BA-CE5E43A4F8BA}"/>
            </a:ext>
          </a:extLst>
        </xdr:cNvPr>
        <xdr:cNvGrpSpPr/>
      </xdr:nvGrpSpPr>
      <xdr:grpSpPr>
        <a:xfrm>
          <a:off x="0" y="0"/>
          <a:ext cx="9233036" cy="1666875"/>
          <a:chOff x="200024" y="4499942"/>
          <a:chExt cx="8857420" cy="1915766"/>
        </a:xfrm>
      </xdr:grpSpPr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B7A303AF-B7BA-4ACB-A09B-B9DC90EB020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0024" y="4499942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 fLocksText="0">
        <xdr:nvSpPr>
          <xdr:cNvPr id="11" name="TextBox 10">
            <a:extLst>
              <a:ext uri="{FF2B5EF4-FFF2-40B4-BE49-F238E27FC236}">
                <a16:creationId xmlns:a16="http://schemas.microsoft.com/office/drawing/2014/main" id="{B02A6E3E-49AB-4E1A-953D-B48CB7EA1379}"/>
              </a:ext>
            </a:extLst>
          </xdr:cNvPr>
          <xdr:cNvSpPr txBox="1"/>
        </xdr:nvSpPr>
        <xdr:spPr>
          <a:xfrm>
            <a:off x="372171" y="5860978"/>
            <a:ext cx="8630477" cy="4472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/>
            <a:r>
              <a:rPr lang="en-CA" sz="1600" b="1" cap="none" spc="0">
                <a:ln w="11430">
                  <a:solidFill>
                    <a:sysClr val="windowText" lastClr="000000"/>
                  </a:solidFill>
                </a:ln>
                <a:solidFill>
                  <a:schemeClr val="tx1"/>
                </a:soli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Alectra</a:t>
            </a:r>
            <a:r>
              <a:rPr lang="en-CA" sz="1600" b="1" cap="none" spc="0" baseline="0">
                <a:ln w="11430">
                  <a:solidFill>
                    <a:sysClr val="windowText" lastClr="000000"/>
                  </a:solidFill>
                </a:ln>
                <a:solidFill>
                  <a:schemeClr val="tx1"/>
                </a:soli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Utilities Corporation - PowerStream RZ</a:t>
            </a:r>
            <a:endParaRPr lang="en-CA" sz="1600" b="1" cap="none" spc="0">
              <a:ln w="11430">
                <a:solidFill>
                  <a:sysClr val="windowText" lastClr="000000"/>
                </a:solidFill>
              </a:ln>
              <a:solidFill>
                <a:schemeClr val="tx1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41F2DA5F-22BA-4C34-ADDC-A18136569F2C}"/>
              </a:ext>
            </a:extLst>
          </xdr:cNvPr>
          <xdr:cNvSpPr/>
        </xdr:nvSpPr>
        <xdr:spPr>
          <a:xfrm>
            <a:off x="362082" y="4635653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Capital Module</a:t>
            </a:r>
          </a:p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Applicable to ACM and ICM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13" name="Picture 12">
            <a:extLst>
              <a:ext uri="{FF2B5EF4-FFF2-40B4-BE49-F238E27FC236}">
                <a16:creationId xmlns:a16="http://schemas.microsoft.com/office/drawing/2014/main" id="{3D2B3549-6463-4892-B773-68BC56B8109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405848" y="4688417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845ACA56-B44C-4D8B-B4EB-656BCBB3EFEB}"/>
              </a:ext>
            </a:extLst>
          </xdr:cNvPr>
          <xdr:cNvSpPr/>
        </xdr:nvSpPr>
        <xdr:spPr>
          <a:xfrm>
            <a:off x="746395" y="4658163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  <xdr:twoCellAnchor>
    <xdr:from>
      <xdr:col>4</xdr:col>
      <xdr:colOff>814917</xdr:colOff>
      <xdr:row>13</xdr:row>
      <xdr:rowOff>21167</xdr:rowOff>
    </xdr:from>
    <xdr:to>
      <xdr:col>5</xdr:col>
      <xdr:colOff>2116</xdr:colOff>
      <xdr:row>20</xdr:row>
      <xdr:rowOff>0</xdr:rowOff>
    </xdr:to>
    <xdr:sp macro="" textlink="">
      <xdr:nvSpPr>
        <xdr:cNvPr id="17" name="Right Brace 16">
          <a:extLst>
            <a:ext uri="{FF2B5EF4-FFF2-40B4-BE49-F238E27FC236}">
              <a16:creationId xmlns:a16="http://schemas.microsoft.com/office/drawing/2014/main" id="{2F4C6B54-76FD-4A6B-AD29-BD02F810307E}"/>
            </a:ext>
          </a:extLst>
        </xdr:cNvPr>
        <xdr:cNvSpPr/>
      </xdr:nvSpPr>
      <xdr:spPr>
        <a:xfrm>
          <a:off x="6783917" y="3100917"/>
          <a:ext cx="446616" cy="1957916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836084</xdr:colOff>
      <xdr:row>29</xdr:row>
      <xdr:rowOff>84665</xdr:rowOff>
    </xdr:from>
    <xdr:to>
      <xdr:col>5</xdr:col>
      <xdr:colOff>23283</xdr:colOff>
      <xdr:row>35</xdr:row>
      <xdr:rowOff>0</xdr:rowOff>
    </xdr:to>
    <xdr:sp macro="" textlink="">
      <xdr:nvSpPr>
        <xdr:cNvPr id="18" name="Right Brace 17">
          <a:extLst>
            <a:ext uri="{FF2B5EF4-FFF2-40B4-BE49-F238E27FC236}">
              <a16:creationId xmlns:a16="http://schemas.microsoft.com/office/drawing/2014/main" id="{E4EF5CF1-0CFA-4BB2-BB05-4059FA2DD38B}"/>
            </a:ext>
          </a:extLst>
        </xdr:cNvPr>
        <xdr:cNvSpPr/>
      </xdr:nvSpPr>
      <xdr:spPr>
        <a:xfrm>
          <a:off x="6805084" y="7376582"/>
          <a:ext cx="446616" cy="1682751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1123950</xdr:colOff>
      <xdr:row>9</xdr:row>
      <xdr:rowOff>204787</xdr:rowOff>
    </xdr:from>
    <xdr:ext cx="6991349" cy="44300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47F691DB-EA24-4280-AEB7-78AAC9114C79}"/>
                </a:ext>
              </a:extLst>
            </xdr:cNvPr>
            <xdr:cNvSpPr txBox="1"/>
          </xdr:nvSpPr>
          <xdr:spPr>
            <a:xfrm>
              <a:off x="714375" y="2347912"/>
              <a:ext cx="6991349" cy="4430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1" i="1">
                        <a:latin typeface="Cambria Math"/>
                      </a:rPr>
                      <m:t>𝑻𝒉𝒓𝒆𝒔𝒉𝒐𝒍𝒅</m:t>
                    </m:r>
                    <m:r>
                      <a:rPr lang="en-CA" sz="1200" b="1" i="1">
                        <a:latin typeface="Cambria Math"/>
                      </a:rPr>
                      <m:t> </m:t>
                    </m:r>
                    <m:r>
                      <a:rPr lang="en-CA" sz="1200" b="1" i="1">
                        <a:latin typeface="Cambria Math"/>
                      </a:rPr>
                      <m:t>𝑽𝒂𝒍𝒖𝒆</m:t>
                    </m:r>
                    <m:r>
                      <a:rPr lang="en-CA" sz="1200" b="1" i="1">
                        <a:latin typeface="Cambria Math"/>
                      </a:rPr>
                      <m:t> </m:t>
                    </m:r>
                    <m:d>
                      <m:dPr>
                        <m:ctrlPr>
                          <a:rPr lang="en-CA" sz="12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CA" sz="1200" b="1" i="1">
                            <a:latin typeface="Cambria Math"/>
                          </a:rPr>
                          <m:t>%</m:t>
                        </m:r>
                      </m:e>
                    </m:d>
                    <m:r>
                      <a:rPr lang="en-CA" sz="1200" b="1" i="1">
                        <a:latin typeface="Cambria Math"/>
                      </a:rPr>
                      <m:t>=</m:t>
                    </m:r>
                    <m:r>
                      <a:rPr lang="en-CA" sz="1200" b="1" i="1">
                        <a:latin typeface="Cambria Math"/>
                      </a:rPr>
                      <m:t>𝟏</m:t>
                    </m:r>
                    <m:r>
                      <a:rPr lang="en-CA" sz="1200" b="1" i="1">
                        <a:latin typeface="Cambria Math"/>
                      </a:rPr>
                      <m:t>+</m:t>
                    </m:r>
                    <m:d>
                      <m:dPr>
                        <m:begChr m:val="["/>
                        <m:endChr m:val="]"/>
                        <m:ctrlPr>
                          <a:rPr lang="en-CA" sz="12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CA" sz="1200" b="1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en-CA" sz="1200" b="1" i="1">
                                    <a:latin typeface="Cambria Math"/>
                                  </a:rPr>
                                  <m:t>𝑹𝑩</m:t>
                                </m:r>
                              </m:num>
                              <m:den>
                                <m:r>
                                  <a:rPr lang="en-CA" sz="1200" b="1" i="1">
                                    <a:latin typeface="Cambria Math"/>
                                  </a:rPr>
                                  <m:t>𝒅</m:t>
                                </m:r>
                              </m:den>
                            </m:f>
                          </m:e>
                        </m:d>
                        <m:r>
                          <a:rPr lang="en-CA" sz="1200" b="1" i="1">
                            <a:latin typeface="Cambria Math"/>
                            <a:ea typeface="Cambria Math"/>
                          </a:rPr>
                          <m:t>×</m:t>
                        </m:r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𝒈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𝑷𝑪𝑰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×(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𝟏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𝒈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)</m:t>
                            </m:r>
                          </m:e>
                        </m:d>
                      </m:e>
                    </m:d>
                    <m:r>
                      <a:rPr lang="en-CA" sz="1200" b="1" i="1">
                        <a:latin typeface="Cambria Math"/>
                        <a:ea typeface="Cambria Math"/>
                      </a:rPr>
                      <m:t>×</m:t>
                    </m:r>
                    <m:d>
                      <m:dPr>
                        <m:ctrlPr>
                          <a:rPr lang="en-CA" sz="1200" b="1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dPr>
                      <m:e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𝟏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𝒈</m:t>
                            </m:r>
                          </m:e>
                        </m:d>
                        <m:r>
                          <a:rPr lang="en-CA" sz="1200" b="1" i="1">
                            <a:latin typeface="Cambria Math"/>
                            <a:ea typeface="Cambria Math"/>
                          </a:rPr>
                          <m:t>×</m:t>
                        </m:r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𝟏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𝑷𝑪𝑰</m:t>
                            </m:r>
                          </m:e>
                        </m:d>
                      </m:e>
                    </m:d>
                    <m:r>
                      <a:rPr lang="en-CA" sz="1200" b="1" i="1" baseline="30000">
                        <a:latin typeface="Cambria Math"/>
                        <a:ea typeface="Cambria Math"/>
                      </a:rPr>
                      <m:t>𝒏</m:t>
                    </m:r>
                    <m:r>
                      <a:rPr lang="en-CA" sz="1200" b="1" i="1" baseline="30000">
                        <a:latin typeface="Cambria Math"/>
                        <a:ea typeface="Cambria Math"/>
                      </a:rPr>
                      <m:t> _ </m:t>
                    </m:r>
                    <m:r>
                      <a:rPr lang="en-CA" sz="1200" b="1" i="1" baseline="30000">
                        <a:latin typeface="Cambria Math"/>
                        <a:ea typeface="Cambria Math"/>
                      </a:rPr>
                      <m:t>𝟏</m:t>
                    </m:r>
                    <m:r>
                      <a:rPr lang="en-CA" sz="1200" b="1" i="1">
                        <a:latin typeface="Cambria Math"/>
                      </a:rPr>
                      <m:t>+</m:t>
                    </m:r>
                    <m:r>
                      <a:rPr lang="en-CA" sz="1200" b="1" i="1">
                        <a:latin typeface="Cambria Math"/>
                      </a:rPr>
                      <m:t>𝟏𝟎</m:t>
                    </m:r>
                    <m:r>
                      <a:rPr lang="en-CA" sz="1200" b="1" i="1">
                        <a:latin typeface="Cambria Math"/>
                      </a:rPr>
                      <m:t>%</m:t>
                    </m:r>
                  </m:oMath>
                </m:oMathPara>
              </a14:m>
              <a:endParaRPr lang="en-CA" sz="1200" b="1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47F691DB-EA24-4280-AEB7-78AAC9114C79}"/>
                </a:ext>
              </a:extLst>
            </xdr:cNvPr>
            <xdr:cNvSpPr txBox="1"/>
          </xdr:nvSpPr>
          <xdr:spPr>
            <a:xfrm>
              <a:off x="714375" y="2347912"/>
              <a:ext cx="6991349" cy="4430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1" i="0">
                  <a:latin typeface="Cambria Math"/>
                </a:rPr>
                <a:t>𝑻𝒉𝒓𝒆𝒔𝒉𝒐𝒍𝒅 𝑽𝒂𝒍𝒖𝒆 </a:t>
              </a:r>
              <a:r>
                <a:rPr lang="en-CA" sz="1200" b="1" i="0">
                  <a:latin typeface="Cambria Math" panose="02040503050406030204" pitchFamily="18" charset="0"/>
                </a:rPr>
                <a:t>(</a:t>
              </a:r>
              <a:r>
                <a:rPr lang="en-CA" sz="1200" b="1" i="0">
                  <a:latin typeface="Cambria Math"/>
                </a:rPr>
                <a:t>%</a:t>
              </a:r>
              <a:r>
                <a:rPr lang="en-CA" sz="1200" b="1" i="0">
                  <a:latin typeface="Cambria Math" panose="02040503050406030204" pitchFamily="18" charset="0"/>
                </a:rPr>
                <a:t>)</a:t>
              </a:r>
              <a:r>
                <a:rPr lang="en-CA" sz="1200" b="1" i="0">
                  <a:latin typeface="Cambria Math"/>
                </a:rPr>
                <a:t>=𝟏+</a:t>
              </a:r>
              <a:r>
                <a:rPr lang="en-CA" sz="1200" b="1" i="0">
                  <a:latin typeface="Cambria Math" panose="02040503050406030204" pitchFamily="18" charset="0"/>
                </a:rPr>
                <a:t>[(</a:t>
              </a:r>
              <a:r>
                <a:rPr lang="en-CA" sz="1200" b="1" i="0">
                  <a:latin typeface="Cambria Math"/>
                </a:rPr>
                <a:t>𝑹𝑩</a:t>
              </a:r>
              <a:r>
                <a:rPr lang="en-CA" sz="1200" b="1" i="0">
                  <a:latin typeface="Cambria Math" panose="02040503050406030204" pitchFamily="18" charset="0"/>
                </a:rPr>
                <a:t>/</a:t>
              </a:r>
              <a:r>
                <a:rPr lang="en-CA" sz="1200" b="1" i="0">
                  <a:latin typeface="Cambria Math"/>
                </a:rPr>
                <a:t>𝒅</a:t>
              </a:r>
              <a:r>
                <a:rPr lang="en-CA" sz="1200" b="1" i="0">
                  <a:latin typeface="Cambria Math" panose="02040503050406030204" pitchFamily="18" charset="0"/>
                </a:rPr>
                <a:t>)</a:t>
              </a:r>
              <a:r>
                <a:rPr lang="en-CA" sz="1200" b="1" i="0">
                  <a:latin typeface="Cambria Math"/>
                  <a:ea typeface="Cambria Math"/>
                </a:rPr>
                <a:t>×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(</a:t>
              </a:r>
              <a:r>
                <a:rPr lang="en-CA" sz="1200" b="1" i="0">
                  <a:latin typeface="Cambria Math"/>
                  <a:ea typeface="Cambria Math"/>
                </a:rPr>
                <a:t>𝒈+𝑷𝑪𝑰×(𝟏+𝒈)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)]</a:t>
              </a:r>
              <a:r>
                <a:rPr lang="en-CA" sz="1200" b="1" i="0">
                  <a:latin typeface="Cambria Math"/>
                  <a:ea typeface="Cambria Math"/>
                </a:rPr>
                <a:t>×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((</a:t>
              </a:r>
              <a:r>
                <a:rPr lang="en-CA" sz="1200" b="1" i="0">
                  <a:latin typeface="Cambria Math"/>
                  <a:ea typeface="Cambria Math"/>
                </a:rPr>
                <a:t>𝟏+𝒈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)</a:t>
              </a:r>
              <a:r>
                <a:rPr lang="en-CA" sz="1200" b="1" i="0">
                  <a:latin typeface="Cambria Math"/>
                  <a:ea typeface="Cambria Math"/>
                </a:rPr>
                <a:t>×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(</a:t>
              </a:r>
              <a:r>
                <a:rPr lang="en-CA" sz="1200" b="1" i="0">
                  <a:latin typeface="Cambria Math"/>
                  <a:ea typeface="Cambria Math"/>
                </a:rPr>
                <a:t>𝟏+𝑷𝑪𝑰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))</a:t>
              </a:r>
              <a:r>
                <a:rPr lang="en-CA" sz="1200" b="1" i="0" baseline="30000">
                  <a:latin typeface="Cambria Math"/>
                  <a:ea typeface="Cambria Math"/>
                </a:rPr>
                <a:t>𝒏 _ 𝟏</a:t>
              </a:r>
              <a:r>
                <a:rPr lang="en-CA" sz="1200" b="1" i="0">
                  <a:latin typeface="Cambria Math"/>
                </a:rPr>
                <a:t>+𝟏𝟎%</a:t>
              </a:r>
              <a:endParaRPr lang="en-CA" sz="1200" b="1"/>
            </a:p>
          </xdr:txBody>
        </xdr:sp>
      </mc:Fallback>
    </mc:AlternateContent>
    <xdr:clientData/>
  </xdr:oneCellAnchor>
  <xdr:oneCellAnchor>
    <xdr:from>
      <xdr:col>5</xdr:col>
      <xdr:colOff>53852</xdr:colOff>
      <xdr:row>42</xdr:row>
      <xdr:rowOff>52386</xdr:rowOff>
    </xdr:from>
    <xdr:ext cx="1176338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DD21CFF9-FC21-4137-89DA-9453C703742A}"/>
                </a:ext>
              </a:extLst>
            </xdr:cNvPr>
            <xdr:cNvSpPr txBox="1"/>
          </xdr:nvSpPr>
          <xdr:spPr>
            <a:xfrm>
              <a:off x="7159502" y="8891586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𝑃𝐶𝐼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DD21CFF9-FC21-4137-89DA-9453C703742A}"/>
                </a:ext>
              </a:extLst>
            </xdr:cNvPr>
            <xdr:cNvSpPr txBox="1"/>
          </xdr:nvSpPr>
          <xdr:spPr>
            <a:xfrm>
              <a:off x="7159502" y="8891586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𝑃𝐶𝐼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200552</xdr:colOff>
      <xdr:row>64</xdr:row>
      <xdr:rowOff>0</xdr:rowOff>
    </xdr:from>
    <xdr:ext cx="1071563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88F87551-4B30-404C-B941-32FAB8AD62F5}"/>
                </a:ext>
              </a:extLst>
            </xdr:cNvPr>
            <xdr:cNvSpPr txBox="1"/>
          </xdr:nvSpPr>
          <xdr:spPr>
            <a:xfrm>
              <a:off x="7306202" y="13420725"/>
              <a:ext cx="107156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𝑔</m:t>
                    </m:r>
                    <m:r>
                      <a:rPr lang="en-CA" sz="1200" b="0" i="1">
                        <a:latin typeface="Cambria Math"/>
                      </a:rPr>
                      <m:t> (</m:t>
                    </m:r>
                    <m:r>
                      <a:rPr lang="en-CA" sz="1200" b="0" i="1">
                        <a:latin typeface="Cambria Math"/>
                      </a:rPr>
                      <m:t>𝑁𝑜𝑡𝑒</m:t>
                    </m:r>
                    <m:r>
                      <a:rPr lang="en-CA" sz="1200" b="0" i="1">
                        <a:latin typeface="Cambria Math"/>
                      </a:rPr>
                      <m:t> 1)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88F87551-4B30-404C-B941-32FAB8AD62F5}"/>
                </a:ext>
              </a:extLst>
            </xdr:cNvPr>
            <xdr:cNvSpPr txBox="1"/>
          </xdr:nvSpPr>
          <xdr:spPr>
            <a:xfrm>
              <a:off x="7306202" y="13420725"/>
              <a:ext cx="107156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𝑔 (𝑁𝑜𝑡𝑒 1)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157162</xdr:colOff>
      <xdr:row>92</xdr:row>
      <xdr:rowOff>166687</xdr:rowOff>
    </xdr:from>
    <xdr:ext cx="1166813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82A9BB0E-BE76-4C96-94EC-9C294EA0B55C}"/>
                </a:ext>
              </a:extLst>
            </xdr:cNvPr>
            <xdr:cNvSpPr txBox="1"/>
          </xdr:nvSpPr>
          <xdr:spPr>
            <a:xfrm>
              <a:off x="7262812" y="18978562"/>
              <a:ext cx="116681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𝑅𝐵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82A9BB0E-BE76-4C96-94EC-9C294EA0B55C}"/>
                </a:ext>
              </a:extLst>
            </xdr:cNvPr>
            <xdr:cNvSpPr txBox="1"/>
          </xdr:nvSpPr>
          <xdr:spPr>
            <a:xfrm>
              <a:off x="7262812" y="18978562"/>
              <a:ext cx="116681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𝑅𝐵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100012</xdr:colOff>
      <xdr:row>94</xdr:row>
      <xdr:rowOff>138112</xdr:rowOff>
    </xdr:from>
    <xdr:ext cx="1233488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4F4DC222-22B8-4C99-8CE9-BA6F8CE7462D}"/>
                </a:ext>
              </a:extLst>
            </xdr:cNvPr>
            <xdr:cNvSpPr txBox="1"/>
          </xdr:nvSpPr>
          <xdr:spPr>
            <a:xfrm>
              <a:off x="7205662" y="19350037"/>
              <a:ext cx="123348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𝑑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4F4DC222-22B8-4C99-8CE9-BA6F8CE7462D}"/>
                </a:ext>
              </a:extLst>
            </xdr:cNvPr>
            <xdr:cNvSpPr txBox="1"/>
          </xdr:nvSpPr>
          <xdr:spPr>
            <a:xfrm>
              <a:off x="7205662" y="19350037"/>
              <a:ext cx="123348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𝑑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161559</xdr:colOff>
      <xdr:row>120</xdr:row>
      <xdr:rowOff>139212</xdr:rowOff>
    </xdr:from>
    <xdr:ext cx="1671638" cy="2944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FF0956E1-A3E6-44C9-B407-A3C9D4CDF0AC}"/>
                </a:ext>
              </a:extLst>
            </xdr:cNvPr>
            <xdr:cNvSpPr txBox="1"/>
          </xdr:nvSpPr>
          <xdr:spPr>
            <a:xfrm>
              <a:off x="7267209" y="24732762"/>
              <a:ext cx="1671638" cy="2944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𝑇h𝑟𝑒𝑠h𝑜𝑙𝑑</m:t>
                    </m:r>
                    <m:r>
                      <a:rPr lang="en-CA" sz="1200" b="0" i="1">
                        <a:latin typeface="Cambria Math"/>
                      </a:rPr>
                      <m:t> </m:t>
                    </m:r>
                    <m:r>
                      <a:rPr lang="en-CA" sz="1200" b="0" i="1">
                        <a:latin typeface="Cambria Math"/>
                      </a:rPr>
                      <m:t>𝑉𝑎𝑙𝑢𝑒</m:t>
                    </m:r>
                    <m:r>
                      <a:rPr lang="en-CA" sz="1200" b="0" i="1">
                        <a:latin typeface="Cambria Math"/>
                      </a:rPr>
                      <m:t> ×</m:t>
                    </m:r>
                    <m:r>
                      <a:rPr lang="en-CA" sz="1200" b="0" i="1">
                        <a:latin typeface="Cambria Math"/>
                        <a:ea typeface="Cambria Math"/>
                      </a:rPr>
                      <m:t>𝑑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FF0956E1-A3E6-44C9-B407-A3C9D4CDF0AC}"/>
                </a:ext>
              </a:extLst>
            </xdr:cNvPr>
            <xdr:cNvSpPr txBox="1"/>
          </xdr:nvSpPr>
          <xdr:spPr>
            <a:xfrm>
              <a:off x="7267209" y="24732762"/>
              <a:ext cx="1671638" cy="2944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𝑇ℎ𝑟𝑒𝑠ℎ𝑜𝑙𝑑 𝑉𝑎𝑙𝑢𝑒 ×</a:t>
              </a:r>
              <a:r>
                <a:rPr lang="en-CA" sz="1200" b="0" i="0">
                  <a:latin typeface="Cambria Math"/>
                  <a:ea typeface="Cambria Math"/>
                </a:rPr>
                <a:t>𝑑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105142</xdr:colOff>
      <xdr:row>17</xdr:row>
      <xdr:rowOff>197460</xdr:rowOff>
    </xdr:from>
    <xdr:ext cx="1176338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1F448D29-F76F-4A06-8C68-6601AD99A8BB}"/>
                </a:ext>
              </a:extLst>
            </xdr:cNvPr>
            <xdr:cNvSpPr txBox="1"/>
          </xdr:nvSpPr>
          <xdr:spPr>
            <a:xfrm>
              <a:off x="7210792" y="4055085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𝑛</m:t>
                    </m:r>
                  </m:oMath>
                </m:oMathPara>
              </a14:m>
              <a:endParaRPr lang="en-CA" sz="1200" b="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1F448D29-F76F-4A06-8C68-6601AD99A8BB}"/>
                </a:ext>
              </a:extLst>
            </xdr:cNvPr>
            <xdr:cNvSpPr txBox="1"/>
          </xdr:nvSpPr>
          <xdr:spPr>
            <a:xfrm>
              <a:off x="7210792" y="4055085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𝑛</a:t>
              </a:r>
              <a:endParaRPr lang="en-CA" sz="1200" b="0"/>
            </a:p>
          </xdr:txBody>
        </xdr:sp>
      </mc:Fallback>
    </mc:AlternateContent>
    <xdr:clientData/>
  </xdr:oneCellAnchor>
  <xdr:twoCellAnchor>
    <xdr:from>
      <xdr:col>0</xdr:col>
      <xdr:colOff>0</xdr:colOff>
      <xdr:row>0</xdr:row>
      <xdr:rowOff>0</xdr:rowOff>
    </xdr:from>
    <xdr:to>
      <xdr:col>6</xdr:col>
      <xdr:colOff>3311</xdr:colOff>
      <xdr:row>7</xdr:row>
      <xdr:rowOff>171450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8F02026C-4A41-415D-9939-E56BCB4CE2AB}"/>
            </a:ext>
          </a:extLst>
        </xdr:cNvPr>
        <xdr:cNvGrpSpPr/>
      </xdr:nvGrpSpPr>
      <xdr:grpSpPr>
        <a:xfrm>
          <a:off x="0" y="0"/>
          <a:ext cx="8166236" cy="1666875"/>
          <a:chOff x="200024" y="4499942"/>
          <a:chExt cx="8857420" cy="1915766"/>
        </a:xfrm>
      </xdr:grpSpPr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06B50E39-B61D-4748-A63B-CECE5E6ACDD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0024" y="4499942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 fLocksText="0">
        <xdr:nvSpPr>
          <xdr:cNvPr id="11" name="TextBox 10">
            <a:extLst>
              <a:ext uri="{FF2B5EF4-FFF2-40B4-BE49-F238E27FC236}">
                <a16:creationId xmlns:a16="http://schemas.microsoft.com/office/drawing/2014/main" id="{6F9EAE22-FAE7-4D45-A29B-BB68FD0FB5F3}"/>
              </a:ext>
            </a:extLst>
          </xdr:cNvPr>
          <xdr:cNvSpPr txBox="1"/>
        </xdr:nvSpPr>
        <xdr:spPr>
          <a:xfrm>
            <a:off x="372171" y="5860978"/>
            <a:ext cx="8630477" cy="4472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/>
            <a:r>
              <a:rPr lang="en-CA" sz="1600" b="1" cap="none" spc="0">
                <a:ln w="11430">
                  <a:solidFill>
                    <a:sysClr val="windowText" lastClr="000000"/>
                  </a:solidFill>
                </a:ln>
                <a:solidFill>
                  <a:schemeClr val="tx1"/>
                </a:soli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Alectra</a:t>
            </a:r>
            <a:r>
              <a:rPr lang="en-CA" sz="1600" b="1" cap="none" spc="0" baseline="0">
                <a:ln w="11430">
                  <a:solidFill>
                    <a:sysClr val="windowText" lastClr="000000"/>
                  </a:solidFill>
                </a:ln>
                <a:solidFill>
                  <a:schemeClr val="tx1"/>
                </a:soli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Utilities Corporation - Enersource RZ</a:t>
            </a:r>
            <a:endParaRPr lang="en-CA" sz="1600" b="1" cap="none" spc="0">
              <a:ln w="11430">
                <a:solidFill>
                  <a:sysClr val="windowText" lastClr="000000"/>
                </a:solidFill>
              </a:ln>
              <a:solidFill>
                <a:schemeClr val="tx1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D07A329A-0360-4B42-BC14-C2997743210D}"/>
              </a:ext>
            </a:extLst>
          </xdr:cNvPr>
          <xdr:cNvSpPr/>
        </xdr:nvSpPr>
        <xdr:spPr>
          <a:xfrm>
            <a:off x="362082" y="4635653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Capital Module</a:t>
            </a:r>
          </a:p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Applicable to ACM and ICM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13" name="Picture 12">
            <a:extLst>
              <a:ext uri="{FF2B5EF4-FFF2-40B4-BE49-F238E27FC236}">
                <a16:creationId xmlns:a16="http://schemas.microsoft.com/office/drawing/2014/main" id="{5C95F957-6E88-4E1A-B774-6378AE2C38C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405848" y="4688417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29FCE2AD-E91E-4104-AF27-95A2333E201F}"/>
              </a:ext>
            </a:extLst>
          </xdr:cNvPr>
          <xdr:cNvSpPr/>
        </xdr:nvSpPr>
        <xdr:spPr>
          <a:xfrm>
            <a:off x="746395" y="4658163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  <xdr:twoCellAnchor>
    <xdr:from>
      <xdr:col>4</xdr:col>
      <xdr:colOff>1033096</xdr:colOff>
      <xdr:row>12</xdr:row>
      <xdr:rowOff>146539</xdr:rowOff>
    </xdr:from>
    <xdr:to>
      <xdr:col>5</xdr:col>
      <xdr:colOff>527539</xdr:colOff>
      <xdr:row>24</xdr:row>
      <xdr:rowOff>0</xdr:rowOff>
    </xdr:to>
    <xdr:sp macro="" textlink="">
      <xdr:nvSpPr>
        <xdr:cNvPr id="16" name="Right Brace 15">
          <a:extLst>
            <a:ext uri="{FF2B5EF4-FFF2-40B4-BE49-F238E27FC236}">
              <a16:creationId xmlns:a16="http://schemas.microsoft.com/office/drawing/2014/main" id="{107A137A-0EDD-40C2-BE7A-A63840BFF44E}"/>
            </a:ext>
          </a:extLst>
        </xdr:cNvPr>
        <xdr:cNvSpPr/>
      </xdr:nvSpPr>
      <xdr:spPr>
        <a:xfrm>
          <a:off x="6995746" y="3004039"/>
          <a:ext cx="637443" cy="2453786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791308</xdr:colOff>
      <xdr:row>37</xdr:row>
      <xdr:rowOff>14654</xdr:rowOff>
    </xdr:from>
    <xdr:to>
      <xdr:col>5</xdr:col>
      <xdr:colOff>285751</xdr:colOff>
      <xdr:row>47</xdr:row>
      <xdr:rowOff>117230</xdr:rowOff>
    </xdr:to>
    <xdr:sp macro="" textlink="">
      <xdr:nvSpPr>
        <xdr:cNvPr id="17" name="Right Brace 16">
          <a:extLst>
            <a:ext uri="{FF2B5EF4-FFF2-40B4-BE49-F238E27FC236}">
              <a16:creationId xmlns:a16="http://schemas.microsoft.com/office/drawing/2014/main" id="{E6FDB787-33A0-4A0D-A8D6-1F32C80D5E21}"/>
            </a:ext>
          </a:extLst>
        </xdr:cNvPr>
        <xdr:cNvSpPr/>
      </xdr:nvSpPr>
      <xdr:spPr>
        <a:xfrm>
          <a:off x="6762750" y="7795846"/>
          <a:ext cx="637443" cy="2080846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1123950</xdr:colOff>
      <xdr:row>9</xdr:row>
      <xdr:rowOff>204787</xdr:rowOff>
    </xdr:from>
    <xdr:ext cx="6991349" cy="44300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4BFAC479-BC59-46CE-94F8-DF1E8F513825}"/>
                </a:ext>
              </a:extLst>
            </xdr:cNvPr>
            <xdr:cNvSpPr txBox="1"/>
          </xdr:nvSpPr>
          <xdr:spPr>
            <a:xfrm>
              <a:off x="714375" y="2347912"/>
              <a:ext cx="6991349" cy="4430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1" i="1">
                        <a:latin typeface="Cambria Math"/>
                      </a:rPr>
                      <m:t>𝑻𝒉𝒓𝒆𝒔𝒉𝒐𝒍𝒅</m:t>
                    </m:r>
                    <m:r>
                      <a:rPr lang="en-CA" sz="1200" b="1" i="1">
                        <a:latin typeface="Cambria Math"/>
                      </a:rPr>
                      <m:t> </m:t>
                    </m:r>
                    <m:r>
                      <a:rPr lang="en-CA" sz="1200" b="1" i="1">
                        <a:latin typeface="Cambria Math"/>
                      </a:rPr>
                      <m:t>𝑽𝒂𝒍𝒖𝒆</m:t>
                    </m:r>
                    <m:r>
                      <a:rPr lang="en-CA" sz="1200" b="1" i="1">
                        <a:latin typeface="Cambria Math"/>
                      </a:rPr>
                      <m:t> </m:t>
                    </m:r>
                    <m:d>
                      <m:dPr>
                        <m:ctrlPr>
                          <a:rPr lang="en-CA" sz="12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CA" sz="1200" b="1" i="1">
                            <a:latin typeface="Cambria Math"/>
                          </a:rPr>
                          <m:t>%</m:t>
                        </m:r>
                      </m:e>
                    </m:d>
                    <m:r>
                      <a:rPr lang="en-CA" sz="1200" b="1" i="1">
                        <a:latin typeface="Cambria Math"/>
                      </a:rPr>
                      <m:t>=</m:t>
                    </m:r>
                    <m:r>
                      <a:rPr lang="en-CA" sz="1200" b="1" i="1">
                        <a:latin typeface="Cambria Math"/>
                      </a:rPr>
                      <m:t>𝟏</m:t>
                    </m:r>
                    <m:r>
                      <a:rPr lang="en-CA" sz="1200" b="1" i="1">
                        <a:latin typeface="Cambria Math"/>
                      </a:rPr>
                      <m:t>+</m:t>
                    </m:r>
                    <m:d>
                      <m:dPr>
                        <m:begChr m:val="["/>
                        <m:endChr m:val="]"/>
                        <m:ctrlPr>
                          <a:rPr lang="en-CA" sz="12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CA" sz="1200" b="1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en-CA" sz="1200" b="1" i="1">
                                    <a:latin typeface="Cambria Math"/>
                                  </a:rPr>
                                  <m:t>𝑹𝑩</m:t>
                                </m:r>
                              </m:num>
                              <m:den>
                                <m:r>
                                  <a:rPr lang="en-CA" sz="1200" b="1" i="1">
                                    <a:latin typeface="Cambria Math"/>
                                  </a:rPr>
                                  <m:t>𝒅</m:t>
                                </m:r>
                              </m:den>
                            </m:f>
                          </m:e>
                        </m:d>
                        <m:r>
                          <a:rPr lang="en-CA" sz="1200" b="1" i="1">
                            <a:latin typeface="Cambria Math"/>
                            <a:ea typeface="Cambria Math"/>
                          </a:rPr>
                          <m:t>×</m:t>
                        </m:r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𝒈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𝑷𝑪𝑰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×(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𝟏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𝒈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)</m:t>
                            </m:r>
                          </m:e>
                        </m:d>
                      </m:e>
                    </m:d>
                    <m:r>
                      <a:rPr lang="en-CA" sz="1200" b="1" i="1">
                        <a:latin typeface="Cambria Math"/>
                        <a:ea typeface="Cambria Math"/>
                      </a:rPr>
                      <m:t>×</m:t>
                    </m:r>
                    <m:d>
                      <m:dPr>
                        <m:ctrlPr>
                          <a:rPr lang="en-CA" sz="1200" b="1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dPr>
                      <m:e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𝟏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𝒈</m:t>
                            </m:r>
                          </m:e>
                        </m:d>
                        <m:r>
                          <a:rPr lang="en-CA" sz="1200" b="1" i="1">
                            <a:latin typeface="Cambria Math"/>
                            <a:ea typeface="Cambria Math"/>
                          </a:rPr>
                          <m:t>×</m:t>
                        </m:r>
                        <m:d>
                          <m:dPr>
                            <m:ctrlPr>
                              <a:rPr lang="en-CA" sz="1200" b="1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𝟏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+</m:t>
                            </m:r>
                            <m:r>
                              <a:rPr lang="en-CA" sz="1200" b="1" i="1">
                                <a:latin typeface="Cambria Math"/>
                                <a:ea typeface="Cambria Math"/>
                              </a:rPr>
                              <m:t>𝑷𝑪𝑰</m:t>
                            </m:r>
                          </m:e>
                        </m:d>
                      </m:e>
                    </m:d>
                    <m:r>
                      <a:rPr lang="en-CA" sz="1200" b="1" i="1" baseline="30000">
                        <a:latin typeface="Cambria Math"/>
                        <a:ea typeface="Cambria Math"/>
                      </a:rPr>
                      <m:t>𝒏</m:t>
                    </m:r>
                    <m:r>
                      <a:rPr lang="en-CA" sz="1200" b="1" i="1" baseline="30000">
                        <a:latin typeface="Cambria Math"/>
                        <a:ea typeface="Cambria Math"/>
                      </a:rPr>
                      <m:t> _ </m:t>
                    </m:r>
                    <m:r>
                      <a:rPr lang="en-CA" sz="1200" b="1" i="1" baseline="30000">
                        <a:latin typeface="Cambria Math"/>
                        <a:ea typeface="Cambria Math"/>
                      </a:rPr>
                      <m:t>𝟏</m:t>
                    </m:r>
                    <m:r>
                      <a:rPr lang="en-CA" sz="1200" b="1" i="1">
                        <a:latin typeface="Cambria Math"/>
                      </a:rPr>
                      <m:t>+</m:t>
                    </m:r>
                    <m:r>
                      <a:rPr lang="en-CA" sz="1200" b="1" i="1">
                        <a:latin typeface="Cambria Math"/>
                      </a:rPr>
                      <m:t>𝟏𝟎</m:t>
                    </m:r>
                    <m:r>
                      <a:rPr lang="en-CA" sz="1200" b="1" i="1">
                        <a:latin typeface="Cambria Math"/>
                      </a:rPr>
                      <m:t>%</m:t>
                    </m:r>
                  </m:oMath>
                </m:oMathPara>
              </a14:m>
              <a:endParaRPr lang="en-CA" sz="1200" b="1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4BFAC479-BC59-46CE-94F8-DF1E8F513825}"/>
                </a:ext>
              </a:extLst>
            </xdr:cNvPr>
            <xdr:cNvSpPr txBox="1"/>
          </xdr:nvSpPr>
          <xdr:spPr>
            <a:xfrm>
              <a:off x="714375" y="2347912"/>
              <a:ext cx="6991349" cy="4430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1" i="0">
                  <a:latin typeface="Cambria Math"/>
                </a:rPr>
                <a:t>𝑻𝒉𝒓𝒆𝒔𝒉𝒐𝒍𝒅 𝑽𝒂𝒍𝒖𝒆 </a:t>
              </a:r>
              <a:r>
                <a:rPr lang="en-CA" sz="1200" b="1" i="0">
                  <a:latin typeface="Cambria Math" panose="02040503050406030204" pitchFamily="18" charset="0"/>
                </a:rPr>
                <a:t>(</a:t>
              </a:r>
              <a:r>
                <a:rPr lang="en-CA" sz="1200" b="1" i="0">
                  <a:latin typeface="Cambria Math"/>
                </a:rPr>
                <a:t>%</a:t>
              </a:r>
              <a:r>
                <a:rPr lang="en-CA" sz="1200" b="1" i="0">
                  <a:latin typeface="Cambria Math" panose="02040503050406030204" pitchFamily="18" charset="0"/>
                </a:rPr>
                <a:t>)</a:t>
              </a:r>
              <a:r>
                <a:rPr lang="en-CA" sz="1200" b="1" i="0">
                  <a:latin typeface="Cambria Math"/>
                </a:rPr>
                <a:t>=𝟏+</a:t>
              </a:r>
              <a:r>
                <a:rPr lang="en-CA" sz="1200" b="1" i="0">
                  <a:latin typeface="Cambria Math" panose="02040503050406030204" pitchFamily="18" charset="0"/>
                </a:rPr>
                <a:t>[(</a:t>
              </a:r>
              <a:r>
                <a:rPr lang="en-CA" sz="1200" b="1" i="0">
                  <a:latin typeface="Cambria Math"/>
                </a:rPr>
                <a:t>𝑹𝑩</a:t>
              </a:r>
              <a:r>
                <a:rPr lang="en-CA" sz="1200" b="1" i="0">
                  <a:latin typeface="Cambria Math" panose="02040503050406030204" pitchFamily="18" charset="0"/>
                </a:rPr>
                <a:t>/</a:t>
              </a:r>
              <a:r>
                <a:rPr lang="en-CA" sz="1200" b="1" i="0">
                  <a:latin typeface="Cambria Math"/>
                </a:rPr>
                <a:t>𝒅</a:t>
              </a:r>
              <a:r>
                <a:rPr lang="en-CA" sz="1200" b="1" i="0">
                  <a:latin typeface="Cambria Math" panose="02040503050406030204" pitchFamily="18" charset="0"/>
                </a:rPr>
                <a:t>)</a:t>
              </a:r>
              <a:r>
                <a:rPr lang="en-CA" sz="1200" b="1" i="0">
                  <a:latin typeface="Cambria Math"/>
                  <a:ea typeface="Cambria Math"/>
                </a:rPr>
                <a:t>×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(</a:t>
              </a:r>
              <a:r>
                <a:rPr lang="en-CA" sz="1200" b="1" i="0">
                  <a:latin typeface="Cambria Math"/>
                  <a:ea typeface="Cambria Math"/>
                </a:rPr>
                <a:t>𝒈+𝑷𝑪𝑰×(𝟏+𝒈)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)]</a:t>
              </a:r>
              <a:r>
                <a:rPr lang="en-CA" sz="1200" b="1" i="0">
                  <a:latin typeface="Cambria Math"/>
                  <a:ea typeface="Cambria Math"/>
                </a:rPr>
                <a:t>×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((</a:t>
              </a:r>
              <a:r>
                <a:rPr lang="en-CA" sz="1200" b="1" i="0">
                  <a:latin typeface="Cambria Math"/>
                  <a:ea typeface="Cambria Math"/>
                </a:rPr>
                <a:t>𝟏+𝒈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)</a:t>
              </a:r>
              <a:r>
                <a:rPr lang="en-CA" sz="1200" b="1" i="0">
                  <a:latin typeface="Cambria Math"/>
                  <a:ea typeface="Cambria Math"/>
                </a:rPr>
                <a:t>×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(</a:t>
              </a:r>
              <a:r>
                <a:rPr lang="en-CA" sz="1200" b="1" i="0">
                  <a:latin typeface="Cambria Math"/>
                  <a:ea typeface="Cambria Math"/>
                </a:rPr>
                <a:t>𝟏+𝑷𝑪𝑰</a:t>
              </a:r>
              <a:r>
                <a:rPr lang="en-CA" sz="1200" b="1" i="0">
                  <a:latin typeface="Cambria Math" panose="02040503050406030204" pitchFamily="18" charset="0"/>
                  <a:ea typeface="Cambria Math"/>
                </a:rPr>
                <a:t>))</a:t>
              </a:r>
              <a:r>
                <a:rPr lang="en-CA" sz="1200" b="1" i="0" baseline="30000">
                  <a:latin typeface="Cambria Math"/>
                  <a:ea typeface="Cambria Math"/>
                </a:rPr>
                <a:t>𝒏 _ 𝟏</a:t>
              </a:r>
              <a:r>
                <a:rPr lang="en-CA" sz="1200" b="1" i="0">
                  <a:latin typeface="Cambria Math"/>
                </a:rPr>
                <a:t>+𝟏𝟎%</a:t>
              </a:r>
              <a:endParaRPr lang="en-CA" sz="1200" b="1"/>
            </a:p>
          </xdr:txBody>
        </xdr:sp>
      </mc:Fallback>
    </mc:AlternateContent>
    <xdr:clientData/>
  </xdr:oneCellAnchor>
  <xdr:oneCellAnchor>
    <xdr:from>
      <xdr:col>4</xdr:col>
      <xdr:colOff>958320</xdr:colOff>
      <xdr:row>34</xdr:row>
      <xdr:rowOff>10054</xdr:rowOff>
    </xdr:from>
    <xdr:ext cx="1176338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5EF47CEC-2A21-42E7-B2EA-BC5DBD69A498}"/>
                </a:ext>
              </a:extLst>
            </xdr:cNvPr>
            <xdr:cNvSpPr txBox="1"/>
          </xdr:nvSpPr>
          <xdr:spPr>
            <a:xfrm>
              <a:off x="6920970" y="8858779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𝑃𝐶𝐼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5EF47CEC-2A21-42E7-B2EA-BC5DBD69A498}"/>
                </a:ext>
              </a:extLst>
            </xdr:cNvPr>
            <xdr:cNvSpPr txBox="1"/>
          </xdr:nvSpPr>
          <xdr:spPr>
            <a:xfrm>
              <a:off x="6920970" y="8858779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𝑃𝐶𝐼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147636</xdr:colOff>
      <xdr:row>46</xdr:row>
      <xdr:rowOff>138112</xdr:rowOff>
    </xdr:from>
    <xdr:ext cx="1071563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EACDAE32-0FAC-4CAF-B54C-C7A18573F887}"/>
                </a:ext>
              </a:extLst>
            </xdr:cNvPr>
            <xdr:cNvSpPr txBox="1"/>
          </xdr:nvSpPr>
          <xdr:spPr>
            <a:xfrm>
              <a:off x="7367586" y="12787312"/>
              <a:ext cx="107156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𝑔</m:t>
                    </m:r>
                    <m:r>
                      <a:rPr lang="en-CA" sz="1200" b="0" i="1">
                        <a:latin typeface="Cambria Math"/>
                      </a:rPr>
                      <m:t> (</m:t>
                    </m:r>
                    <m:r>
                      <a:rPr lang="en-CA" sz="1200" b="0" i="1">
                        <a:latin typeface="Cambria Math"/>
                      </a:rPr>
                      <m:t>𝑁𝑜𝑡𝑒</m:t>
                    </m:r>
                    <m:r>
                      <a:rPr lang="en-CA" sz="1200" b="0" i="1">
                        <a:latin typeface="Cambria Math"/>
                      </a:rPr>
                      <m:t> 1)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EACDAE32-0FAC-4CAF-B54C-C7A18573F887}"/>
                </a:ext>
              </a:extLst>
            </xdr:cNvPr>
            <xdr:cNvSpPr txBox="1"/>
          </xdr:nvSpPr>
          <xdr:spPr>
            <a:xfrm>
              <a:off x="7367586" y="12787312"/>
              <a:ext cx="107156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𝑔 (𝑁𝑜𝑡𝑒 1)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157162</xdr:colOff>
      <xdr:row>75</xdr:row>
      <xdr:rowOff>166687</xdr:rowOff>
    </xdr:from>
    <xdr:ext cx="1166813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045B2A52-2052-44C2-AFB6-664DC1E48F13}"/>
                </a:ext>
              </a:extLst>
            </xdr:cNvPr>
            <xdr:cNvSpPr txBox="1"/>
          </xdr:nvSpPr>
          <xdr:spPr>
            <a:xfrm>
              <a:off x="7377112" y="18416587"/>
              <a:ext cx="116681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𝑅𝐵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045B2A52-2052-44C2-AFB6-664DC1E48F13}"/>
                </a:ext>
              </a:extLst>
            </xdr:cNvPr>
            <xdr:cNvSpPr txBox="1"/>
          </xdr:nvSpPr>
          <xdr:spPr>
            <a:xfrm>
              <a:off x="7377112" y="18416587"/>
              <a:ext cx="116681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𝑅𝐵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100012</xdr:colOff>
      <xdr:row>77</xdr:row>
      <xdr:rowOff>138112</xdr:rowOff>
    </xdr:from>
    <xdr:ext cx="1233488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1671BDC9-54C7-4ED4-B32B-7D6538ECE7D3}"/>
                </a:ext>
              </a:extLst>
            </xdr:cNvPr>
            <xdr:cNvSpPr txBox="1"/>
          </xdr:nvSpPr>
          <xdr:spPr>
            <a:xfrm>
              <a:off x="7319962" y="18788062"/>
              <a:ext cx="123348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𝑑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1671BDC9-54C7-4ED4-B32B-7D6538ECE7D3}"/>
                </a:ext>
              </a:extLst>
            </xdr:cNvPr>
            <xdr:cNvSpPr txBox="1"/>
          </xdr:nvSpPr>
          <xdr:spPr>
            <a:xfrm>
              <a:off x="7319962" y="18788062"/>
              <a:ext cx="123348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𝑑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5</xdr:col>
      <xdr:colOff>309563</xdr:colOff>
      <xdr:row>96</xdr:row>
      <xdr:rowOff>140759</xdr:rowOff>
    </xdr:from>
    <xdr:ext cx="1671638" cy="2944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276024AD-3CEF-45D9-BDD4-F2620823025F}"/>
                </a:ext>
              </a:extLst>
            </xdr:cNvPr>
            <xdr:cNvSpPr txBox="1"/>
          </xdr:nvSpPr>
          <xdr:spPr>
            <a:xfrm>
              <a:off x="7529513" y="23162684"/>
              <a:ext cx="1671638" cy="2944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𝑇h𝑟𝑒𝑠h𝑜𝑙𝑑</m:t>
                    </m:r>
                    <m:r>
                      <a:rPr lang="en-CA" sz="1200" b="0" i="1">
                        <a:latin typeface="Cambria Math"/>
                      </a:rPr>
                      <m:t> </m:t>
                    </m:r>
                    <m:r>
                      <a:rPr lang="en-CA" sz="1200" b="0" i="1">
                        <a:latin typeface="Cambria Math"/>
                      </a:rPr>
                      <m:t>𝑉𝑎𝑙𝑢𝑒</m:t>
                    </m:r>
                    <m:r>
                      <a:rPr lang="en-CA" sz="1200" b="0" i="1">
                        <a:latin typeface="Cambria Math"/>
                      </a:rPr>
                      <m:t> ×</m:t>
                    </m:r>
                    <m:r>
                      <a:rPr lang="en-CA" sz="1200" b="0" i="1">
                        <a:latin typeface="Cambria Math"/>
                        <a:ea typeface="Cambria Math"/>
                      </a:rPr>
                      <m:t>𝑑</m:t>
                    </m:r>
                  </m:oMath>
                </m:oMathPara>
              </a14:m>
              <a:endParaRPr lang="en-CA" sz="12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276024AD-3CEF-45D9-BDD4-F2620823025F}"/>
                </a:ext>
              </a:extLst>
            </xdr:cNvPr>
            <xdr:cNvSpPr txBox="1"/>
          </xdr:nvSpPr>
          <xdr:spPr>
            <a:xfrm>
              <a:off x="7529513" y="23162684"/>
              <a:ext cx="1671638" cy="2944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𝑇ℎ𝑟𝑒𝑠ℎ𝑜𝑙𝑑 𝑉𝑎𝑙𝑢𝑒 ×</a:t>
              </a:r>
              <a:r>
                <a:rPr lang="en-CA" sz="1200" b="0" i="0">
                  <a:latin typeface="Cambria Math"/>
                  <a:ea typeface="Cambria Math"/>
                </a:rPr>
                <a:t>𝑑</a:t>
              </a:r>
              <a:endParaRPr lang="en-CA" sz="1200"/>
            </a:p>
          </xdr:txBody>
        </xdr:sp>
      </mc:Fallback>
    </mc:AlternateContent>
    <xdr:clientData/>
  </xdr:oneCellAnchor>
  <xdr:oneCellAnchor>
    <xdr:from>
      <xdr:col>4</xdr:col>
      <xdr:colOff>1064153</xdr:colOff>
      <xdr:row>17</xdr:row>
      <xdr:rowOff>24871</xdr:rowOff>
    </xdr:from>
    <xdr:ext cx="1176338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C458ED7F-F294-4D1B-941B-5E36F5AC6576}"/>
                </a:ext>
              </a:extLst>
            </xdr:cNvPr>
            <xdr:cNvSpPr txBox="1"/>
          </xdr:nvSpPr>
          <xdr:spPr>
            <a:xfrm>
              <a:off x="7026803" y="3882496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200" b="0" i="1">
                        <a:latin typeface="Cambria Math"/>
                      </a:rPr>
                      <m:t>𝑛</m:t>
                    </m:r>
                  </m:oMath>
                </m:oMathPara>
              </a14:m>
              <a:endParaRPr lang="en-CA" sz="1200" b="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C458ED7F-F294-4D1B-941B-5E36F5AC6576}"/>
                </a:ext>
              </a:extLst>
            </xdr:cNvPr>
            <xdr:cNvSpPr txBox="1"/>
          </xdr:nvSpPr>
          <xdr:spPr>
            <a:xfrm>
              <a:off x="7026803" y="3882496"/>
              <a:ext cx="1176338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CA" sz="1200" b="0" i="0">
                  <a:latin typeface="Cambria Math"/>
                </a:rPr>
                <a:t>𝑛</a:t>
              </a:r>
              <a:endParaRPr lang="en-CA" sz="1200" b="0"/>
            </a:p>
          </xdr:txBody>
        </xdr:sp>
      </mc:Fallback>
    </mc:AlternateContent>
    <xdr:clientData/>
  </xdr:oneCellAnchor>
  <xdr:twoCellAnchor>
    <xdr:from>
      <xdr:col>0</xdr:col>
      <xdr:colOff>0</xdr:colOff>
      <xdr:row>0</xdr:row>
      <xdr:rowOff>0</xdr:rowOff>
    </xdr:from>
    <xdr:to>
      <xdr:col>5</xdr:col>
      <xdr:colOff>2013086</xdr:colOff>
      <xdr:row>7</xdr:row>
      <xdr:rowOff>171450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7B9E6AAA-F08C-497A-95EF-1594717182F7}"/>
            </a:ext>
          </a:extLst>
        </xdr:cNvPr>
        <xdr:cNvGrpSpPr/>
      </xdr:nvGrpSpPr>
      <xdr:grpSpPr>
        <a:xfrm>
          <a:off x="0" y="0"/>
          <a:ext cx="9233036" cy="1666875"/>
          <a:chOff x="200024" y="4499942"/>
          <a:chExt cx="8857420" cy="1915766"/>
        </a:xfrm>
      </xdr:grpSpPr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90C2D8C9-8B73-43D9-82A0-A84CC3D30DD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0024" y="4499942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 fLocksText="0">
        <xdr:nvSpPr>
          <xdr:cNvPr id="11" name="TextBox 10">
            <a:extLst>
              <a:ext uri="{FF2B5EF4-FFF2-40B4-BE49-F238E27FC236}">
                <a16:creationId xmlns:a16="http://schemas.microsoft.com/office/drawing/2014/main" id="{476E0D53-1FAE-4758-9322-581237870BF5}"/>
              </a:ext>
            </a:extLst>
          </xdr:cNvPr>
          <xdr:cNvSpPr txBox="1"/>
        </xdr:nvSpPr>
        <xdr:spPr>
          <a:xfrm>
            <a:off x="372171" y="5860978"/>
            <a:ext cx="8630477" cy="4472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/>
            <a:r>
              <a:rPr lang="en-CA" sz="1600" b="1" cap="none" spc="0">
                <a:ln w="11430">
                  <a:solidFill>
                    <a:sysClr val="windowText" lastClr="000000"/>
                  </a:solidFill>
                </a:ln>
                <a:solidFill>
                  <a:schemeClr val="tx1"/>
                </a:soli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Alectra</a:t>
            </a:r>
            <a:r>
              <a:rPr lang="en-CA" sz="1600" b="1" cap="none" spc="0" baseline="0">
                <a:ln w="11430">
                  <a:solidFill>
                    <a:sysClr val="windowText" lastClr="000000"/>
                  </a:solidFill>
                </a:ln>
                <a:solidFill>
                  <a:schemeClr val="tx1"/>
                </a:soli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Utilities Corporation - PowerStream RZ</a:t>
            </a:r>
            <a:endParaRPr lang="en-CA" sz="1600" b="1" cap="none" spc="0">
              <a:ln w="11430">
                <a:solidFill>
                  <a:sysClr val="windowText" lastClr="000000"/>
                </a:solidFill>
              </a:ln>
              <a:solidFill>
                <a:schemeClr val="tx1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98198977-20DF-47FE-880B-D1170234DD8C}"/>
              </a:ext>
            </a:extLst>
          </xdr:cNvPr>
          <xdr:cNvSpPr/>
        </xdr:nvSpPr>
        <xdr:spPr>
          <a:xfrm>
            <a:off x="362082" y="4635653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Capital Module</a:t>
            </a:r>
          </a:p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Applicable to ACM and ICM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13" name="Picture 12">
            <a:extLst>
              <a:ext uri="{FF2B5EF4-FFF2-40B4-BE49-F238E27FC236}">
                <a16:creationId xmlns:a16="http://schemas.microsoft.com/office/drawing/2014/main" id="{01CDB4AF-3F20-4F6A-AD73-960478BFDF6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405848" y="4688417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E915C794-F2ED-433E-AE80-93A5CE7DE8FB}"/>
              </a:ext>
            </a:extLst>
          </xdr:cNvPr>
          <xdr:cNvSpPr/>
        </xdr:nvSpPr>
        <xdr:spPr>
          <a:xfrm>
            <a:off x="746395" y="4658163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  <xdr:twoCellAnchor>
    <xdr:from>
      <xdr:col>4</xdr:col>
      <xdr:colOff>814917</xdr:colOff>
      <xdr:row>13</xdr:row>
      <xdr:rowOff>21167</xdr:rowOff>
    </xdr:from>
    <xdr:to>
      <xdr:col>5</xdr:col>
      <xdr:colOff>2116</xdr:colOff>
      <xdr:row>20</xdr:row>
      <xdr:rowOff>0</xdr:rowOff>
    </xdr:to>
    <xdr:sp macro="" textlink="">
      <xdr:nvSpPr>
        <xdr:cNvPr id="15" name="Right Brace 14">
          <a:extLst>
            <a:ext uri="{FF2B5EF4-FFF2-40B4-BE49-F238E27FC236}">
              <a16:creationId xmlns:a16="http://schemas.microsoft.com/office/drawing/2014/main" id="{D451A143-D910-470B-A676-8A0C174AD6BB}"/>
            </a:ext>
          </a:extLst>
        </xdr:cNvPr>
        <xdr:cNvSpPr/>
      </xdr:nvSpPr>
      <xdr:spPr>
        <a:xfrm>
          <a:off x="6777567" y="3078692"/>
          <a:ext cx="444499" cy="1948391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836084</xdr:colOff>
      <xdr:row>29</xdr:row>
      <xdr:rowOff>21166</xdr:rowOff>
    </xdr:from>
    <xdr:to>
      <xdr:col>5</xdr:col>
      <xdr:colOff>23283</xdr:colOff>
      <xdr:row>36</xdr:row>
      <xdr:rowOff>0</xdr:rowOff>
    </xdr:to>
    <xdr:sp macro="" textlink="">
      <xdr:nvSpPr>
        <xdr:cNvPr id="16" name="Right Brace 15">
          <a:extLst>
            <a:ext uri="{FF2B5EF4-FFF2-40B4-BE49-F238E27FC236}">
              <a16:creationId xmlns:a16="http://schemas.microsoft.com/office/drawing/2014/main" id="{F0491CA4-CC5F-4AE8-8D69-42876EA521B3}"/>
            </a:ext>
          </a:extLst>
        </xdr:cNvPr>
        <xdr:cNvSpPr/>
      </xdr:nvSpPr>
      <xdr:spPr>
        <a:xfrm>
          <a:off x="6805084" y="7313083"/>
          <a:ext cx="446616" cy="138641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lfs-v102\GroupData1\FINANCE\MKTGFIN\REPORTS\F'00\Consolf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lfs-v102\GroupData1\TEMP\F'02%20G&amp;A%20Budget%20-%20Revis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SWE%20Credit%20Rating%20Graph%206_28_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lham\Water%20and%20Wastewater\Pelham%20Water%20and%20Wastewater%20Model%20Fin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common\Pelham\Water%20and%20Wastewater\Pelham%20Water%20and%20Wastewater%20Model%20Fin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lfs-v102\GroupData1\FINANCE\MKTGFIN\Frank%20Temp%20Mktg%20Nov%209\Temp%20-%20Mktg\F'03%20Plan\F'02%20Q2\F'02%20G&amp;A%20Budget%20-%20Q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tg\Acctg\2002%20Financials\AMEX%20Seat%20Pri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fs1.powerstream.ca\vdi_storage\XD_FolderRedirect\Nicole.Fan\Downloads\3.1.A%20-%20Business%20Unit%20Report2020031015163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\YDrive\THESL\Finance\Internal\Team\Capital%20Services\Month%20End%20Reporting\2014\05.May\Reporting\FA%20Continuity%20Schedule\FA%20Data\Project%20mismatch%20201404%20WD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common\Finance\Rates\_Alectra\Rate%20Applications\Rate%20Applications\2018%20EDR%20Application\4.%20Enersource%20Rate%20Zone\Attachment%2045%20ICM%20Model%20Enersource%20RZ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lfs-v102\GroupData1\TEMP\F'02%20G&amp;A%20Budget%20-%20FIN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KarmenPoturic\farma\plan2000\to\PLAN%20TO_2000_zadnj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GTAFAS\Clients%20or%20Targets\T\Ticketmaster%20Canada%20Ltd%20919939\Valuation%20of%20certain%20foreign%20legal%20entities%201000002\Working%20Papers\Model\TM%20Model%20v6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IVA-DESK6\SharedDocs\KarmenPoturic\farma\plan2000\to\PLAN%20TO_2000_zadnj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ons"/>
      <sheetName val="Summary"/>
      <sheetName val="Acct. Worksheet"/>
      <sheetName val="Hockey"/>
      <sheetName val="Molstar"/>
      <sheetName val="Motorsports"/>
      <sheetName val="Promos &amp; Sports"/>
      <sheetName val="Entertainment"/>
      <sheetName val="Bus. Dev."/>
      <sheetName val="G&amp;ASE"/>
      <sheetName val="G&amp;AMCI"/>
      <sheetName val="Sheet1"/>
      <sheetName val="Variances F'00 Q3"/>
      <sheetName val="Risks &amp; Opps. F'00 Q3"/>
      <sheetName val="Risks &amp; Opps. F'00 Q2"/>
      <sheetName val="Risks &amp; Opps. F'00 Q1"/>
      <sheetName val="Risks &amp; Opps. (F'00)"/>
      <sheetName val="Variances Template"/>
      <sheetName val="Module1"/>
      <sheetName val="M"/>
      <sheetName val="Lookup List"/>
      <sheetName val="Control Sheet"/>
      <sheetName val="Team Report &gt;&gt;&gt;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t. Worksheet"/>
      <sheetName val="Summary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Notes"/>
      <sheetName val="ImportHistory"/>
      <sheetName val="Data"/>
      <sheetName val="Cover"/>
      <sheetName val="Fin Perf "/>
      <sheetName val="SO Credit level 7 5 yr "/>
      <sheetName val="SO Credit level 7 10yr"/>
      <sheetName val="SO Credit level 7 20yr "/>
      <sheetName val="SO Credit level 8 5 yr"/>
      <sheetName val="SO Credit level 8 10yr"/>
      <sheetName val="SO Credit level 8 20yr"/>
      <sheetName val="Total Company ratio"/>
      <sheetName val="Total Company Income"/>
      <sheetName val="Total Comapny BS CF"/>
      <sheetName val="Total Comapny coverage ratio "/>
      <sheetName val="SO Credit level 4"/>
      <sheetName val="SO Credit level 5"/>
      <sheetName val="FINANCIALS"/>
      <sheetName val="Discounted Cash Flow Model"/>
      <sheetName val="Main"/>
      <sheetName val="CSH"/>
      <sheetName val="Advances"/>
      <sheetName val="O-1 (277)"/>
      <sheetName val="O-1 (521)"/>
      <sheetName val="O-1 (626) "/>
      <sheetName val="BEV"/>
      <sheetName val="List"/>
      <sheetName val="entity"/>
      <sheetName val="Sheet1"/>
      <sheetName val="Fin_Perf_"/>
      <sheetName val="Multiples"/>
      <sheetName val="Lists"/>
      <sheetName val="Picklist"/>
      <sheetName val="Regional Simple Averages"/>
      <sheetName val="ERPs by country"/>
      <sheetName val="Legend"/>
      <sheetName val="List of TPEs"/>
      <sheetName val="Lookups"/>
      <sheetName val="4A Unit Costs"/>
      <sheetName val="CFL"/>
      <sheetName val="EX I"/>
      <sheetName val="Dropdown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Existing Rates"/>
      <sheetName val="Customer Profile"/>
      <sheetName val="Consumption Data"/>
      <sheetName val="Section 1.6"/>
      <sheetName val="Table 1-1 &amp; 1-2"/>
      <sheetName val="Bldg Permit Data"/>
      <sheetName val="Water and Sewer Loss"/>
      <sheetName val="Water Purchased From Region"/>
      <sheetName val="Sewer Purchased From Region"/>
      <sheetName val="DC Rates"/>
      <sheetName val="DC Revenue"/>
      <sheetName val="DC Reserves"/>
      <sheetName val="Budget summary"/>
      <sheetName val="Summary of Options"/>
      <sheetName val="Base Charge Summary"/>
      <sheetName val="Base Charge"/>
      <sheetName val="Water Uninflated"/>
      <sheetName val="Capital Funding Summary"/>
      <sheetName val="2005 Reserves"/>
      <sheetName val="Table 2-1"/>
      <sheetName val="Table 4-1"/>
      <sheetName val="Table 5-1"/>
      <sheetName val="Table 7-1"/>
      <sheetName val="Water Rate Summary"/>
      <sheetName val="Appendix E"/>
      <sheetName val="Appendix F"/>
      <sheetName val="Wastewater Rate Summary"/>
      <sheetName val="Table 2-2"/>
      <sheetName val="Table 4-2"/>
      <sheetName val="Table 5-2"/>
      <sheetName val="Table 7-2"/>
      <sheetName val="Water for Presentation"/>
      <sheetName val="Wastewater for Presentation"/>
      <sheetName val="Wastewater Uninflated"/>
      <sheetName val="Assumptions"/>
      <sheetName val="Table 3-1"/>
      <sheetName val="Pelham Watermains"/>
      <sheetName val="Fenwick Wastewater"/>
      <sheetName val="Fonthill Wastewater"/>
      <sheetName val="water operating sum"/>
      <sheetName val="waste operating sum"/>
      <sheetName val="Water"/>
      <sheetName val="Wastewater"/>
      <sheetName val="Rates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Existing Rates"/>
      <sheetName val="Customer Profile"/>
      <sheetName val="Consumption Data"/>
      <sheetName val="Section 1.6"/>
      <sheetName val="Table 1-1 &amp; 1-2"/>
      <sheetName val="Bldg Permit Data"/>
      <sheetName val="Water and Sewer Loss"/>
      <sheetName val="Water Purchased From Region"/>
      <sheetName val="Sewer Purchased From Region"/>
      <sheetName val="DC Rates"/>
      <sheetName val="DC Revenue"/>
      <sheetName val="DC Reserves"/>
      <sheetName val="Budget summary"/>
      <sheetName val="Summary of Options"/>
      <sheetName val="Base Charge Summary"/>
      <sheetName val="Base Charge"/>
      <sheetName val="Water Uninflated"/>
      <sheetName val="Capital Funding Summary"/>
      <sheetName val="2005 Reserves"/>
      <sheetName val="Table 2-1"/>
      <sheetName val="Table 4-1"/>
      <sheetName val="Table 5-1"/>
      <sheetName val="Table 7-1"/>
      <sheetName val="Water Rate Summary"/>
      <sheetName val="Appendix E"/>
      <sheetName val="Appendix F"/>
      <sheetName val="Wastewater Rate Summary"/>
      <sheetName val="Table 2-2"/>
      <sheetName val="Table 4-2"/>
      <sheetName val="Table 5-2"/>
      <sheetName val="Table 7-2"/>
      <sheetName val="Water for Presentation"/>
      <sheetName val="Wastewater for Presentation"/>
      <sheetName val="Wastewater Uninflated"/>
      <sheetName val="Assumptions"/>
      <sheetName val="Table 3-1"/>
      <sheetName val="Pelham Watermains"/>
      <sheetName val="Fenwick Wastewater"/>
      <sheetName val="Fonthill Wastewater"/>
      <sheetName val="water operating sum"/>
      <sheetName val="waste operating sum"/>
      <sheetName val="Water"/>
      <sheetName val="Wastewater"/>
      <sheetName val="Rates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cct. Worksheet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at Price"/>
      <sheetName val="Data"/>
      <sheetName val="Chart1"/>
      <sheetName val="Chart2"/>
      <sheetName val="Sheet2"/>
    </sheetNames>
    <sheetDataSet>
      <sheetData sheetId="0"/>
      <sheetData sheetId="1"/>
      <sheetData sheetId="2" refreshError="1"/>
      <sheetData sheetId="3" refreshError="1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nos_Office_Connection_Cache"/>
      <sheetName val="Report"/>
      <sheetName val="Monthly Trending"/>
    </sheetNames>
    <sheetDataSet>
      <sheetData sheetId="0">
        <row r="2">
          <cell r="B2" t="str">
            <v>2015</v>
          </cell>
        </row>
        <row r="3">
          <cell r="B3" t="str">
            <v>2016</v>
          </cell>
        </row>
        <row r="4">
          <cell r="B4" t="str">
            <v>2017</v>
          </cell>
        </row>
        <row r="5">
          <cell r="B5" t="str">
            <v>2018</v>
          </cell>
        </row>
        <row r="6">
          <cell r="B6" t="str">
            <v>2019</v>
          </cell>
        </row>
        <row r="7">
          <cell r="B7" t="str">
            <v>2020</v>
          </cell>
        </row>
        <row r="8">
          <cell r="B8" t="str">
            <v>2021</v>
          </cell>
        </row>
        <row r="9">
          <cell r="B9" t="str">
            <v>2022</v>
          </cell>
        </row>
        <row r="10">
          <cell r="B10" t="str">
            <v>2023</v>
          </cell>
        </row>
        <row r="11">
          <cell r="B11" t="str">
            <v>2024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summary"/>
      <sheetName val="Dist1 opex in capex"/>
      <sheetName val="Dist1 capex opex"/>
      <sheetName val="Dist2 capex in opex"/>
      <sheetName val="Dist2 opex in capex"/>
      <sheetName val="Dist8  capex in opex"/>
      <sheetName val="Dist 8 opex in capex"/>
      <sheetName val="DatesDropDown"/>
      <sheetName val="Drop-Down List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3. Rate Class Selection"/>
      <sheetName val="4. Growth Factor - NUM_CALC1"/>
      <sheetName val="5. Growth Factor - NUM_CALC2"/>
      <sheetName val="6. Rev_Requ_Check"/>
      <sheetName val="7. Growth Factor - DEN_CALC1"/>
      <sheetName val="8. Revenue Proportions"/>
      <sheetName val="9. Threshold Test"/>
      <sheetName val="10b. Proposed ACM ICM Projects"/>
      <sheetName val="11. Incremental Capital Adj."/>
      <sheetName val="12. Opt 1-Rate Rider Calc F &amp; V"/>
      <sheetName val="8. Threshold Test"/>
      <sheetName val="10. Incremental Capital Adj."/>
      <sheetName val="11. Rate Rider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">
          <cell r="E16">
            <v>1.6E-2</v>
          </cell>
        </row>
        <row r="20">
          <cell r="E20">
            <v>2.1079322167218972E-3</v>
          </cell>
        </row>
        <row r="49">
          <cell r="E49">
            <v>610456833.28499997</v>
          </cell>
        </row>
        <row r="51">
          <cell r="E51">
            <v>28721695</v>
          </cell>
        </row>
      </sheetData>
      <sheetData sheetId="8"/>
      <sheetData sheetId="9"/>
      <sheetData sheetId="10"/>
      <sheetData sheetId="11">
        <row r="16">
          <cell r="E16">
            <v>3.0000000000000002E-2</v>
          </cell>
        </row>
      </sheetData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cct. Worksheet"/>
      <sheetName val="A. IMO Notes"/>
      <sheetName val="Instruction"/>
      <sheetName val="Lookup Tables"/>
      <sheetName val="Unachieved HC Reductions -Mar"/>
      <sheetName val="Project Synergy FC"/>
      <sheetName val="2017 Budget"/>
      <sheetName val="2018 Fin. Plan"/>
      <sheetName val="Guelph Project Report"/>
      <sheetName val="Master Porject Alectra"/>
      <sheetName val="Master Project Guelph"/>
      <sheetName val="B. Preparation sheets &gt;&gt;&gt;"/>
      <sheetName val="Alectra Project Report"/>
      <sheetName val="TransCapex"/>
      <sheetName val="IT_TransOpex"/>
      <sheetName val="Q3ITSyn"/>
      <sheetName val="IT Syn&amp;Ongoing"/>
      <sheetName val="SYN O&amp;C, TRANS O"/>
      <sheetName val="Labour"/>
      <sheetName val="2017FP vs BC"/>
      <sheetName val="BC"/>
      <sheetName val="Data"/>
      <sheetName val="Charts"/>
      <sheetName val="C. Team Report &gt;&gt;&gt;"/>
      <sheetName val="Admin"/>
      <sheetName val="CR"/>
      <sheetName val="CS"/>
      <sheetName val="FIN"/>
      <sheetName val="IT"/>
      <sheetName val="OPS"/>
      <sheetName val="HR"/>
      <sheetName val="NS"/>
      <sheetName val="RL"/>
      <sheetName val="SC"/>
      <sheetName val="DB Table"/>
      <sheetName val="D. Report to Finance &gt;&gt;&gt;"/>
      <sheetName val="Yr 3 Update_2019FP"/>
      <sheetName val="2019Update_2019FP Comb"/>
      <sheetName val="Guelph 2019"/>
      <sheetName val="Shareholder reporting"/>
      <sheetName val="OpEx Synergy2018"/>
      <sheetName val="E. EC &amp; IC &gt;&gt;&gt;"/>
      <sheetName val="Fin Update"/>
      <sheetName val="Yr 2 Update_2017FP"/>
      <sheetName val="Yr 3 Update_2017FP"/>
      <sheetName val="Yr 2 Update_2017FP(Cum.)"/>
      <sheetName val="Yr 3 Update_2017FP(Cum.) (2)"/>
      <sheetName val="Yr 3 Update_2017FP(Cum.)"/>
      <sheetName val="5 Year Outlook"/>
      <sheetName val="Yr 1 Update_Org B.C"/>
      <sheetName val="Yr 2 Update_Org B.C (Cum.)"/>
      <sheetName val="Yr 3 Update_Org B.C (Cum.)"/>
      <sheetName val="Yr 5 Update_Org B.C "/>
      <sheetName val="R&amp;O Year 3"/>
      <sheetName val="R&amp;O 3 Year"/>
      <sheetName val="R&amp;O 5 Year"/>
      <sheetName val="R&amp;O"/>
      <sheetName val="Bus. Case"/>
      <sheetName val="Summary75%"/>
      <sheetName val="Summary75%_BC R&amp;O S1"/>
      <sheetName val="Summary75%_BC"/>
      <sheetName val="Summary75%_BC Int"/>
      <sheetName val="1.Syn CapEx"/>
      <sheetName val="2.Syn Opex"/>
      <sheetName val="3.Trans CapEx"/>
      <sheetName val="4.Trans Opex"/>
      <sheetName val="5.Preclose"/>
      <sheetName val="6.Priority"/>
      <sheetName val="6.Priority (2)"/>
      <sheetName val="F Supporting DOCS &gt;&gt;&gt;"/>
      <sheetName val="Q3 Forecast"/>
      <sheetName val="Target Bonus "/>
      <sheetName val=" Integration"/>
      <sheetName val="ERP update"/>
      <sheetName val="CIS update"/>
      <sheetName val="Capital | OMA rpt"/>
      <sheetName val="CIS OMA"/>
      <sheetName val="CIS"/>
      <sheetName val="ER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IE+UKUPNO"/>
      <sheetName val="LOG"/>
      <sheetName val="NAB"/>
      <sheetName val="SEK_PR"/>
      <sheetName val="INZ"/>
      <sheetName val="URED"/>
      <sheetName val="PRIM_PR"/>
      <sheetName val="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 Sheet"/>
      <sheetName val="List of entities"/>
      <sheetName val="Organizational chart"/>
      <sheetName val="Chart7"/>
      <sheetName val="Chart8"/>
      <sheetName val="TKTM Raw Data"/>
      <sheetName val="Chart9"/>
      <sheetName val="Liquidity"/>
      <sheetName val="Chart10"/>
      <sheetName val="Share price"/>
      <sheetName val="Sheet1"/>
      <sheetName val="Chart11"/>
      <sheetName val="Chart 1 with Data"/>
      <sheetName val="WACC bridge to GWI"/>
      <sheetName val="GWI recon"/>
      <sheetName val="QA Table of Contents"/>
      <sheetName val="Work Cap working paper"/>
      <sheetName val="Ticketweb"/>
      <sheetName val="INPUTS"/>
      <sheetName val="BRIDGE"/>
      <sheetName val="Report Summary"/>
      <sheetName val="All entities - Conclusion"/>
      <sheetName val="Sheet2"/>
      <sheetName val="Australasia DCF"/>
      <sheetName val="Reseau DCF"/>
      <sheetName val="Canada DCF"/>
      <sheetName val="Sheet9"/>
      <sheetName val="Sheet7"/>
      <sheetName val="Sheet5"/>
      <sheetName val="Sheet4"/>
      <sheetName val="Sheet3"/>
      <sheetName val="Ireland DCF"/>
      <sheetName val="Norway DCF"/>
      <sheetName val="Netherlands DCF"/>
      <sheetName val="Denmark DCF"/>
      <sheetName val="Sweden DCF"/>
      <sheetName val="Finland DCF"/>
      <sheetName val="Spain DCF"/>
      <sheetName val="Turkey DCF"/>
      <sheetName val="GMI DCF"/>
      <sheetName val="UK Consol DCF"/>
      <sheetName val="_CIQHiddenCacheSheet"/>
      <sheetName val="WC &amp; IC Numbers Check"/>
      <sheetName val="Summary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5a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LuxCo4 and 5"/>
      <sheetName val="WACC Calc."/>
      <sheetName val="Sheet12"/>
      <sheetName val="WACC Calc #2"/>
      <sheetName val="Sheet10"/>
      <sheetName val="Guideline public company mults"/>
      <sheetName val="Precedent transactions"/>
      <sheetName val="Summary - FULL"/>
      <sheetName val="TKTM Cross-check"/>
      <sheetName val="WP--&gt;"/>
      <sheetName val="Sheet1 (2)"/>
      <sheetName val="Sheet11"/>
      <sheetName val="Sheet6"/>
      <sheetName val="WACC Inputs"/>
      <sheetName val="Guideline public comps OLD"/>
      <sheetName val=" Mod. Adjusted ERP 11282008"/>
      <sheetName val=" Mod. Adjusted ERP 01302009"/>
      <sheetName val="FY2008"/>
      <sheetName val="Public company analyis--&gt;"/>
      <sheetName val="TM S-P analysis"/>
      <sheetName val="CTS S-P analysis"/>
      <sheetName val="LYV S-P analysis"/>
      <sheetName val="CURRENCY TRANSLATION"/>
      <sheetName val="Canada DCF (2)"/>
      <sheetName val="Reseau DCF (2)"/>
      <sheetName val="Australasia DCF (2)"/>
      <sheetName val="Ireland DCF (2)"/>
      <sheetName val="Turkey DCF (2)"/>
      <sheetName val="Mgmt bridge"/>
      <sheetName val="GDP growth and inflation"/>
      <sheetName val="WACC--&gt;"/>
      <sheetName val="Guideline public companies (1)"/>
      <sheetName val="WACC WP"/>
      <sheetName val="Kd Support"/>
      <sheetName val="FX WP"/>
      <sheetName val="FX rates Fed Reserve"/>
      <sheetName val="Oustanding questions"/>
      <sheetName val="Major assumptions"/>
      <sheetName val="Organizational chart (2)"/>
      <sheetName val="6. Org chart bal sheet tracking"/>
      <sheetName val="Sheet8"/>
      <sheetName val="List of entities - BS"/>
      <sheetName val="Master list - BS"/>
      <sheetName val="PBC--&gt; (2)"/>
      <sheetName val="Defns PBC"/>
      <sheetName val="04 BS"/>
      <sheetName val="05 BS"/>
      <sheetName val="06 BS"/>
      <sheetName val="07 BS"/>
      <sheetName val="08 BS"/>
      <sheetName val="04 IS"/>
      <sheetName val="05 IS"/>
      <sheetName val="06 IS"/>
      <sheetName val="07 IS"/>
      <sheetName val="08 IS"/>
      <sheetName val="Balance sheet"/>
      <sheetName val="TB Detail 2009"/>
      <sheetName val="Tax Info PBC"/>
      <sheetName val="Existing Assets Tax"/>
      <sheetName val="PBC--&gt;"/>
      <sheetName val="Reseau Oct 31 BS"/>
      <sheetName val="Aust Oct 31 BS"/>
      <sheetName val="NZ Oct 31 BS"/>
      <sheetName val="Marginal Tax Rates"/>
      <sheetName val="Canada"/>
      <sheetName val="Reseau"/>
      <sheetName val="Australasia"/>
      <sheetName val="Ireland"/>
      <sheetName val="Norway"/>
      <sheetName val="Netherlands"/>
      <sheetName val="Denmark"/>
      <sheetName val="Sweden"/>
      <sheetName val="Finland"/>
      <sheetName val="Spain"/>
      <sheetName val="Turkey"/>
      <sheetName val="GetMeIn!"/>
      <sheetName val="UK Consol"/>
      <sheetName val="UK Group"/>
      <sheetName val="15b"/>
      <sheetName val="CANADA BS"/>
      <sheetName val="Nov08"/>
      <sheetName val="Jan09"/>
    </sheetNames>
    <sheetDataSet>
      <sheetData sheetId="0"/>
      <sheetData sheetId="1"/>
      <sheetData sheetId="2"/>
      <sheetData sheetId="3" refreshError="1"/>
      <sheetData sheetId="4" refreshError="1"/>
      <sheetData sheetId="5">
        <row r="4">
          <cell r="A4">
            <v>39672</v>
          </cell>
        </row>
        <row r="5">
          <cell r="A5">
            <v>39673</v>
          </cell>
        </row>
        <row r="6">
          <cell r="A6">
            <v>39674</v>
          </cell>
        </row>
        <row r="7">
          <cell r="A7">
            <v>39675</v>
          </cell>
        </row>
        <row r="8">
          <cell r="A8">
            <v>39678</v>
          </cell>
        </row>
        <row r="9">
          <cell r="A9">
            <v>39679</v>
          </cell>
        </row>
        <row r="10">
          <cell r="A10">
            <v>39680</v>
          </cell>
        </row>
        <row r="11">
          <cell r="A11">
            <v>39681</v>
          </cell>
        </row>
        <row r="12">
          <cell r="A12">
            <v>39682</v>
          </cell>
        </row>
        <row r="13">
          <cell r="A13">
            <v>39685</v>
          </cell>
        </row>
        <row r="14">
          <cell r="A14">
            <v>39686</v>
          </cell>
        </row>
        <row r="15">
          <cell r="A15">
            <v>39687</v>
          </cell>
        </row>
        <row r="16">
          <cell r="A16">
            <v>39688</v>
          </cell>
        </row>
        <row r="17">
          <cell r="A17">
            <v>39689</v>
          </cell>
        </row>
        <row r="18">
          <cell r="A18">
            <v>39693</v>
          </cell>
        </row>
        <row r="19">
          <cell r="A19">
            <v>39694</v>
          </cell>
        </row>
        <row r="20">
          <cell r="A20">
            <v>39695</v>
          </cell>
        </row>
        <row r="21">
          <cell r="A21">
            <v>39696</v>
          </cell>
        </row>
        <row r="22">
          <cell r="A22">
            <v>39699</v>
          </cell>
        </row>
        <row r="23">
          <cell r="A23">
            <v>39700</v>
          </cell>
        </row>
        <row r="24">
          <cell r="A24">
            <v>39701</v>
          </cell>
        </row>
        <row r="25">
          <cell r="A25">
            <v>39702</v>
          </cell>
        </row>
        <row r="26">
          <cell r="A26">
            <v>39703</v>
          </cell>
        </row>
        <row r="27">
          <cell r="A27">
            <v>39706</v>
          </cell>
        </row>
        <row r="28">
          <cell r="A28">
            <v>39707</v>
          </cell>
        </row>
        <row r="29">
          <cell r="A29">
            <v>39708</v>
          </cell>
        </row>
        <row r="30">
          <cell r="A30">
            <v>39709</v>
          </cell>
        </row>
        <row r="31">
          <cell r="A31">
            <v>39710</v>
          </cell>
        </row>
        <row r="32">
          <cell r="A32">
            <v>39713</v>
          </cell>
        </row>
        <row r="33">
          <cell r="A33">
            <v>39714</v>
          </cell>
        </row>
        <row r="34">
          <cell r="A34">
            <v>39715</v>
          </cell>
        </row>
        <row r="35">
          <cell r="A35">
            <v>39716</v>
          </cell>
        </row>
        <row r="36">
          <cell r="A36">
            <v>39717</v>
          </cell>
        </row>
        <row r="37">
          <cell r="A37">
            <v>39720</v>
          </cell>
        </row>
        <row r="38">
          <cell r="A38">
            <v>39721</v>
          </cell>
        </row>
        <row r="39">
          <cell r="A39">
            <v>39722</v>
          </cell>
        </row>
        <row r="40">
          <cell r="A40">
            <v>39723</v>
          </cell>
        </row>
        <row r="41">
          <cell r="A41">
            <v>39724</v>
          </cell>
        </row>
        <row r="42">
          <cell r="A42">
            <v>39727</v>
          </cell>
        </row>
        <row r="43">
          <cell r="A43">
            <v>39728</v>
          </cell>
        </row>
        <row r="44">
          <cell r="A44">
            <v>39729</v>
          </cell>
        </row>
        <row r="45">
          <cell r="A45">
            <v>39730</v>
          </cell>
        </row>
        <row r="46">
          <cell r="A46">
            <v>39731</v>
          </cell>
        </row>
        <row r="47">
          <cell r="A47">
            <v>39734</v>
          </cell>
        </row>
        <row r="48">
          <cell r="A48">
            <v>39735</v>
          </cell>
        </row>
        <row r="49">
          <cell r="A49">
            <v>39736</v>
          </cell>
        </row>
        <row r="50">
          <cell r="A50">
            <v>39737</v>
          </cell>
        </row>
        <row r="51">
          <cell r="A51">
            <v>39738</v>
          </cell>
        </row>
        <row r="52">
          <cell r="A52">
            <v>39741</v>
          </cell>
        </row>
        <row r="53">
          <cell r="A53">
            <v>39742</v>
          </cell>
        </row>
        <row r="54">
          <cell r="A54">
            <v>39743</v>
          </cell>
        </row>
        <row r="55">
          <cell r="A55">
            <v>39744</v>
          </cell>
        </row>
        <row r="56">
          <cell r="A56">
            <v>39745</v>
          </cell>
        </row>
        <row r="57">
          <cell r="A57">
            <v>39748</v>
          </cell>
        </row>
        <row r="58">
          <cell r="A58">
            <v>39749</v>
          </cell>
        </row>
        <row r="59">
          <cell r="A59">
            <v>39750</v>
          </cell>
        </row>
        <row r="60">
          <cell r="A60">
            <v>39751</v>
          </cell>
        </row>
        <row r="61">
          <cell r="A61">
            <v>39752</v>
          </cell>
        </row>
        <row r="62">
          <cell r="A62">
            <v>39755</v>
          </cell>
        </row>
        <row r="63">
          <cell r="A63">
            <v>39756</v>
          </cell>
        </row>
        <row r="64">
          <cell r="A64">
            <v>39757</v>
          </cell>
        </row>
        <row r="65">
          <cell r="A65">
            <v>39758</v>
          </cell>
        </row>
        <row r="66">
          <cell r="A66">
            <v>39759</v>
          </cell>
        </row>
        <row r="67">
          <cell r="A67">
            <v>39762</v>
          </cell>
        </row>
        <row r="68">
          <cell r="A68">
            <v>39763</v>
          </cell>
        </row>
        <row r="69">
          <cell r="A69">
            <v>39764</v>
          </cell>
        </row>
        <row r="70">
          <cell r="A70">
            <v>39765</v>
          </cell>
        </row>
        <row r="71">
          <cell r="A71">
            <v>39766</v>
          </cell>
        </row>
        <row r="72">
          <cell r="A72">
            <v>39769</v>
          </cell>
        </row>
        <row r="73">
          <cell r="A73">
            <v>39770</v>
          </cell>
        </row>
        <row r="74">
          <cell r="A74">
            <v>39771</v>
          </cell>
        </row>
        <row r="75">
          <cell r="A75">
            <v>39772</v>
          </cell>
        </row>
        <row r="76">
          <cell r="A76">
            <v>39773</v>
          </cell>
        </row>
        <row r="77">
          <cell r="A77">
            <v>39776</v>
          </cell>
        </row>
        <row r="78">
          <cell r="A78">
            <v>39777</v>
          </cell>
        </row>
        <row r="79">
          <cell r="A79">
            <v>39778</v>
          </cell>
        </row>
        <row r="80">
          <cell r="A80">
            <v>39780</v>
          </cell>
        </row>
        <row r="81">
          <cell r="A81">
            <v>39783</v>
          </cell>
        </row>
        <row r="82">
          <cell r="A82">
            <v>39784</v>
          </cell>
        </row>
        <row r="83">
          <cell r="A83">
            <v>39785</v>
          </cell>
        </row>
        <row r="84">
          <cell r="A84">
            <v>39786</v>
          </cell>
        </row>
        <row r="85">
          <cell r="A85">
            <v>39787</v>
          </cell>
        </row>
        <row r="86">
          <cell r="A86">
            <v>39790</v>
          </cell>
        </row>
        <row r="87">
          <cell r="A87">
            <v>39791</v>
          </cell>
        </row>
        <row r="88">
          <cell r="A88">
            <v>39792</v>
          </cell>
        </row>
        <row r="89">
          <cell r="A89">
            <v>39793</v>
          </cell>
        </row>
        <row r="90">
          <cell r="A90">
            <v>39794</v>
          </cell>
        </row>
        <row r="91">
          <cell r="A91">
            <v>39797</v>
          </cell>
        </row>
        <row r="92">
          <cell r="A92">
            <v>39798</v>
          </cell>
        </row>
        <row r="93">
          <cell r="A93">
            <v>39799</v>
          </cell>
        </row>
        <row r="94">
          <cell r="A94">
            <v>39800</v>
          </cell>
        </row>
        <row r="95">
          <cell r="A95">
            <v>39801</v>
          </cell>
        </row>
        <row r="96">
          <cell r="A96">
            <v>39804</v>
          </cell>
        </row>
        <row r="97">
          <cell r="A97">
            <v>39805</v>
          </cell>
        </row>
        <row r="98">
          <cell r="A98">
            <v>39806</v>
          </cell>
        </row>
        <row r="99">
          <cell r="A99">
            <v>39808</v>
          </cell>
        </row>
        <row r="100">
          <cell r="A100">
            <v>39811</v>
          </cell>
        </row>
        <row r="101">
          <cell r="A101">
            <v>39812</v>
          </cell>
        </row>
        <row r="102">
          <cell r="A102">
            <v>39813</v>
          </cell>
        </row>
        <row r="103">
          <cell r="A103">
            <v>39815</v>
          </cell>
        </row>
        <row r="104">
          <cell r="A104">
            <v>39818</v>
          </cell>
        </row>
        <row r="105">
          <cell r="A105">
            <v>39819</v>
          </cell>
        </row>
        <row r="106">
          <cell r="A106">
            <v>39820</v>
          </cell>
        </row>
        <row r="107">
          <cell r="A107">
            <v>39821</v>
          </cell>
        </row>
        <row r="108">
          <cell r="A108">
            <v>39822</v>
          </cell>
        </row>
        <row r="109">
          <cell r="A109">
            <v>39825</v>
          </cell>
        </row>
        <row r="110">
          <cell r="A110">
            <v>39826</v>
          </cell>
        </row>
        <row r="111">
          <cell r="A111">
            <v>39827</v>
          </cell>
        </row>
        <row r="112">
          <cell r="A112">
            <v>39828</v>
          </cell>
        </row>
        <row r="113">
          <cell r="A113">
            <v>39829</v>
          </cell>
        </row>
        <row r="114">
          <cell r="A114">
            <v>39833</v>
          </cell>
        </row>
        <row r="115">
          <cell r="A115">
            <v>39834</v>
          </cell>
        </row>
        <row r="116">
          <cell r="A116">
            <v>39835</v>
          </cell>
        </row>
        <row r="117">
          <cell r="A117">
            <v>39836</v>
          </cell>
        </row>
        <row r="118">
          <cell r="A118">
            <v>39839</v>
          </cell>
        </row>
        <row r="119">
          <cell r="A119">
            <v>39840</v>
          </cell>
        </row>
        <row r="120">
          <cell r="A120">
            <v>39841</v>
          </cell>
        </row>
        <row r="121">
          <cell r="A121">
            <v>39842</v>
          </cell>
        </row>
        <row r="122">
          <cell r="A122">
            <v>39843</v>
          </cell>
        </row>
        <row r="123">
          <cell r="A123">
            <v>39846</v>
          </cell>
        </row>
        <row r="124">
          <cell r="A124">
            <v>39847</v>
          </cell>
        </row>
        <row r="125">
          <cell r="A125">
            <v>39848</v>
          </cell>
        </row>
        <row r="126">
          <cell r="A126">
            <v>39849</v>
          </cell>
        </row>
        <row r="127">
          <cell r="A127">
            <v>39850</v>
          </cell>
        </row>
        <row r="128">
          <cell r="A128">
            <v>39853</v>
          </cell>
        </row>
        <row r="129">
          <cell r="A129">
            <v>39854</v>
          </cell>
        </row>
        <row r="130">
          <cell r="A130">
            <v>39855</v>
          </cell>
        </row>
        <row r="131">
          <cell r="A131">
            <v>39856</v>
          </cell>
        </row>
        <row r="132">
          <cell r="A132">
            <v>39857</v>
          </cell>
        </row>
        <row r="133">
          <cell r="A133">
            <v>39861</v>
          </cell>
        </row>
        <row r="134">
          <cell r="A134">
            <v>39862</v>
          </cell>
        </row>
        <row r="135">
          <cell r="A135">
            <v>39863</v>
          </cell>
        </row>
        <row r="136">
          <cell r="A136">
            <v>39864</v>
          </cell>
        </row>
        <row r="137">
          <cell r="A137">
            <v>39867</v>
          </cell>
        </row>
        <row r="138">
          <cell r="A138">
            <v>39868</v>
          </cell>
        </row>
        <row r="139">
          <cell r="A139">
            <v>39869</v>
          </cell>
        </row>
        <row r="140">
          <cell r="A140">
            <v>39870</v>
          </cell>
        </row>
        <row r="141">
          <cell r="A141">
            <v>39871</v>
          </cell>
        </row>
        <row r="142">
          <cell r="A142">
            <v>39874</v>
          </cell>
        </row>
        <row r="143">
          <cell r="A143">
            <v>39875</v>
          </cell>
        </row>
        <row r="144">
          <cell r="A144">
            <v>39876</v>
          </cell>
        </row>
        <row r="145">
          <cell r="A145">
            <v>39877</v>
          </cell>
        </row>
        <row r="146">
          <cell r="A146">
            <v>39878</v>
          </cell>
        </row>
        <row r="147">
          <cell r="A147">
            <v>39881</v>
          </cell>
        </row>
        <row r="148">
          <cell r="A148">
            <v>39882</v>
          </cell>
        </row>
        <row r="149">
          <cell r="A149">
            <v>39883</v>
          </cell>
        </row>
        <row r="150">
          <cell r="A150">
            <v>39884</v>
          </cell>
        </row>
        <row r="151">
          <cell r="A151">
            <v>39885</v>
          </cell>
        </row>
        <row r="152">
          <cell r="A152">
            <v>39888</v>
          </cell>
        </row>
        <row r="153">
          <cell r="A153">
            <v>39889</v>
          </cell>
        </row>
        <row r="154">
          <cell r="A154">
            <v>39890</v>
          </cell>
        </row>
        <row r="155">
          <cell r="A155">
            <v>39891</v>
          </cell>
        </row>
        <row r="156">
          <cell r="A156">
            <v>39892</v>
          </cell>
        </row>
        <row r="157">
          <cell r="A157">
            <v>39895</v>
          </cell>
        </row>
        <row r="158">
          <cell r="A158">
            <v>39896</v>
          </cell>
        </row>
        <row r="159">
          <cell r="A159">
            <v>39897</v>
          </cell>
        </row>
        <row r="160">
          <cell r="A160">
            <v>39898</v>
          </cell>
        </row>
        <row r="161">
          <cell r="A161">
            <v>39899</v>
          </cell>
        </row>
        <row r="162">
          <cell r="A162">
            <v>39902</v>
          </cell>
        </row>
        <row r="163">
          <cell r="A163">
            <v>39903</v>
          </cell>
        </row>
        <row r="164">
          <cell r="A164">
            <v>39904</v>
          </cell>
        </row>
        <row r="165">
          <cell r="A165">
            <v>39905</v>
          </cell>
        </row>
        <row r="166">
          <cell r="A166">
            <v>39906</v>
          </cell>
        </row>
        <row r="167">
          <cell r="A167">
            <v>39909</v>
          </cell>
        </row>
        <row r="168">
          <cell r="A168">
            <v>39910</v>
          </cell>
        </row>
        <row r="169">
          <cell r="A169">
            <v>39911</v>
          </cell>
        </row>
        <row r="170">
          <cell r="A170">
            <v>39912</v>
          </cell>
        </row>
        <row r="171">
          <cell r="A171">
            <v>39916</v>
          </cell>
        </row>
        <row r="172">
          <cell r="A172">
            <v>39917</v>
          </cell>
        </row>
        <row r="173">
          <cell r="A173">
            <v>39918</v>
          </cell>
        </row>
        <row r="174">
          <cell r="A174">
            <v>39919</v>
          </cell>
        </row>
        <row r="175">
          <cell r="A175">
            <v>39920</v>
          </cell>
        </row>
        <row r="176">
          <cell r="A176">
            <v>39923</v>
          </cell>
        </row>
        <row r="177">
          <cell r="A177">
            <v>39924</v>
          </cell>
        </row>
        <row r="178">
          <cell r="A178">
            <v>39925</v>
          </cell>
        </row>
        <row r="179">
          <cell r="A179">
            <v>39926</v>
          </cell>
        </row>
        <row r="180">
          <cell r="A180">
            <v>39927</v>
          </cell>
        </row>
        <row r="181">
          <cell r="A181">
            <v>39930</v>
          </cell>
        </row>
        <row r="182">
          <cell r="A182">
            <v>39931</v>
          </cell>
        </row>
        <row r="183">
          <cell r="A183">
            <v>39932</v>
          </cell>
        </row>
        <row r="184">
          <cell r="A184">
            <v>39933</v>
          </cell>
        </row>
        <row r="185">
          <cell r="A185">
            <v>39934</v>
          </cell>
        </row>
        <row r="186">
          <cell r="A186">
            <v>39937</v>
          </cell>
        </row>
        <row r="187">
          <cell r="A187">
            <v>39938</v>
          </cell>
        </row>
        <row r="188">
          <cell r="A188">
            <v>39939</v>
          </cell>
        </row>
        <row r="189">
          <cell r="A189">
            <v>39940</v>
          </cell>
        </row>
        <row r="190">
          <cell r="A190">
            <v>39941</v>
          </cell>
        </row>
        <row r="191">
          <cell r="A191">
            <v>39944</v>
          </cell>
        </row>
        <row r="192">
          <cell r="A192">
            <v>39945</v>
          </cell>
        </row>
        <row r="193">
          <cell r="A193">
            <v>39946</v>
          </cell>
        </row>
        <row r="194">
          <cell r="A194">
            <v>39947</v>
          </cell>
        </row>
        <row r="195">
          <cell r="A195">
            <v>39948</v>
          </cell>
        </row>
        <row r="196">
          <cell r="A196">
            <v>39951</v>
          </cell>
        </row>
        <row r="197">
          <cell r="A197">
            <v>39952</v>
          </cell>
        </row>
        <row r="198">
          <cell r="A198">
            <v>39953</v>
          </cell>
        </row>
        <row r="199">
          <cell r="A199">
            <v>39954</v>
          </cell>
        </row>
        <row r="200">
          <cell r="A200">
            <v>39955</v>
          </cell>
        </row>
        <row r="201">
          <cell r="A201">
            <v>39959</v>
          </cell>
        </row>
        <row r="202">
          <cell r="A202">
            <v>39960</v>
          </cell>
        </row>
        <row r="203">
          <cell r="A203">
            <v>39961</v>
          </cell>
        </row>
        <row r="204">
          <cell r="A204">
            <v>39962</v>
          </cell>
        </row>
        <row r="205">
          <cell r="A205">
            <v>39965</v>
          </cell>
        </row>
        <row r="206">
          <cell r="A206">
            <v>39966</v>
          </cell>
        </row>
        <row r="207">
          <cell r="A207">
            <v>39967</v>
          </cell>
        </row>
        <row r="208">
          <cell r="A208">
            <v>39968</v>
          </cell>
        </row>
        <row r="209">
          <cell r="A209">
            <v>39969</v>
          </cell>
        </row>
        <row r="210">
          <cell r="A210">
            <v>39972</v>
          </cell>
        </row>
        <row r="211">
          <cell r="A211">
            <v>39973</v>
          </cell>
        </row>
        <row r="212">
          <cell r="A212">
            <v>39974</v>
          </cell>
        </row>
        <row r="213">
          <cell r="A213">
            <v>39975</v>
          </cell>
        </row>
        <row r="214">
          <cell r="A214">
            <v>39976</v>
          </cell>
        </row>
        <row r="215">
          <cell r="A215">
            <v>39979</v>
          </cell>
        </row>
        <row r="216">
          <cell r="A216">
            <v>39980</v>
          </cell>
        </row>
        <row r="217">
          <cell r="A217">
            <v>39981</v>
          </cell>
        </row>
        <row r="218">
          <cell r="A218">
            <v>39982</v>
          </cell>
        </row>
        <row r="219">
          <cell r="A219">
            <v>39983</v>
          </cell>
        </row>
        <row r="220">
          <cell r="A220">
            <v>39986</v>
          </cell>
        </row>
        <row r="221">
          <cell r="A221">
            <v>39987</v>
          </cell>
        </row>
        <row r="222">
          <cell r="A222">
            <v>39988</v>
          </cell>
        </row>
        <row r="223">
          <cell r="A223">
            <v>39989</v>
          </cell>
        </row>
        <row r="224">
          <cell r="A224">
            <v>39990</v>
          </cell>
        </row>
        <row r="225">
          <cell r="A225">
            <v>39993</v>
          </cell>
        </row>
        <row r="226">
          <cell r="A226">
            <v>39994</v>
          </cell>
        </row>
        <row r="227">
          <cell r="A227">
            <v>39995</v>
          </cell>
        </row>
        <row r="228">
          <cell r="A228">
            <v>39996</v>
          </cell>
        </row>
        <row r="229">
          <cell r="A229">
            <v>40000</v>
          </cell>
        </row>
        <row r="230">
          <cell r="A230">
            <v>40001</v>
          </cell>
        </row>
        <row r="231">
          <cell r="A231">
            <v>40002</v>
          </cell>
        </row>
        <row r="232">
          <cell r="A232">
            <v>40003</v>
          </cell>
        </row>
        <row r="233">
          <cell r="A233">
            <v>40004</v>
          </cell>
        </row>
        <row r="234">
          <cell r="A234">
            <v>40007</v>
          </cell>
        </row>
        <row r="235">
          <cell r="A235">
            <v>40008</v>
          </cell>
        </row>
        <row r="236">
          <cell r="A236">
            <v>40009</v>
          </cell>
        </row>
        <row r="237">
          <cell r="A237">
            <v>40010</v>
          </cell>
        </row>
        <row r="238">
          <cell r="A238">
            <v>40011</v>
          </cell>
        </row>
        <row r="239">
          <cell r="A239">
            <v>40014</v>
          </cell>
        </row>
        <row r="240">
          <cell r="A240">
            <v>40015</v>
          </cell>
        </row>
        <row r="241">
          <cell r="A241">
            <v>40016</v>
          </cell>
        </row>
        <row r="242">
          <cell r="A242">
            <v>40017</v>
          </cell>
        </row>
        <row r="243">
          <cell r="A243">
            <v>40018</v>
          </cell>
        </row>
        <row r="244">
          <cell r="A244">
            <v>40021</v>
          </cell>
        </row>
        <row r="245">
          <cell r="A245">
            <v>40022</v>
          </cell>
        </row>
        <row r="246">
          <cell r="A246">
            <v>40023</v>
          </cell>
        </row>
        <row r="247">
          <cell r="A247">
            <v>40024</v>
          </cell>
        </row>
        <row r="248">
          <cell r="A248">
            <v>40025</v>
          </cell>
        </row>
        <row r="249">
          <cell r="A249">
            <v>40028</v>
          </cell>
        </row>
        <row r="250">
          <cell r="A250">
            <v>40029</v>
          </cell>
        </row>
        <row r="251">
          <cell r="A251">
            <v>40030</v>
          </cell>
        </row>
        <row r="252">
          <cell r="A252">
            <v>40031</v>
          </cell>
        </row>
        <row r="253">
          <cell r="A253">
            <v>40032</v>
          </cell>
        </row>
        <row r="254">
          <cell r="A254">
            <v>40035</v>
          </cell>
        </row>
        <row r="255">
          <cell r="A255">
            <v>40036</v>
          </cell>
        </row>
        <row r="256">
          <cell r="A256">
            <v>40037</v>
          </cell>
        </row>
        <row r="257">
          <cell r="A257">
            <v>40038</v>
          </cell>
        </row>
        <row r="258">
          <cell r="A258">
            <v>40039</v>
          </cell>
        </row>
        <row r="259">
          <cell r="A259">
            <v>40042</v>
          </cell>
        </row>
        <row r="260">
          <cell r="A260">
            <v>40043</v>
          </cell>
        </row>
        <row r="261">
          <cell r="A261">
            <v>40044</v>
          </cell>
        </row>
        <row r="262">
          <cell r="A262">
            <v>40045</v>
          </cell>
        </row>
        <row r="263">
          <cell r="A263">
            <v>40046</v>
          </cell>
        </row>
        <row r="264">
          <cell r="A264">
            <v>40049</v>
          </cell>
        </row>
        <row r="265">
          <cell r="A265">
            <v>40050</v>
          </cell>
        </row>
        <row r="266">
          <cell r="A266">
            <v>40051</v>
          </cell>
        </row>
        <row r="267">
          <cell r="A267">
            <v>40052</v>
          </cell>
        </row>
        <row r="268">
          <cell r="A268">
            <v>40053</v>
          </cell>
        </row>
        <row r="269">
          <cell r="A269">
            <v>40056</v>
          </cell>
        </row>
        <row r="270">
          <cell r="A270">
            <v>40057</v>
          </cell>
        </row>
        <row r="271">
          <cell r="A271">
            <v>40058</v>
          </cell>
        </row>
        <row r="272">
          <cell r="A272">
            <v>40059</v>
          </cell>
        </row>
        <row r="273">
          <cell r="A273">
            <v>40060</v>
          </cell>
        </row>
        <row r="274">
          <cell r="A274">
            <v>40064</v>
          </cell>
        </row>
        <row r="275">
          <cell r="A275">
            <v>40065</v>
          </cell>
        </row>
        <row r="276">
          <cell r="A276">
            <v>40066</v>
          </cell>
        </row>
        <row r="277">
          <cell r="A277">
            <v>40067</v>
          </cell>
        </row>
        <row r="278">
          <cell r="A278">
            <v>40070</v>
          </cell>
        </row>
        <row r="279">
          <cell r="A279">
            <v>40071</v>
          </cell>
        </row>
        <row r="280">
          <cell r="A280">
            <v>40072</v>
          </cell>
        </row>
        <row r="281">
          <cell r="A281">
            <v>40073</v>
          </cell>
        </row>
        <row r="282">
          <cell r="A282">
            <v>40074</v>
          </cell>
        </row>
        <row r="283">
          <cell r="A283">
            <v>40077</v>
          </cell>
        </row>
        <row r="284">
          <cell r="A284">
            <v>40078</v>
          </cell>
        </row>
        <row r="285">
          <cell r="A285">
            <v>40079</v>
          </cell>
        </row>
        <row r="286">
          <cell r="A286">
            <v>40080</v>
          </cell>
        </row>
        <row r="287">
          <cell r="A287">
            <v>40081</v>
          </cell>
        </row>
        <row r="288">
          <cell r="A288">
            <v>40084</v>
          </cell>
        </row>
        <row r="289">
          <cell r="A289">
            <v>40085</v>
          </cell>
        </row>
        <row r="290">
          <cell r="A290">
            <v>40086</v>
          </cell>
        </row>
        <row r="291">
          <cell r="A291">
            <v>40087</v>
          </cell>
        </row>
        <row r="292">
          <cell r="A292">
            <v>40088</v>
          </cell>
        </row>
        <row r="293">
          <cell r="A293">
            <v>40091</v>
          </cell>
        </row>
        <row r="294">
          <cell r="A294">
            <v>40092</v>
          </cell>
        </row>
        <row r="295">
          <cell r="A295">
            <v>40093</v>
          </cell>
        </row>
        <row r="296">
          <cell r="A296">
            <v>40094</v>
          </cell>
        </row>
        <row r="297">
          <cell r="A297">
            <v>40095</v>
          </cell>
        </row>
        <row r="298">
          <cell r="A298">
            <v>40098</v>
          </cell>
        </row>
        <row r="299">
          <cell r="A299">
            <v>40099</v>
          </cell>
        </row>
        <row r="300">
          <cell r="A300">
            <v>40100</v>
          </cell>
        </row>
        <row r="301">
          <cell r="A301">
            <v>40101</v>
          </cell>
        </row>
        <row r="302">
          <cell r="A302">
            <v>40102</v>
          </cell>
        </row>
        <row r="303">
          <cell r="A303">
            <v>40105</v>
          </cell>
        </row>
        <row r="304">
          <cell r="A304">
            <v>40106</v>
          </cell>
        </row>
        <row r="305">
          <cell r="A305">
            <v>40107</v>
          </cell>
        </row>
        <row r="306">
          <cell r="A306">
            <v>40108</v>
          </cell>
        </row>
        <row r="307">
          <cell r="A307">
            <v>40109</v>
          </cell>
        </row>
        <row r="308">
          <cell r="A308">
            <v>40112</v>
          </cell>
        </row>
        <row r="309">
          <cell r="A309">
            <v>40113</v>
          </cell>
        </row>
        <row r="310">
          <cell r="A310">
            <v>40114</v>
          </cell>
        </row>
        <row r="311">
          <cell r="A311">
            <v>40115</v>
          </cell>
        </row>
        <row r="312">
          <cell r="A312">
            <v>40116</v>
          </cell>
        </row>
        <row r="313">
          <cell r="A313">
            <v>40119</v>
          </cell>
        </row>
        <row r="314">
          <cell r="A314">
            <v>40120</v>
          </cell>
        </row>
        <row r="315">
          <cell r="A315">
            <v>40121</v>
          </cell>
        </row>
        <row r="316">
          <cell r="A316">
            <v>40122</v>
          </cell>
        </row>
        <row r="317">
          <cell r="A317">
            <v>40123</v>
          </cell>
        </row>
        <row r="318">
          <cell r="A318">
            <v>40126</v>
          </cell>
        </row>
        <row r="319">
          <cell r="A319">
            <v>40127</v>
          </cell>
        </row>
        <row r="320">
          <cell r="A320">
            <v>40128</v>
          </cell>
        </row>
        <row r="321">
          <cell r="A321">
            <v>40129</v>
          </cell>
        </row>
        <row r="322">
          <cell r="A322">
            <v>40130</v>
          </cell>
        </row>
        <row r="323">
          <cell r="A323">
            <v>40133</v>
          </cell>
        </row>
        <row r="324">
          <cell r="A324">
            <v>40134</v>
          </cell>
        </row>
        <row r="325">
          <cell r="A325">
            <v>40135</v>
          </cell>
        </row>
        <row r="326">
          <cell r="A326">
            <v>40136</v>
          </cell>
        </row>
        <row r="327">
          <cell r="A327">
            <v>40137</v>
          </cell>
        </row>
        <row r="328">
          <cell r="A328">
            <v>40140</v>
          </cell>
        </row>
        <row r="329">
          <cell r="A329">
            <v>40141</v>
          </cell>
        </row>
        <row r="330">
          <cell r="A330">
            <v>40142</v>
          </cell>
        </row>
        <row r="331">
          <cell r="A331">
            <v>40144</v>
          </cell>
        </row>
        <row r="332">
          <cell r="A332">
            <v>40147</v>
          </cell>
        </row>
        <row r="333">
          <cell r="A333">
            <v>40148</v>
          </cell>
        </row>
        <row r="334">
          <cell r="A334">
            <v>40149</v>
          </cell>
        </row>
        <row r="335">
          <cell r="A335">
            <v>40150</v>
          </cell>
        </row>
        <row r="336">
          <cell r="A336">
            <v>40151</v>
          </cell>
        </row>
        <row r="337">
          <cell r="A337">
            <v>40154</v>
          </cell>
        </row>
        <row r="338">
          <cell r="A338">
            <v>40155</v>
          </cell>
        </row>
        <row r="339">
          <cell r="A339">
            <v>40156</v>
          </cell>
        </row>
        <row r="340">
          <cell r="A340">
            <v>40157</v>
          </cell>
        </row>
        <row r="341">
          <cell r="A341">
            <v>40158</v>
          </cell>
        </row>
        <row r="342">
          <cell r="A342">
            <v>40161</v>
          </cell>
        </row>
        <row r="343">
          <cell r="A343">
            <v>40162</v>
          </cell>
        </row>
        <row r="344">
          <cell r="A344">
            <v>40163</v>
          </cell>
        </row>
        <row r="345">
          <cell r="A345">
            <v>40164</v>
          </cell>
        </row>
        <row r="346">
          <cell r="A346">
            <v>40165</v>
          </cell>
        </row>
        <row r="347">
          <cell r="A347">
            <v>40168</v>
          </cell>
        </row>
        <row r="348">
          <cell r="A348">
            <v>40169</v>
          </cell>
        </row>
        <row r="349">
          <cell r="A349">
            <v>40170</v>
          </cell>
        </row>
        <row r="350">
          <cell r="A350">
            <v>40171</v>
          </cell>
        </row>
        <row r="351">
          <cell r="A351">
            <v>40175</v>
          </cell>
        </row>
        <row r="352">
          <cell r="A352">
            <v>40176</v>
          </cell>
        </row>
        <row r="353">
          <cell r="A353">
            <v>40177</v>
          </cell>
        </row>
        <row r="354">
          <cell r="A354">
            <v>40178</v>
          </cell>
        </row>
        <row r="355">
          <cell r="A355">
            <v>40182</v>
          </cell>
        </row>
        <row r="356">
          <cell r="A356">
            <v>40183</v>
          </cell>
        </row>
        <row r="357">
          <cell r="A357">
            <v>40184</v>
          </cell>
        </row>
        <row r="358">
          <cell r="A358">
            <v>40185</v>
          </cell>
        </row>
        <row r="359">
          <cell r="A359">
            <v>40186</v>
          </cell>
        </row>
        <row r="360">
          <cell r="A360">
            <v>40189</v>
          </cell>
        </row>
        <row r="361">
          <cell r="A361">
            <v>40190</v>
          </cell>
        </row>
        <row r="362">
          <cell r="A362">
            <v>40191</v>
          </cell>
        </row>
        <row r="363">
          <cell r="A363">
            <v>40192</v>
          </cell>
        </row>
        <row r="364">
          <cell r="A364">
            <v>40193</v>
          </cell>
        </row>
        <row r="365">
          <cell r="A365">
            <v>40197</v>
          </cell>
        </row>
        <row r="366">
          <cell r="A366">
            <v>40198</v>
          </cell>
        </row>
        <row r="367">
          <cell r="A367">
            <v>40199</v>
          </cell>
        </row>
        <row r="368">
          <cell r="A368">
            <v>40200</v>
          </cell>
        </row>
        <row r="369">
          <cell r="A369">
            <v>40203</v>
          </cell>
        </row>
      </sheetData>
      <sheetData sheetId="6" refreshError="1"/>
      <sheetData sheetId="7">
        <row r="6">
          <cell r="O6">
            <v>39672</v>
          </cell>
          <cell r="U6">
            <v>39672</v>
          </cell>
          <cell r="Z6">
            <v>39672</v>
          </cell>
        </row>
        <row r="7">
          <cell r="O7">
            <v>39673</v>
          </cell>
          <cell r="U7">
            <v>39673</v>
          </cell>
          <cell r="Z7">
            <v>39673</v>
          </cell>
        </row>
        <row r="8">
          <cell r="O8">
            <v>39674</v>
          </cell>
          <cell r="U8">
            <v>39674</v>
          </cell>
          <cell r="Z8">
            <v>39674</v>
          </cell>
        </row>
        <row r="9">
          <cell r="O9">
            <v>39675</v>
          </cell>
          <cell r="U9">
            <v>39675</v>
          </cell>
          <cell r="Z9">
            <v>39675</v>
          </cell>
        </row>
        <row r="10">
          <cell r="O10">
            <v>39678</v>
          </cell>
          <cell r="U10">
            <v>39678</v>
          </cell>
          <cell r="Z10">
            <v>39678</v>
          </cell>
        </row>
        <row r="11">
          <cell r="O11">
            <v>39679</v>
          </cell>
          <cell r="U11">
            <v>39679</v>
          </cell>
          <cell r="Z11">
            <v>39679</v>
          </cell>
        </row>
        <row r="12">
          <cell r="O12">
            <v>39680</v>
          </cell>
          <cell r="U12">
            <v>39680</v>
          </cell>
          <cell r="Z12">
            <v>39680</v>
          </cell>
        </row>
        <row r="13">
          <cell r="O13">
            <v>39681</v>
          </cell>
          <cell r="U13">
            <v>39681</v>
          </cell>
          <cell r="Z13">
            <v>39681</v>
          </cell>
        </row>
        <row r="14">
          <cell r="O14">
            <v>39682</v>
          </cell>
          <cell r="U14">
            <v>39682</v>
          </cell>
          <cell r="Z14">
            <v>39682</v>
          </cell>
        </row>
        <row r="15">
          <cell r="O15">
            <v>39685</v>
          </cell>
          <cell r="U15">
            <v>39685</v>
          </cell>
          <cell r="Z15">
            <v>39685</v>
          </cell>
        </row>
        <row r="16">
          <cell r="O16">
            <v>39686</v>
          </cell>
          <cell r="U16">
            <v>39686</v>
          </cell>
          <cell r="Z16">
            <v>39686</v>
          </cell>
        </row>
        <row r="17">
          <cell r="O17">
            <v>39687</v>
          </cell>
          <cell r="U17">
            <v>39687</v>
          </cell>
          <cell r="Z17">
            <v>39687</v>
          </cell>
        </row>
        <row r="18">
          <cell r="O18">
            <v>39688</v>
          </cell>
          <cell r="U18">
            <v>39688</v>
          </cell>
          <cell r="Z18">
            <v>39688</v>
          </cell>
        </row>
        <row r="19">
          <cell r="O19">
            <v>39689</v>
          </cell>
          <cell r="U19">
            <v>39689</v>
          </cell>
          <cell r="Z19">
            <v>39689</v>
          </cell>
        </row>
        <row r="20">
          <cell r="O20">
            <v>39693</v>
          </cell>
          <cell r="U20">
            <v>39692</v>
          </cell>
          <cell r="Z20">
            <v>39693</v>
          </cell>
        </row>
        <row r="21">
          <cell r="O21">
            <v>39694</v>
          </cell>
          <cell r="U21">
            <v>39693</v>
          </cell>
          <cell r="Z21">
            <v>39694</v>
          </cell>
        </row>
        <row r="22">
          <cell r="O22">
            <v>39695</v>
          </cell>
          <cell r="U22">
            <v>39694</v>
          </cell>
          <cell r="Z22">
            <v>39695</v>
          </cell>
        </row>
        <row r="23">
          <cell r="O23">
            <v>39696</v>
          </cell>
          <cell r="U23">
            <v>39695</v>
          </cell>
          <cell r="Z23">
            <v>39696</v>
          </cell>
        </row>
        <row r="24">
          <cell r="O24">
            <v>39699</v>
          </cell>
          <cell r="U24">
            <v>39696</v>
          </cell>
          <cell r="Z24">
            <v>39699</v>
          </cell>
        </row>
        <row r="25">
          <cell r="O25">
            <v>39700</v>
          </cell>
          <cell r="U25">
            <v>39699</v>
          </cell>
          <cell r="Z25">
            <v>39700</v>
          </cell>
        </row>
        <row r="26">
          <cell r="O26">
            <v>39701</v>
          </cell>
          <cell r="U26">
            <v>39700</v>
          </cell>
          <cell r="Z26">
            <v>39701</v>
          </cell>
        </row>
        <row r="27">
          <cell r="O27">
            <v>39702</v>
          </cell>
          <cell r="U27">
            <v>39701</v>
          </cell>
          <cell r="Z27">
            <v>39702</v>
          </cell>
        </row>
        <row r="28">
          <cell r="O28">
            <v>39703</v>
          </cell>
          <cell r="U28">
            <v>39702</v>
          </cell>
          <cell r="Z28">
            <v>39703</v>
          </cell>
        </row>
        <row r="29">
          <cell r="O29">
            <v>39706</v>
          </cell>
          <cell r="U29">
            <v>39703</v>
          </cell>
          <cell r="Z29">
            <v>39706</v>
          </cell>
        </row>
        <row r="30">
          <cell r="O30">
            <v>39707</v>
          </cell>
          <cell r="U30">
            <v>39706</v>
          </cell>
          <cell r="Z30">
            <v>39707</v>
          </cell>
        </row>
        <row r="31">
          <cell r="O31">
            <v>39708</v>
          </cell>
          <cell r="U31">
            <v>39707</v>
          </cell>
          <cell r="Z31">
            <v>39708</v>
          </cell>
        </row>
        <row r="32">
          <cell r="O32">
            <v>39709</v>
          </cell>
          <cell r="U32">
            <v>39708</v>
          </cell>
          <cell r="Z32">
            <v>39709</v>
          </cell>
        </row>
        <row r="33">
          <cell r="O33">
            <v>39710</v>
          </cell>
          <cell r="U33">
            <v>39709</v>
          </cell>
          <cell r="Z33">
            <v>39710</v>
          </cell>
        </row>
        <row r="34">
          <cell r="O34">
            <v>39713</v>
          </cell>
          <cell r="U34">
            <v>39710</v>
          </cell>
          <cell r="Z34">
            <v>39713</v>
          </cell>
        </row>
        <row r="35">
          <cell r="O35">
            <v>39714</v>
          </cell>
          <cell r="U35">
            <v>39713</v>
          </cell>
          <cell r="Z35">
            <v>39714</v>
          </cell>
        </row>
        <row r="36">
          <cell r="O36">
            <v>39715</v>
          </cell>
          <cell r="U36">
            <v>39714</v>
          </cell>
          <cell r="Z36">
            <v>39715</v>
          </cell>
        </row>
        <row r="37">
          <cell r="O37">
            <v>39716</v>
          </cell>
          <cell r="U37">
            <v>39715</v>
          </cell>
          <cell r="Z37">
            <v>39716</v>
          </cell>
        </row>
        <row r="38">
          <cell r="O38">
            <v>39717</v>
          </cell>
          <cell r="U38">
            <v>39716</v>
          </cell>
          <cell r="Z38">
            <v>39717</v>
          </cell>
        </row>
        <row r="39">
          <cell r="O39">
            <v>39720</v>
          </cell>
          <cell r="U39">
            <v>39717</v>
          </cell>
          <cell r="Z39">
            <v>39720</v>
          </cell>
        </row>
        <row r="40">
          <cell r="O40">
            <v>39721</v>
          </cell>
          <cell r="U40">
            <v>39720</v>
          </cell>
          <cell r="Z40">
            <v>39721</v>
          </cell>
        </row>
        <row r="41">
          <cell r="O41">
            <v>39722</v>
          </cell>
          <cell r="U41">
            <v>39721</v>
          </cell>
          <cell r="Z41">
            <v>39722</v>
          </cell>
        </row>
        <row r="42">
          <cell r="O42">
            <v>39723</v>
          </cell>
          <cell r="U42">
            <v>39722</v>
          </cell>
          <cell r="Z42">
            <v>39723</v>
          </cell>
        </row>
        <row r="43">
          <cell r="O43">
            <v>39724</v>
          </cell>
          <cell r="U43">
            <v>39723</v>
          </cell>
          <cell r="Z43">
            <v>39724</v>
          </cell>
        </row>
        <row r="44">
          <cell r="O44">
            <v>39727</v>
          </cell>
          <cell r="U44">
            <v>39724</v>
          </cell>
          <cell r="Z44">
            <v>39727</v>
          </cell>
        </row>
        <row r="45">
          <cell r="O45">
            <v>39728</v>
          </cell>
          <cell r="U45">
            <v>39727</v>
          </cell>
          <cell r="Z45">
            <v>39728</v>
          </cell>
        </row>
        <row r="46">
          <cell r="O46">
            <v>39729</v>
          </cell>
          <cell r="U46">
            <v>39728</v>
          </cell>
          <cell r="Z46">
            <v>39729</v>
          </cell>
        </row>
        <row r="47">
          <cell r="O47">
            <v>39730</v>
          </cell>
          <cell r="U47">
            <v>39729</v>
          </cell>
          <cell r="Z47">
            <v>39730</v>
          </cell>
        </row>
        <row r="48">
          <cell r="O48">
            <v>39731</v>
          </cell>
          <cell r="U48">
            <v>39730</v>
          </cell>
          <cell r="Z48">
            <v>39731</v>
          </cell>
        </row>
        <row r="49">
          <cell r="O49">
            <v>39734</v>
          </cell>
          <cell r="U49">
            <v>39731</v>
          </cell>
          <cell r="Z49">
            <v>39734</v>
          </cell>
        </row>
        <row r="50">
          <cell r="O50">
            <v>39735</v>
          </cell>
          <cell r="U50">
            <v>39734</v>
          </cell>
          <cell r="Z50">
            <v>39735</v>
          </cell>
        </row>
        <row r="51">
          <cell r="O51">
            <v>39736</v>
          </cell>
          <cell r="U51">
            <v>39735</v>
          </cell>
          <cell r="Z51">
            <v>39736</v>
          </cell>
        </row>
        <row r="52">
          <cell r="O52">
            <v>39737</v>
          </cell>
          <cell r="U52">
            <v>39736</v>
          </cell>
          <cell r="Z52">
            <v>39737</v>
          </cell>
        </row>
        <row r="53">
          <cell r="O53">
            <v>39738</v>
          </cell>
          <cell r="U53">
            <v>39737</v>
          </cell>
          <cell r="Z53">
            <v>39738</v>
          </cell>
        </row>
        <row r="54">
          <cell r="O54">
            <v>39741</v>
          </cell>
          <cell r="U54">
            <v>39738</v>
          </cell>
          <cell r="Z54">
            <v>39741</v>
          </cell>
        </row>
        <row r="55">
          <cell r="O55">
            <v>39742</v>
          </cell>
          <cell r="U55">
            <v>39741</v>
          </cell>
          <cell r="Z55">
            <v>39742</v>
          </cell>
        </row>
        <row r="56">
          <cell r="O56">
            <v>39743</v>
          </cell>
          <cell r="U56">
            <v>39742</v>
          </cell>
          <cell r="Z56">
            <v>39743</v>
          </cell>
        </row>
        <row r="57">
          <cell r="O57">
            <v>39744</v>
          </cell>
          <cell r="U57">
            <v>39743</v>
          </cell>
          <cell r="Z57">
            <v>39744</v>
          </cell>
        </row>
        <row r="58">
          <cell r="O58">
            <v>39745</v>
          </cell>
          <cell r="U58">
            <v>39744</v>
          </cell>
          <cell r="Z58">
            <v>39745</v>
          </cell>
        </row>
        <row r="59">
          <cell r="O59">
            <v>39748</v>
          </cell>
          <cell r="U59">
            <v>39745</v>
          </cell>
          <cell r="Z59">
            <v>39748</v>
          </cell>
        </row>
        <row r="60">
          <cell r="O60">
            <v>39749</v>
          </cell>
          <cell r="U60">
            <v>39748</v>
          </cell>
          <cell r="Z60">
            <v>39749</v>
          </cell>
        </row>
        <row r="61">
          <cell r="O61">
            <v>39750</v>
          </cell>
          <cell r="U61">
            <v>39749</v>
          </cell>
          <cell r="Z61">
            <v>39750</v>
          </cell>
        </row>
        <row r="62">
          <cell r="O62">
            <v>39751</v>
          </cell>
          <cell r="U62">
            <v>39750</v>
          </cell>
          <cell r="Z62">
            <v>39751</v>
          </cell>
        </row>
        <row r="63">
          <cell r="O63">
            <v>39752</v>
          </cell>
          <cell r="U63">
            <v>39751</v>
          </cell>
          <cell r="Z63">
            <v>39752</v>
          </cell>
        </row>
        <row r="64">
          <cell r="O64">
            <v>39755</v>
          </cell>
          <cell r="U64">
            <v>39752</v>
          </cell>
          <cell r="Z64">
            <v>39755</v>
          </cell>
        </row>
        <row r="65">
          <cell r="O65">
            <v>39756</v>
          </cell>
          <cell r="U65">
            <v>39755</v>
          </cell>
          <cell r="Z65">
            <v>39756</v>
          </cell>
        </row>
        <row r="66">
          <cell r="O66">
            <v>39757</v>
          </cell>
          <cell r="U66">
            <v>39756</v>
          </cell>
          <cell r="Z66">
            <v>39757</v>
          </cell>
        </row>
        <row r="67">
          <cell r="O67">
            <v>39758</v>
          </cell>
          <cell r="U67">
            <v>39757</v>
          </cell>
          <cell r="Z67">
            <v>39758</v>
          </cell>
        </row>
        <row r="68">
          <cell r="O68">
            <v>39759</v>
          </cell>
          <cell r="U68">
            <v>39758</v>
          </cell>
          <cell r="Z68">
            <v>39759</v>
          </cell>
        </row>
        <row r="69">
          <cell r="O69">
            <v>39762</v>
          </cell>
          <cell r="U69">
            <v>39759</v>
          </cell>
          <cell r="Z69">
            <v>39762</v>
          </cell>
        </row>
        <row r="70">
          <cell r="O70">
            <v>39763</v>
          </cell>
          <cell r="U70">
            <v>39762</v>
          </cell>
          <cell r="Z70">
            <v>39763</v>
          </cell>
        </row>
        <row r="71">
          <cell r="O71">
            <v>39764</v>
          </cell>
          <cell r="U71">
            <v>39763</v>
          </cell>
          <cell r="Z71">
            <v>39764</v>
          </cell>
        </row>
        <row r="72">
          <cell r="O72">
            <v>39765</v>
          </cell>
          <cell r="U72">
            <v>39764</v>
          </cell>
          <cell r="Z72">
            <v>39765</v>
          </cell>
        </row>
        <row r="73">
          <cell r="O73">
            <v>39766</v>
          </cell>
          <cell r="U73">
            <v>39765</v>
          </cell>
          <cell r="Z73">
            <v>39766</v>
          </cell>
        </row>
        <row r="74">
          <cell r="O74">
            <v>39769</v>
          </cell>
          <cell r="U74">
            <v>39766</v>
          </cell>
          <cell r="Z74">
            <v>39769</v>
          </cell>
        </row>
        <row r="75">
          <cell r="O75">
            <v>39770</v>
          </cell>
          <cell r="U75">
            <v>39769</v>
          </cell>
          <cell r="Z75">
            <v>39770</v>
          </cell>
        </row>
        <row r="76">
          <cell r="O76">
            <v>39771</v>
          </cell>
          <cell r="U76">
            <v>39770</v>
          </cell>
          <cell r="Z76">
            <v>39771</v>
          </cell>
        </row>
        <row r="77">
          <cell r="O77">
            <v>39772</v>
          </cell>
          <cell r="U77">
            <v>39771</v>
          </cell>
          <cell r="Z77">
            <v>39772</v>
          </cell>
        </row>
        <row r="78">
          <cell r="O78">
            <v>39773</v>
          </cell>
          <cell r="U78">
            <v>39772</v>
          </cell>
          <cell r="Z78">
            <v>39773</v>
          </cell>
        </row>
        <row r="79">
          <cell r="O79">
            <v>39776</v>
          </cell>
          <cell r="U79">
            <v>39773</v>
          </cell>
          <cell r="Z79">
            <v>39776</v>
          </cell>
        </row>
        <row r="80">
          <cell r="O80">
            <v>39777</v>
          </cell>
          <cell r="U80">
            <v>39776</v>
          </cell>
          <cell r="Z80">
            <v>39777</v>
          </cell>
        </row>
        <row r="81">
          <cell r="O81">
            <v>39778</v>
          </cell>
          <cell r="U81">
            <v>39777</v>
          </cell>
          <cell r="Z81">
            <v>39778</v>
          </cell>
        </row>
        <row r="82">
          <cell r="O82">
            <v>39780</v>
          </cell>
          <cell r="U82">
            <v>39778</v>
          </cell>
          <cell r="Z82">
            <v>39780</v>
          </cell>
        </row>
        <row r="83">
          <cell r="O83">
            <v>39783</v>
          </cell>
          <cell r="U83">
            <v>39779</v>
          </cell>
          <cell r="Z83">
            <v>39783</v>
          </cell>
        </row>
        <row r="84">
          <cell r="O84">
            <v>39784</v>
          </cell>
          <cell r="U84">
            <v>39780</v>
          </cell>
          <cell r="Z84">
            <v>39784</v>
          </cell>
        </row>
        <row r="85">
          <cell r="O85">
            <v>39785</v>
          </cell>
          <cell r="U85">
            <v>39783</v>
          </cell>
          <cell r="Z85">
            <v>39785</v>
          </cell>
        </row>
        <row r="86">
          <cell r="O86">
            <v>39786</v>
          </cell>
          <cell r="U86">
            <v>39784</v>
          </cell>
          <cell r="Z86">
            <v>39786</v>
          </cell>
        </row>
        <row r="87">
          <cell r="O87">
            <v>39787</v>
          </cell>
          <cell r="U87">
            <v>39785</v>
          </cell>
          <cell r="Z87">
            <v>39787</v>
          </cell>
        </row>
        <row r="88">
          <cell r="O88">
            <v>39790</v>
          </cell>
          <cell r="U88">
            <v>39786</v>
          </cell>
          <cell r="Z88">
            <v>39790</v>
          </cell>
        </row>
        <row r="89">
          <cell r="O89">
            <v>39791</v>
          </cell>
          <cell r="U89">
            <v>39787</v>
          </cell>
          <cell r="Z89">
            <v>39791</v>
          </cell>
        </row>
        <row r="90">
          <cell r="O90">
            <v>39792</v>
          </cell>
          <cell r="U90">
            <v>39790</v>
          </cell>
          <cell r="Z90">
            <v>39792</v>
          </cell>
        </row>
        <row r="91">
          <cell r="O91">
            <v>39793</v>
          </cell>
          <cell r="U91">
            <v>39791</v>
          </cell>
          <cell r="Z91">
            <v>39793</v>
          </cell>
        </row>
        <row r="92">
          <cell r="O92">
            <v>39794</v>
          </cell>
          <cell r="U92">
            <v>39792</v>
          </cell>
          <cell r="Z92">
            <v>39794</v>
          </cell>
        </row>
        <row r="93">
          <cell r="O93">
            <v>39797</v>
          </cell>
          <cell r="U93">
            <v>39793</v>
          </cell>
          <cell r="Z93">
            <v>39797</v>
          </cell>
        </row>
        <row r="94">
          <cell r="O94">
            <v>39798</v>
          </cell>
          <cell r="U94">
            <v>39794</v>
          </cell>
          <cell r="Z94">
            <v>39798</v>
          </cell>
        </row>
        <row r="95">
          <cell r="O95">
            <v>39799</v>
          </cell>
          <cell r="U95">
            <v>39797</v>
          </cell>
          <cell r="Z95">
            <v>39799</v>
          </cell>
        </row>
        <row r="96">
          <cell r="O96">
            <v>39800</v>
          </cell>
          <cell r="U96">
            <v>39798</v>
          </cell>
          <cell r="Z96">
            <v>39800</v>
          </cell>
        </row>
        <row r="97">
          <cell r="O97">
            <v>39801</v>
          </cell>
          <cell r="U97">
            <v>39799</v>
          </cell>
          <cell r="Z97">
            <v>39801</v>
          </cell>
        </row>
        <row r="98">
          <cell r="O98">
            <v>39804</v>
          </cell>
          <cell r="U98">
            <v>39800</v>
          </cell>
          <cell r="Z98">
            <v>39804</v>
          </cell>
        </row>
        <row r="99">
          <cell r="O99">
            <v>39805</v>
          </cell>
          <cell r="U99">
            <v>39801</v>
          </cell>
          <cell r="Z99">
            <v>39805</v>
          </cell>
        </row>
        <row r="100">
          <cell r="O100">
            <v>39806</v>
          </cell>
          <cell r="U100">
            <v>39804</v>
          </cell>
          <cell r="Z100">
            <v>39806</v>
          </cell>
        </row>
        <row r="101">
          <cell r="O101">
            <v>39808</v>
          </cell>
          <cell r="U101">
            <v>39805</v>
          </cell>
          <cell r="Z101">
            <v>39808</v>
          </cell>
        </row>
        <row r="102">
          <cell r="O102">
            <v>39811</v>
          </cell>
          <cell r="U102">
            <v>39811</v>
          </cell>
          <cell r="Z102">
            <v>39811</v>
          </cell>
        </row>
        <row r="103">
          <cell r="O103">
            <v>39812</v>
          </cell>
          <cell r="U103">
            <v>39812</v>
          </cell>
          <cell r="Z103">
            <v>39812</v>
          </cell>
        </row>
        <row r="104">
          <cell r="O104">
            <v>39813</v>
          </cell>
          <cell r="U104">
            <v>39815</v>
          </cell>
          <cell r="Z104">
            <v>39813</v>
          </cell>
        </row>
        <row r="105">
          <cell r="O105">
            <v>39815</v>
          </cell>
          <cell r="U105">
            <v>39818</v>
          </cell>
          <cell r="Z105">
            <v>39815</v>
          </cell>
        </row>
        <row r="106">
          <cell r="O106">
            <v>39818</v>
          </cell>
          <cell r="U106">
            <v>39819</v>
          </cell>
          <cell r="Z106">
            <v>39818</v>
          </cell>
        </row>
        <row r="107">
          <cell r="O107">
            <v>39819</v>
          </cell>
          <cell r="U107">
            <v>39820</v>
          </cell>
          <cell r="Z107">
            <v>39819</v>
          </cell>
        </row>
        <row r="108">
          <cell r="O108">
            <v>39820</v>
          </cell>
          <cell r="U108">
            <v>39821</v>
          </cell>
          <cell r="Z108">
            <v>39820</v>
          </cell>
        </row>
        <row r="109">
          <cell r="O109">
            <v>39821</v>
          </cell>
          <cell r="U109">
            <v>39822</v>
          </cell>
          <cell r="Z109">
            <v>39821</v>
          </cell>
        </row>
        <row r="110">
          <cell r="O110">
            <v>39822</v>
          </cell>
          <cell r="U110">
            <v>39825</v>
          </cell>
          <cell r="Z110">
            <v>39822</v>
          </cell>
        </row>
        <row r="111">
          <cell r="O111">
            <v>39825</v>
          </cell>
          <cell r="U111">
            <v>39826</v>
          </cell>
          <cell r="Z111">
            <v>39825</v>
          </cell>
        </row>
        <row r="112">
          <cell r="O112">
            <v>39826</v>
          </cell>
          <cell r="U112">
            <v>39827</v>
          </cell>
          <cell r="Z112">
            <v>39826</v>
          </cell>
        </row>
        <row r="113">
          <cell r="O113">
            <v>39827</v>
          </cell>
          <cell r="U113">
            <v>39828</v>
          </cell>
          <cell r="Z113">
            <v>39827</v>
          </cell>
        </row>
        <row r="114">
          <cell r="O114">
            <v>39828</v>
          </cell>
          <cell r="U114">
            <v>39829</v>
          </cell>
          <cell r="Z114">
            <v>39828</v>
          </cell>
        </row>
        <row r="115">
          <cell r="O115">
            <v>39829</v>
          </cell>
          <cell r="U115">
            <v>39832</v>
          </cell>
          <cell r="Z115">
            <v>39829</v>
          </cell>
        </row>
        <row r="116">
          <cell r="O116">
            <v>39833</v>
          </cell>
          <cell r="U116">
            <v>39833</v>
          </cell>
          <cell r="Z116">
            <v>39833</v>
          </cell>
        </row>
        <row r="117">
          <cell r="O117">
            <v>39834</v>
          </cell>
          <cell r="U117">
            <v>39834</v>
          </cell>
          <cell r="Z117">
            <v>39834</v>
          </cell>
        </row>
        <row r="118">
          <cell r="O118">
            <v>39835</v>
          </cell>
          <cell r="U118">
            <v>39835</v>
          </cell>
          <cell r="Z118">
            <v>39835</v>
          </cell>
        </row>
        <row r="119">
          <cell r="O119">
            <v>39836</v>
          </cell>
          <cell r="U119">
            <v>39836</v>
          </cell>
          <cell r="Z119">
            <v>39836</v>
          </cell>
        </row>
        <row r="120">
          <cell r="O120">
            <v>39839</v>
          </cell>
          <cell r="U120">
            <v>39839</v>
          </cell>
          <cell r="Z120">
            <v>39839</v>
          </cell>
        </row>
        <row r="121">
          <cell r="O121">
            <v>39840</v>
          </cell>
          <cell r="U121">
            <v>39840</v>
          </cell>
          <cell r="Z121">
            <v>39840</v>
          </cell>
        </row>
        <row r="122">
          <cell r="O122">
            <v>39841</v>
          </cell>
          <cell r="U122">
            <v>39841</v>
          </cell>
          <cell r="Z122">
            <v>39841</v>
          </cell>
        </row>
        <row r="123">
          <cell r="O123">
            <v>39842</v>
          </cell>
          <cell r="U123">
            <v>39842</v>
          </cell>
          <cell r="Z123">
            <v>39842</v>
          </cell>
        </row>
        <row r="124">
          <cell r="O124">
            <v>39843</v>
          </cell>
          <cell r="U124">
            <v>39843</v>
          </cell>
          <cell r="Z124">
            <v>39843</v>
          </cell>
        </row>
        <row r="125">
          <cell r="O125">
            <v>39846</v>
          </cell>
          <cell r="U125">
            <v>39846</v>
          </cell>
          <cell r="Z125">
            <v>39846</v>
          </cell>
        </row>
        <row r="126">
          <cell r="O126">
            <v>39847</v>
          </cell>
          <cell r="U126">
            <v>39847</v>
          </cell>
          <cell r="Z126">
            <v>39847</v>
          </cell>
        </row>
        <row r="127">
          <cell r="O127">
            <v>39848</v>
          </cell>
          <cell r="U127">
            <v>39848</v>
          </cell>
          <cell r="Z127">
            <v>39848</v>
          </cell>
        </row>
        <row r="128">
          <cell r="O128">
            <v>39849</v>
          </cell>
          <cell r="U128">
            <v>39849</v>
          </cell>
          <cell r="Z128">
            <v>39849</v>
          </cell>
        </row>
        <row r="129">
          <cell r="O129">
            <v>39850</v>
          </cell>
          <cell r="U129">
            <v>39850</v>
          </cell>
          <cell r="Z129">
            <v>39850</v>
          </cell>
        </row>
        <row r="130">
          <cell r="O130">
            <v>39853</v>
          </cell>
          <cell r="U130">
            <v>39853</v>
          </cell>
          <cell r="Z130">
            <v>39853</v>
          </cell>
        </row>
        <row r="131">
          <cell r="O131">
            <v>39854</v>
          </cell>
          <cell r="U131">
            <v>39854</v>
          </cell>
          <cell r="Z131">
            <v>39854</v>
          </cell>
        </row>
        <row r="132">
          <cell r="O132">
            <v>39855</v>
          </cell>
          <cell r="U132">
            <v>39855</v>
          </cell>
          <cell r="Z132">
            <v>39855</v>
          </cell>
        </row>
        <row r="133">
          <cell r="O133">
            <v>39856</v>
          </cell>
          <cell r="U133">
            <v>39856</v>
          </cell>
          <cell r="Z133">
            <v>39856</v>
          </cell>
        </row>
        <row r="134">
          <cell r="O134">
            <v>39857</v>
          </cell>
          <cell r="U134">
            <v>39857</v>
          </cell>
          <cell r="Z134">
            <v>39857</v>
          </cell>
        </row>
        <row r="135">
          <cell r="O135">
            <v>39861</v>
          </cell>
          <cell r="U135">
            <v>39860</v>
          </cell>
          <cell r="Z135">
            <v>39861</v>
          </cell>
        </row>
        <row r="136">
          <cell r="O136">
            <v>39862</v>
          </cell>
          <cell r="U136">
            <v>39861</v>
          </cell>
          <cell r="Z136">
            <v>39862</v>
          </cell>
        </row>
        <row r="137">
          <cell r="O137">
            <v>39863</v>
          </cell>
          <cell r="U137">
            <v>39862</v>
          </cell>
          <cell r="Z137">
            <v>39863</v>
          </cell>
        </row>
        <row r="138">
          <cell r="O138">
            <v>39864</v>
          </cell>
          <cell r="U138">
            <v>39863</v>
          </cell>
          <cell r="Z138">
            <v>39864</v>
          </cell>
        </row>
        <row r="139">
          <cell r="O139">
            <v>39867</v>
          </cell>
          <cell r="U139">
            <v>39864</v>
          </cell>
          <cell r="Z139">
            <v>39867</v>
          </cell>
        </row>
        <row r="140">
          <cell r="O140">
            <v>39868</v>
          </cell>
          <cell r="U140">
            <v>39867</v>
          </cell>
          <cell r="Z140">
            <v>39868</v>
          </cell>
        </row>
        <row r="141">
          <cell r="O141">
            <v>39869</v>
          </cell>
          <cell r="U141">
            <v>39868</v>
          </cell>
          <cell r="Z141">
            <v>39869</v>
          </cell>
        </row>
        <row r="142">
          <cell r="O142">
            <v>39870</v>
          </cell>
          <cell r="U142">
            <v>39869</v>
          </cell>
          <cell r="Z142">
            <v>39870</v>
          </cell>
        </row>
        <row r="143">
          <cell r="O143">
            <v>39871</v>
          </cell>
          <cell r="U143">
            <v>39870</v>
          </cell>
          <cell r="Z143">
            <v>39871</v>
          </cell>
        </row>
        <row r="144">
          <cell r="O144">
            <v>39874</v>
          </cell>
          <cell r="U144">
            <v>39871</v>
          </cell>
          <cell r="Z144">
            <v>39874</v>
          </cell>
        </row>
        <row r="145">
          <cell r="O145">
            <v>39875</v>
          </cell>
          <cell r="U145">
            <v>39874</v>
          </cell>
          <cell r="Z145">
            <v>39875</v>
          </cell>
        </row>
        <row r="146">
          <cell r="O146">
            <v>39876</v>
          </cell>
          <cell r="U146">
            <v>39875</v>
          </cell>
          <cell r="Z146">
            <v>39876</v>
          </cell>
        </row>
        <row r="147">
          <cell r="O147">
            <v>39877</v>
          </cell>
          <cell r="U147">
            <v>39876</v>
          </cell>
          <cell r="Z147">
            <v>39877</v>
          </cell>
        </row>
        <row r="148">
          <cell r="O148">
            <v>39878</v>
          </cell>
          <cell r="U148">
            <v>39877</v>
          </cell>
          <cell r="Z148">
            <v>39878</v>
          </cell>
        </row>
        <row r="149">
          <cell r="O149">
            <v>39881</v>
          </cell>
          <cell r="U149">
            <v>39878</v>
          </cell>
          <cell r="Z149">
            <v>39881</v>
          </cell>
        </row>
        <row r="150">
          <cell r="O150">
            <v>39882</v>
          </cell>
          <cell r="U150">
            <v>39881</v>
          </cell>
          <cell r="Z150">
            <v>39882</v>
          </cell>
        </row>
        <row r="151">
          <cell r="O151">
            <v>39883</v>
          </cell>
          <cell r="U151">
            <v>39882</v>
          </cell>
          <cell r="Z151">
            <v>39883</v>
          </cell>
        </row>
        <row r="152">
          <cell r="O152">
            <v>39884</v>
          </cell>
          <cell r="U152">
            <v>39883</v>
          </cell>
          <cell r="Z152">
            <v>39884</v>
          </cell>
        </row>
        <row r="153">
          <cell r="O153">
            <v>39885</v>
          </cell>
          <cell r="U153">
            <v>39884</v>
          </cell>
          <cell r="Z153">
            <v>39885</v>
          </cell>
        </row>
        <row r="154">
          <cell r="O154">
            <v>39888</v>
          </cell>
          <cell r="U154">
            <v>39885</v>
          </cell>
          <cell r="Z154">
            <v>39888</v>
          </cell>
        </row>
        <row r="155">
          <cell r="O155">
            <v>39889</v>
          </cell>
          <cell r="U155">
            <v>39888</v>
          </cell>
          <cell r="Z155">
            <v>39889</v>
          </cell>
        </row>
        <row r="156">
          <cell r="O156">
            <v>39890</v>
          </cell>
          <cell r="U156">
            <v>39889</v>
          </cell>
          <cell r="Z156">
            <v>39890</v>
          </cell>
        </row>
        <row r="157">
          <cell r="O157">
            <v>39891</v>
          </cell>
          <cell r="U157">
            <v>39890</v>
          </cell>
          <cell r="Z157">
            <v>39891</v>
          </cell>
        </row>
        <row r="158">
          <cell r="O158">
            <v>39892</v>
          </cell>
          <cell r="U158">
            <v>39891</v>
          </cell>
          <cell r="Z158">
            <v>39892</v>
          </cell>
        </row>
        <row r="159">
          <cell r="O159">
            <v>39895</v>
          </cell>
          <cell r="U159">
            <v>39892</v>
          </cell>
          <cell r="Z159">
            <v>39895</v>
          </cell>
        </row>
        <row r="160">
          <cell r="O160">
            <v>39896</v>
          </cell>
          <cell r="U160">
            <v>39895</v>
          </cell>
          <cell r="Z160">
            <v>39896</v>
          </cell>
        </row>
        <row r="161">
          <cell r="O161">
            <v>39897</v>
          </cell>
          <cell r="U161">
            <v>39896</v>
          </cell>
          <cell r="Z161">
            <v>39897</v>
          </cell>
        </row>
        <row r="162">
          <cell r="O162">
            <v>39898</v>
          </cell>
          <cell r="U162">
            <v>39897</v>
          </cell>
          <cell r="Z162">
            <v>39898</v>
          </cell>
        </row>
        <row r="163">
          <cell r="O163">
            <v>39899</v>
          </cell>
          <cell r="U163">
            <v>39898</v>
          </cell>
          <cell r="Z163">
            <v>39899</v>
          </cell>
        </row>
        <row r="164">
          <cell r="O164">
            <v>39902</v>
          </cell>
          <cell r="U164">
            <v>39899</v>
          </cell>
          <cell r="Z164">
            <v>39902</v>
          </cell>
        </row>
        <row r="165">
          <cell r="O165">
            <v>39903</v>
          </cell>
          <cell r="U165">
            <v>39902</v>
          </cell>
          <cell r="Z165">
            <v>39903</v>
          </cell>
        </row>
        <row r="166">
          <cell r="O166">
            <v>39904</v>
          </cell>
          <cell r="U166">
            <v>39903</v>
          </cell>
          <cell r="Z166">
            <v>39904</v>
          </cell>
        </row>
        <row r="167">
          <cell r="O167">
            <v>39905</v>
          </cell>
          <cell r="U167">
            <v>39904</v>
          </cell>
          <cell r="Z167">
            <v>39905</v>
          </cell>
        </row>
        <row r="168">
          <cell r="O168">
            <v>39906</v>
          </cell>
          <cell r="U168">
            <v>39905</v>
          </cell>
          <cell r="Z168">
            <v>39906</v>
          </cell>
        </row>
        <row r="169">
          <cell r="O169">
            <v>39909</v>
          </cell>
          <cell r="U169">
            <v>39906</v>
          </cell>
          <cell r="Z169">
            <v>39909</v>
          </cell>
        </row>
        <row r="170">
          <cell r="O170">
            <v>39910</v>
          </cell>
          <cell r="U170">
            <v>39909</v>
          </cell>
          <cell r="Z170">
            <v>39910</v>
          </cell>
        </row>
        <row r="171">
          <cell r="O171">
            <v>39911</v>
          </cell>
          <cell r="U171">
            <v>39910</v>
          </cell>
          <cell r="Z171">
            <v>39911</v>
          </cell>
        </row>
        <row r="172">
          <cell r="O172">
            <v>39912</v>
          </cell>
          <cell r="U172">
            <v>39911</v>
          </cell>
          <cell r="Z172">
            <v>39912</v>
          </cell>
        </row>
        <row r="173">
          <cell r="O173">
            <v>39916</v>
          </cell>
          <cell r="U173">
            <v>39912</v>
          </cell>
          <cell r="Z173">
            <v>39916</v>
          </cell>
        </row>
        <row r="174">
          <cell r="O174">
            <v>39917</v>
          </cell>
          <cell r="U174">
            <v>39917</v>
          </cell>
          <cell r="Z174">
            <v>39917</v>
          </cell>
        </row>
        <row r="175">
          <cell r="O175">
            <v>39918</v>
          </cell>
          <cell r="U175">
            <v>39918</v>
          </cell>
          <cell r="Z175">
            <v>39918</v>
          </cell>
        </row>
        <row r="176">
          <cell r="O176">
            <v>39919</v>
          </cell>
          <cell r="U176">
            <v>39919</v>
          </cell>
          <cell r="Z176">
            <v>39919</v>
          </cell>
        </row>
        <row r="177">
          <cell r="O177">
            <v>39920</v>
          </cell>
          <cell r="U177">
            <v>39920</v>
          </cell>
          <cell r="Z177">
            <v>39920</v>
          </cell>
        </row>
        <row r="178">
          <cell r="O178">
            <v>39923</v>
          </cell>
          <cell r="U178">
            <v>39923</v>
          </cell>
          <cell r="Z178">
            <v>39923</v>
          </cell>
        </row>
        <row r="179">
          <cell r="O179">
            <v>39924</v>
          </cell>
          <cell r="U179">
            <v>39924</v>
          </cell>
          <cell r="Z179">
            <v>39924</v>
          </cell>
        </row>
        <row r="180">
          <cell r="O180">
            <v>39925</v>
          </cell>
          <cell r="U180">
            <v>39925</v>
          </cell>
          <cell r="Z180">
            <v>39925</v>
          </cell>
        </row>
        <row r="181">
          <cell r="O181">
            <v>39926</v>
          </cell>
          <cell r="U181">
            <v>39926</v>
          </cell>
          <cell r="Z181">
            <v>39926</v>
          </cell>
        </row>
        <row r="182">
          <cell r="O182">
            <v>39927</v>
          </cell>
          <cell r="U182">
            <v>39927</v>
          </cell>
          <cell r="Z182">
            <v>39927</v>
          </cell>
        </row>
        <row r="183">
          <cell r="O183">
            <v>39930</v>
          </cell>
          <cell r="U183">
            <v>39930</v>
          </cell>
          <cell r="Z183">
            <v>39930</v>
          </cell>
        </row>
        <row r="184">
          <cell r="O184">
            <v>39931</v>
          </cell>
          <cell r="U184">
            <v>39931</v>
          </cell>
          <cell r="Z184">
            <v>39931</v>
          </cell>
        </row>
        <row r="185">
          <cell r="O185">
            <v>39932</v>
          </cell>
          <cell r="U185">
            <v>39932</v>
          </cell>
          <cell r="Z185">
            <v>39932</v>
          </cell>
        </row>
        <row r="186">
          <cell r="O186">
            <v>39933</v>
          </cell>
          <cell r="U186">
            <v>39933</v>
          </cell>
          <cell r="Z186">
            <v>39933</v>
          </cell>
        </row>
        <row r="187">
          <cell r="O187">
            <v>39934</v>
          </cell>
          <cell r="U187">
            <v>39937</v>
          </cell>
          <cell r="Z187">
            <v>39934</v>
          </cell>
        </row>
        <row r="188">
          <cell r="O188">
            <v>39937</v>
          </cell>
          <cell r="U188">
            <v>39938</v>
          </cell>
          <cell r="Z188">
            <v>39937</v>
          </cell>
        </row>
        <row r="189">
          <cell r="O189">
            <v>39938</v>
          </cell>
          <cell r="U189">
            <v>39939</v>
          </cell>
          <cell r="Z189">
            <v>39938</v>
          </cell>
        </row>
        <row r="190">
          <cell r="O190">
            <v>39939</v>
          </cell>
          <cell r="U190">
            <v>39940</v>
          </cell>
          <cell r="Z190">
            <v>39939</v>
          </cell>
        </row>
        <row r="191">
          <cell r="O191">
            <v>39940</v>
          </cell>
          <cell r="U191">
            <v>39941</v>
          </cell>
          <cell r="Z191">
            <v>39940</v>
          </cell>
        </row>
        <row r="192">
          <cell r="O192">
            <v>39941</v>
          </cell>
          <cell r="U192">
            <v>39944</v>
          </cell>
          <cell r="Z192">
            <v>39941</v>
          </cell>
        </row>
        <row r="193">
          <cell r="O193">
            <v>39944</v>
          </cell>
          <cell r="U193">
            <v>39945</v>
          </cell>
          <cell r="Z193">
            <v>39944</v>
          </cell>
        </row>
        <row r="194">
          <cell r="O194">
            <v>39945</v>
          </cell>
          <cell r="U194">
            <v>39946</v>
          </cell>
          <cell r="Z194">
            <v>39945</v>
          </cell>
        </row>
        <row r="195">
          <cell r="O195">
            <v>39946</v>
          </cell>
          <cell r="U195">
            <v>39947</v>
          </cell>
          <cell r="Z195">
            <v>39946</v>
          </cell>
        </row>
        <row r="196">
          <cell r="O196">
            <v>39947</v>
          </cell>
          <cell r="U196">
            <v>39948</v>
          </cell>
          <cell r="Z196">
            <v>39947</v>
          </cell>
        </row>
        <row r="197">
          <cell r="O197">
            <v>39948</v>
          </cell>
          <cell r="U197">
            <v>39951</v>
          </cell>
          <cell r="Z197">
            <v>39948</v>
          </cell>
        </row>
        <row r="198">
          <cell r="O198">
            <v>39951</v>
          </cell>
          <cell r="U198">
            <v>39952</v>
          </cell>
          <cell r="Z198">
            <v>39951</v>
          </cell>
        </row>
        <row r="199">
          <cell r="O199">
            <v>39952</v>
          </cell>
          <cell r="U199">
            <v>39953</v>
          </cell>
          <cell r="Z199">
            <v>39952</v>
          </cell>
        </row>
        <row r="200">
          <cell r="O200">
            <v>39953</v>
          </cell>
          <cell r="U200">
            <v>39954</v>
          </cell>
          <cell r="Z200">
            <v>39953</v>
          </cell>
        </row>
        <row r="201">
          <cell r="O201">
            <v>39954</v>
          </cell>
          <cell r="U201">
            <v>39955</v>
          </cell>
          <cell r="Z201">
            <v>39954</v>
          </cell>
        </row>
        <row r="202">
          <cell r="O202">
            <v>39955</v>
          </cell>
          <cell r="U202">
            <v>39958</v>
          </cell>
          <cell r="Z202">
            <v>39955</v>
          </cell>
        </row>
        <row r="203">
          <cell r="O203">
            <v>39959</v>
          </cell>
          <cell r="U203">
            <v>39959</v>
          </cell>
          <cell r="Z203">
            <v>39959</v>
          </cell>
        </row>
        <row r="204">
          <cell r="O204">
            <v>39960</v>
          </cell>
          <cell r="U204">
            <v>39960</v>
          </cell>
          <cell r="Z204">
            <v>39960</v>
          </cell>
        </row>
        <row r="205">
          <cell r="O205">
            <v>39961</v>
          </cell>
          <cell r="U205">
            <v>39961</v>
          </cell>
          <cell r="Z205">
            <v>39961</v>
          </cell>
        </row>
        <row r="206">
          <cell r="O206">
            <v>39962</v>
          </cell>
          <cell r="U206">
            <v>39962</v>
          </cell>
          <cell r="Z206">
            <v>39962</v>
          </cell>
        </row>
        <row r="207">
          <cell r="O207">
            <v>39965</v>
          </cell>
          <cell r="U207">
            <v>39965</v>
          </cell>
          <cell r="Z207">
            <v>39965</v>
          </cell>
        </row>
        <row r="208">
          <cell r="O208">
            <v>39966</v>
          </cell>
          <cell r="U208">
            <v>39966</v>
          </cell>
          <cell r="Z208">
            <v>39966</v>
          </cell>
        </row>
        <row r="209">
          <cell r="O209">
            <v>39967</v>
          </cell>
          <cell r="U209">
            <v>39967</v>
          </cell>
          <cell r="Z209">
            <v>39967</v>
          </cell>
        </row>
        <row r="210">
          <cell r="O210">
            <v>39968</v>
          </cell>
          <cell r="U210">
            <v>39968</v>
          </cell>
          <cell r="Z210">
            <v>39968</v>
          </cell>
        </row>
        <row r="211">
          <cell r="O211">
            <v>39969</v>
          </cell>
          <cell r="U211">
            <v>39969</v>
          </cell>
          <cell r="Z211">
            <v>39969</v>
          </cell>
        </row>
        <row r="212">
          <cell r="O212">
            <v>39972</v>
          </cell>
          <cell r="U212">
            <v>39972</v>
          </cell>
          <cell r="Z212">
            <v>39972</v>
          </cell>
        </row>
        <row r="213">
          <cell r="O213">
            <v>39973</v>
          </cell>
          <cell r="U213">
            <v>39973</v>
          </cell>
          <cell r="Z213">
            <v>39973</v>
          </cell>
        </row>
        <row r="214">
          <cell r="O214">
            <v>39974</v>
          </cell>
          <cell r="U214">
            <v>39974</v>
          </cell>
          <cell r="Z214">
            <v>39974</v>
          </cell>
        </row>
        <row r="215">
          <cell r="O215">
            <v>39975</v>
          </cell>
          <cell r="U215">
            <v>39975</v>
          </cell>
          <cell r="Z215">
            <v>39975</v>
          </cell>
        </row>
        <row r="216">
          <cell r="O216">
            <v>39976</v>
          </cell>
          <cell r="U216">
            <v>39976</v>
          </cell>
          <cell r="Z216">
            <v>39976</v>
          </cell>
        </row>
        <row r="217">
          <cell r="O217">
            <v>39979</v>
          </cell>
          <cell r="U217">
            <v>39979</v>
          </cell>
          <cell r="Z217">
            <v>39979</v>
          </cell>
        </row>
        <row r="218">
          <cell r="O218">
            <v>39980</v>
          </cell>
          <cell r="U218">
            <v>39980</v>
          </cell>
          <cell r="Z218">
            <v>39980</v>
          </cell>
        </row>
        <row r="219">
          <cell r="O219">
            <v>39981</v>
          </cell>
          <cell r="U219">
            <v>39981</v>
          </cell>
          <cell r="Z219">
            <v>39981</v>
          </cell>
        </row>
        <row r="220">
          <cell r="O220">
            <v>39982</v>
          </cell>
          <cell r="U220">
            <v>39982</v>
          </cell>
          <cell r="Z220">
            <v>39982</v>
          </cell>
        </row>
        <row r="221">
          <cell r="O221">
            <v>39983</v>
          </cell>
          <cell r="U221">
            <v>39983</v>
          </cell>
          <cell r="Z221">
            <v>39983</v>
          </cell>
        </row>
        <row r="222">
          <cell r="O222">
            <v>39986</v>
          </cell>
          <cell r="U222">
            <v>39986</v>
          </cell>
          <cell r="Z222">
            <v>39986</v>
          </cell>
        </row>
        <row r="223">
          <cell r="O223">
            <v>39987</v>
          </cell>
          <cell r="U223">
            <v>39987</v>
          </cell>
          <cell r="Z223">
            <v>39987</v>
          </cell>
        </row>
        <row r="224">
          <cell r="O224">
            <v>39988</v>
          </cell>
          <cell r="U224">
            <v>39988</v>
          </cell>
          <cell r="Z224">
            <v>39988</v>
          </cell>
        </row>
        <row r="225">
          <cell r="O225">
            <v>39989</v>
          </cell>
          <cell r="U225">
            <v>39989</v>
          </cell>
          <cell r="Z225">
            <v>39989</v>
          </cell>
        </row>
        <row r="226">
          <cell r="O226">
            <v>39990</v>
          </cell>
          <cell r="U226">
            <v>39990</v>
          </cell>
          <cell r="Z226">
            <v>39990</v>
          </cell>
        </row>
        <row r="227">
          <cell r="O227">
            <v>39993</v>
          </cell>
          <cell r="U227">
            <v>39993</v>
          </cell>
          <cell r="Z227">
            <v>39993</v>
          </cell>
        </row>
        <row r="228">
          <cell r="O228">
            <v>39994</v>
          </cell>
          <cell r="U228">
            <v>39994</v>
          </cell>
          <cell r="Z228">
            <v>39994</v>
          </cell>
        </row>
        <row r="229">
          <cell r="O229">
            <v>39995</v>
          </cell>
          <cell r="U229">
            <v>39995</v>
          </cell>
          <cell r="Z229">
            <v>39995</v>
          </cell>
        </row>
        <row r="230">
          <cell r="O230">
            <v>39996</v>
          </cell>
          <cell r="U230">
            <v>39996</v>
          </cell>
          <cell r="Z230">
            <v>39996</v>
          </cell>
        </row>
        <row r="231">
          <cell r="O231">
            <v>40000</v>
          </cell>
          <cell r="U231">
            <v>39997</v>
          </cell>
          <cell r="Z231">
            <v>40000</v>
          </cell>
        </row>
        <row r="232">
          <cell r="O232">
            <v>40001</v>
          </cell>
          <cell r="U232">
            <v>40000</v>
          </cell>
          <cell r="Z232">
            <v>40001</v>
          </cell>
        </row>
        <row r="233">
          <cell r="O233">
            <v>40002</v>
          </cell>
          <cell r="U233">
            <v>40001</v>
          </cell>
          <cell r="Z233">
            <v>40002</v>
          </cell>
        </row>
        <row r="234">
          <cell r="O234">
            <v>40003</v>
          </cell>
          <cell r="U234">
            <v>40002</v>
          </cell>
          <cell r="Z234">
            <v>40003</v>
          </cell>
        </row>
        <row r="235">
          <cell r="O235">
            <v>40004</v>
          </cell>
          <cell r="U235">
            <v>40003</v>
          </cell>
          <cell r="Z235">
            <v>40004</v>
          </cell>
        </row>
        <row r="236">
          <cell r="O236">
            <v>40007</v>
          </cell>
          <cell r="U236">
            <v>40004</v>
          </cell>
          <cell r="Z236">
            <v>40007</v>
          </cell>
        </row>
        <row r="237">
          <cell r="O237">
            <v>40008</v>
          </cell>
          <cell r="U237">
            <v>40007</v>
          </cell>
          <cell r="Z237">
            <v>40008</v>
          </cell>
        </row>
        <row r="238">
          <cell r="O238">
            <v>40009</v>
          </cell>
          <cell r="U238">
            <v>40008</v>
          </cell>
          <cell r="Z238">
            <v>40009</v>
          </cell>
        </row>
        <row r="239">
          <cell r="O239">
            <v>40010</v>
          </cell>
          <cell r="U239">
            <v>40009</v>
          </cell>
          <cell r="Z239">
            <v>40010</v>
          </cell>
        </row>
        <row r="240">
          <cell r="O240">
            <v>40011</v>
          </cell>
          <cell r="U240">
            <v>40010</v>
          </cell>
          <cell r="Z240">
            <v>40011</v>
          </cell>
        </row>
        <row r="241">
          <cell r="O241">
            <v>40014</v>
          </cell>
          <cell r="U241">
            <v>40011</v>
          </cell>
          <cell r="Z241">
            <v>40014</v>
          </cell>
        </row>
        <row r="242">
          <cell r="O242">
            <v>40015</v>
          </cell>
          <cell r="U242">
            <v>40014</v>
          </cell>
          <cell r="Z242">
            <v>40015</v>
          </cell>
        </row>
        <row r="243">
          <cell r="O243">
            <v>40016</v>
          </cell>
          <cell r="U243">
            <v>40015</v>
          </cell>
          <cell r="Z243">
            <v>40016</v>
          </cell>
        </row>
        <row r="244">
          <cell r="O244">
            <v>40017</v>
          </cell>
          <cell r="U244">
            <v>40016</v>
          </cell>
          <cell r="Z244">
            <v>40017</v>
          </cell>
        </row>
        <row r="245">
          <cell r="O245">
            <v>40018</v>
          </cell>
          <cell r="U245">
            <v>40017</v>
          </cell>
          <cell r="Z245">
            <v>40018</v>
          </cell>
        </row>
        <row r="246">
          <cell r="O246">
            <v>40021</v>
          </cell>
          <cell r="U246">
            <v>40018</v>
          </cell>
          <cell r="Z246">
            <v>40021</v>
          </cell>
        </row>
        <row r="247">
          <cell r="O247">
            <v>40022</v>
          </cell>
          <cell r="U247">
            <v>40021</v>
          </cell>
          <cell r="Z247">
            <v>40022</v>
          </cell>
        </row>
        <row r="248">
          <cell r="O248">
            <v>40023</v>
          </cell>
          <cell r="U248">
            <v>40022</v>
          </cell>
          <cell r="Z248">
            <v>40023</v>
          </cell>
        </row>
        <row r="249">
          <cell r="O249">
            <v>40024</v>
          </cell>
          <cell r="U249">
            <v>40023</v>
          </cell>
          <cell r="Z249">
            <v>40024</v>
          </cell>
        </row>
        <row r="250">
          <cell r="O250">
            <v>40025</v>
          </cell>
          <cell r="U250">
            <v>40024</v>
          </cell>
          <cell r="Z250">
            <v>40025</v>
          </cell>
        </row>
        <row r="251">
          <cell r="O251">
            <v>40028</v>
          </cell>
          <cell r="U251">
            <v>40025</v>
          </cell>
          <cell r="Z251">
            <v>40028</v>
          </cell>
        </row>
        <row r="252">
          <cell r="O252">
            <v>40029</v>
          </cell>
          <cell r="U252">
            <v>40028</v>
          </cell>
          <cell r="Z252">
            <v>40029</v>
          </cell>
        </row>
        <row r="253">
          <cell r="O253">
            <v>40030</v>
          </cell>
          <cell r="U253">
            <v>40029</v>
          </cell>
          <cell r="Z253">
            <v>40030</v>
          </cell>
        </row>
        <row r="254">
          <cell r="O254">
            <v>40031</v>
          </cell>
          <cell r="U254">
            <v>40030</v>
          </cell>
          <cell r="Z254">
            <v>40031</v>
          </cell>
        </row>
        <row r="255">
          <cell r="O255">
            <v>40032</v>
          </cell>
          <cell r="U255">
            <v>40031</v>
          </cell>
          <cell r="Z255">
            <v>40032</v>
          </cell>
        </row>
        <row r="256">
          <cell r="O256">
            <v>40035</v>
          </cell>
          <cell r="U256">
            <v>40032</v>
          </cell>
          <cell r="Z256">
            <v>40035</v>
          </cell>
        </row>
        <row r="257">
          <cell r="O257">
            <v>40036</v>
          </cell>
          <cell r="U257">
            <v>40035</v>
          </cell>
          <cell r="Z257">
            <v>40036</v>
          </cell>
        </row>
        <row r="258">
          <cell r="O258">
            <v>40037</v>
          </cell>
          <cell r="U258">
            <v>40036</v>
          </cell>
          <cell r="Z258">
            <v>40037</v>
          </cell>
        </row>
        <row r="259">
          <cell r="O259">
            <v>40038</v>
          </cell>
          <cell r="U259">
            <v>40037</v>
          </cell>
          <cell r="Z259">
            <v>40038</v>
          </cell>
        </row>
        <row r="260">
          <cell r="O260">
            <v>40039</v>
          </cell>
          <cell r="U260">
            <v>40038</v>
          </cell>
          <cell r="Z260">
            <v>40039</v>
          </cell>
        </row>
        <row r="261">
          <cell r="O261">
            <v>40042</v>
          </cell>
          <cell r="U261">
            <v>40039</v>
          </cell>
          <cell r="Z261">
            <v>40042</v>
          </cell>
        </row>
        <row r="262">
          <cell r="O262">
            <v>40043</v>
          </cell>
          <cell r="U262">
            <v>40042</v>
          </cell>
          <cell r="Z262">
            <v>40043</v>
          </cell>
        </row>
        <row r="263">
          <cell r="O263">
            <v>40044</v>
          </cell>
          <cell r="U263">
            <v>40043</v>
          </cell>
          <cell r="Z263">
            <v>40044</v>
          </cell>
        </row>
        <row r="264">
          <cell r="O264">
            <v>40045</v>
          </cell>
          <cell r="U264">
            <v>40044</v>
          </cell>
          <cell r="Z264">
            <v>40045</v>
          </cell>
        </row>
        <row r="265">
          <cell r="O265">
            <v>40046</v>
          </cell>
          <cell r="U265">
            <v>40045</v>
          </cell>
          <cell r="Z265">
            <v>40046</v>
          </cell>
        </row>
        <row r="266">
          <cell r="O266">
            <v>40049</v>
          </cell>
          <cell r="U266">
            <v>40046</v>
          </cell>
          <cell r="Z266">
            <v>40049</v>
          </cell>
        </row>
        <row r="267">
          <cell r="O267">
            <v>40050</v>
          </cell>
          <cell r="U267">
            <v>40049</v>
          </cell>
          <cell r="Z267">
            <v>40050</v>
          </cell>
        </row>
        <row r="268">
          <cell r="O268">
            <v>40051</v>
          </cell>
          <cell r="U268">
            <v>40050</v>
          </cell>
          <cell r="Z268">
            <v>40051</v>
          </cell>
        </row>
        <row r="269">
          <cell r="O269">
            <v>40052</v>
          </cell>
          <cell r="U269">
            <v>40051</v>
          </cell>
          <cell r="Z269">
            <v>40052</v>
          </cell>
        </row>
        <row r="270">
          <cell r="O270">
            <v>40053</v>
          </cell>
          <cell r="U270">
            <v>40052</v>
          </cell>
          <cell r="Z270">
            <v>40053</v>
          </cell>
        </row>
        <row r="271">
          <cell r="O271">
            <v>40056</v>
          </cell>
          <cell r="U271">
            <v>40053</v>
          </cell>
          <cell r="Z271">
            <v>40056</v>
          </cell>
        </row>
        <row r="272">
          <cell r="O272">
            <v>40057</v>
          </cell>
          <cell r="U272">
            <v>40056</v>
          </cell>
          <cell r="Z272">
            <v>40057</v>
          </cell>
        </row>
        <row r="273">
          <cell r="O273">
            <v>40058</v>
          </cell>
          <cell r="U273">
            <v>40057</v>
          </cell>
          <cell r="Z273">
            <v>40058</v>
          </cell>
        </row>
        <row r="274">
          <cell r="O274">
            <v>40059</v>
          </cell>
          <cell r="U274">
            <v>40058</v>
          </cell>
          <cell r="Z274">
            <v>40059</v>
          </cell>
        </row>
        <row r="275">
          <cell r="O275">
            <v>40060</v>
          </cell>
          <cell r="U275">
            <v>40059</v>
          </cell>
          <cell r="Z275">
            <v>40060</v>
          </cell>
        </row>
        <row r="276">
          <cell r="O276">
            <v>40064</v>
          </cell>
          <cell r="U276">
            <v>40060</v>
          </cell>
          <cell r="Z276">
            <v>40064</v>
          </cell>
        </row>
        <row r="277">
          <cell r="O277">
            <v>40065</v>
          </cell>
          <cell r="U277">
            <v>40063</v>
          </cell>
          <cell r="Z277">
            <v>40065</v>
          </cell>
        </row>
        <row r="278">
          <cell r="O278">
            <v>40066</v>
          </cell>
          <cell r="U278">
            <v>40064</v>
          </cell>
          <cell r="Z278">
            <v>40066</v>
          </cell>
        </row>
        <row r="279">
          <cell r="O279">
            <v>40067</v>
          </cell>
          <cell r="U279">
            <v>40065</v>
          </cell>
          <cell r="Z279">
            <v>40067</v>
          </cell>
        </row>
        <row r="280">
          <cell r="O280">
            <v>40070</v>
          </cell>
          <cell r="U280">
            <v>40066</v>
          </cell>
          <cell r="Z280">
            <v>40070</v>
          </cell>
        </row>
        <row r="281">
          <cell r="O281">
            <v>40071</v>
          </cell>
          <cell r="U281">
            <v>40067</v>
          </cell>
          <cell r="Z281">
            <v>40071</v>
          </cell>
        </row>
        <row r="282">
          <cell r="O282">
            <v>40072</v>
          </cell>
          <cell r="U282">
            <v>40070</v>
          </cell>
          <cell r="Z282">
            <v>40072</v>
          </cell>
        </row>
        <row r="283">
          <cell r="O283">
            <v>40073</v>
          </cell>
          <cell r="U283">
            <v>40071</v>
          </cell>
          <cell r="Z283">
            <v>40073</v>
          </cell>
        </row>
        <row r="284">
          <cell r="O284">
            <v>40074</v>
          </cell>
          <cell r="U284">
            <v>40072</v>
          </cell>
          <cell r="Z284">
            <v>40074</v>
          </cell>
        </row>
        <row r="285">
          <cell r="O285">
            <v>40077</v>
          </cell>
          <cell r="U285">
            <v>40073</v>
          </cell>
          <cell r="Z285">
            <v>40077</v>
          </cell>
        </row>
        <row r="286">
          <cell r="O286">
            <v>40078</v>
          </cell>
          <cell r="U286">
            <v>40074</v>
          </cell>
          <cell r="Z286">
            <v>40078</v>
          </cell>
        </row>
        <row r="287">
          <cell r="O287">
            <v>40079</v>
          </cell>
          <cell r="U287">
            <v>40077</v>
          </cell>
          <cell r="Z287">
            <v>40079</v>
          </cell>
        </row>
        <row r="288">
          <cell r="O288">
            <v>40080</v>
          </cell>
          <cell r="U288">
            <v>40078</v>
          </cell>
          <cell r="Z288">
            <v>40080</v>
          </cell>
        </row>
        <row r="289">
          <cell r="O289">
            <v>40081</v>
          </cell>
          <cell r="U289">
            <v>40079</v>
          </cell>
          <cell r="Z289">
            <v>40081</v>
          </cell>
        </row>
        <row r="290">
          <cell r="O290">
            <v>40084</v>
          </cell>
          <cell r="U290">
            <v>40080</v>
          </cell>
          <cell r="Z290">
            <v>40084</v>
          </cell>
        </row>
        <row r="291">
          <cell r="O291">
            <v>40085</v>
          </cell>
          <cell r="U291">
            <v>40081</v>
          </cell>
          <cell r="Z291">
            <v>40085</v>
          </cell>
        </row>
        <row r="292">
          <cell r="O292">
            <v>40086</v>
          </cell>
          <cell r="U292">
            <v>40084</v>
          </cell>
          <cell r="Z292">
            <v>40086</v>
          </cell>
        </row>
        <row r="293">
          <cell r="O293">
            <v>40087</v>
          </cell>
          <cell r="U293">
            <v>40085</v>
          </cell>
          <cell r="Z293">
            <v>40087</v>
          </cell>
        </row>
        <row r="294">
          <cell r="O294">
            <v>40088</v>
          </cell>
          <cell r="U294">
            <v>40086</v>
          </cell>
          <cell r="Z294">
            <v>40088</v>
          </cell>
        </row>
        <row r="295">
          <cell r="O295">
            <v>40091</v>
          </cell>
          <cell r="U295">
            <v>40087</v>
          </cell>
          <cell r="Z295">
            <v>40091</v>
          </cell>
        </row>
        <row r="296">
          <cell r="O296">
            <v>40092</v>
          </cell>
          <cell r="U296">
            <v>40088</v>
          </cell>
          <cell r="Z296">
            <v>40092</v>
          </cell>
        </row>
        <row r="297">
          <cell r="O297">
            <v>40093</v>
          </cell>
          <cell r="U297">
            <v>40091</v>
          </cell>
          <cell r="Z297">
            <v>40093</v>
          </cell>
        </row>
        <row r="298">
          <cell r="O298">
            <v>40094</v>
          </cell>
          <cell r="U298">
            <v>40092</v>
          </cell>
          <cell r="Z298">
            <v>40094</v>
          </cell>
        </row>
        <row r="299">
          <cell r="O299">
            <v>40095</v>
          </cell>
          <cell r="U299">
            <v>40093</v>
          </cell>
          <cell r="Z299">
            <v>40095</v>
          </cell>
        </row>
        <row r="300">
          <cell r="O300">
            <v>40098</v>
          </cell>
          <cell r="U300">
            <v>40094</v>
          </cell>
          <cell r="Z300">
            <v>40098</v>
          </cell>
        </row>
        <row r="301">
          <cell r="O301">
            <v>40099</v>
          </cell>
          <cell r="U301">
            <v>40095</v>
          </cell>
          <cell r="Z301">
            <v>40099</v>
          </cell>
        </row>
        <row r="302">
          <cell r="O302">
            <v>40100</v>
          </cell>
          <cell r="U302">
            <v>40098</v>
          </cell>
          <cell r="Z302">
            <v>40100</v>
          </cell>
        </row>
        <row r="303">
          <cell r="O303">
            <v>40101</v>
          </cell>
          <cell r="U303">
            <v>40099</v>
          </cell>
          <cell r="Z303">
            <v>40101</v>
          </cell>
        </row>
        <row r="304">
          <cell r="O304">
            <v>40102</v>
          </cell>
          <cell r="U304">
            <v>40100</v>
          </cell>
          <cell r="Z304">
            <v>40102</v>
          </cell>
        </row>
        <row r="305">
          <cell r="O305">
            <v>40105</v>
          </cell>
          <cell r="U305">
            <v>40101</v>
          </cell>
          <cell r="Z305">
            <v>40105</v>
          </cell>
        </row>
        <row r="306">
          <cell r="O306">
            <v>40106</v>
          </cell>
          <cell r="U306">
            <v>40102</v>
          </cell>
          <cell r="Z306">
            <v>40106</v>
          </cell>
        </row>
        <row r="307">
          <cell r="O307">
            <v>40107</v>
          </cell>
          <cell r="U307">
            <v>40105</v>
          </cell>
          <cell r="Z307">
            <v>40107</v>
          </cell>
        </row>
        <row r="308">
          <cell r="O308">
            <v>40108</v>
          </cell>
          <cell r="U308">
            <v>40106</v>
          </cell>
          <cell r="Z308">
            <v>40108</v>
          </cell>
        </row>
        <row r="309">
          <cell r="O309">
            <v>40109</v>
          </cell>
          <cell r="U309">
            <v>40107</v>
          </cell>
          <cell r="Z309">
            <v>40109</v>
          </cell>
        </row>
        <row r="310">
          <cell r="O310">
            <v>40112</v>
          </cell>
          <cell r="U310">
            <v>40108</v>
          </cell>
          <cell r="Z310">
            <v>40112</v>
          </cell>
        </row>
        <row r="311">
          <cell r="O311">
            <v>40113</v>
          </cell>
          <cell r="U311">
            <v>40109</v>
          </cell>
          <cell r="Z311">
            <v>40113</v>
          </cell>
        </row>
        <row r="312">
          <cell r="O312">
            <v>40114</v>
          </cell>
          <cell r="U312">
            <v>40112</v>
          </cell>
          <cell r="Z312">
            <v>40114</v>
          </cell>
        </row>
        <row r="313">
          <cell r="O313">
            <v>40115</v>
          </cell>
          <cell r="U313">
            <v>40113</v>
          </cell>
          <cell r="Z313">
            <v>40115</v>
          </cell>
        </row>
        <row r="314">
          <cell r="O314">
            <v>40116</v>
          </cell>
          <cell r="U314">
            <v>40114</v>
          </cell>
          <cell r="Z314">
            <v>40116</v>
          </cell>
        </row>
        <row r="315">
          <cell r="O315">
            <v>40119</v>
          </cell>
          <cell r="U315">
            <v>40115</v>
          </cell>
          <cell r="Z315">
            <v>40119</v>
          </cell>
        </row>
        <row r="316">
          <cell r="O316">
            <v>40120</v>
          </cell>
          <cell r="U316">
            <v>40116</v>
          </cell>
          <cell r="Z316">
            <v>40120</v>
          </cell>
        </row>
        <row r="317">
          <cell r="O317">
            <v>40121</v>
          </cell>
          <cell r="U317">
            <v>40119</v>
          </cell>
          <cell r="Z317">
            <v>40121</v>
          </cell>
        </row>
        <row r="318">
          <cell r="O318">
            <v>40122</v>
          </cell>
          <cell r="U318">
            <v>40120</v>
          </cell>
          <cell r="Z318">
            <v>40122</v>
          </cell>
        </row>
        <row r="319">
          <cell r="O319">
            <v>40123</v>
          </cell>
          <cell r="U319">
            <v>40121</v>
          </cell>
          <cell r="Z319">
            <v>40123</v>
          </cell>
        </row>
        <row r="320">
          <cell r="O320">
            <v>40126</v>
          </cell>
          <cell r="U320">
            <v>40122</v>
          </cell>
          <cell r="Z320">
            <v>40126</v>
          </cell>
        </row>
        <row r="321">
          <cell r="O321">
            <v>40127</v>
          </cell>
          <cell r="U321">
            <v>40123</v>
          </cell>
          <cell r="Z321">
            <v>40127</v>
          </cell>
        </row>
        <row r="322">
          <cell r="O322">
            <v>40128</v>
          </cell>
          <cell r="U322">
            <v>40126</v>
          </cell>
          <cell r="Z322">
            <v>40128</v>
          </cell>
        </row>
        <row r="323">
          <cell r="O323">
            <v>40129</v>
          </cell>
          <cell r="U323">
            <v>40127</v>
          </cell>
          <cell r="Z323">
            <v>40129</v>
          </cell>
        </row>
        <row r="324">
          <cell r="O324">
            <v>40130</v>
          </cell>
          <cell r="U324">
            <v>40128</v>
          </cell>
          <cell r="Z324">
            <v>40130</v>
          </cell>
        </row>
        <row r="325">
          <cell r="O325">
            <v>40133</v>
          </cell>
          <cell r="U325">
            <v>40129</v>
          </cell>
          <cell r="Z325">
            <v>40133</v>
          </cell>
        </row>
        <row r="326">
          <cell r="O326">
            <v>40134</v>
          </cell>
          <cell r="U326">
            <v>40130</v>
          </cell>
          <cell r="Z326">
            <v>40134</v>
          </cell>
        </row>
        <row r="327">
          <cell r="O327">
            <v>40135</v>
          </cell>
          <cell r="U327">
            <v>40133</v>
          </cell>
          <cell r="Z327">
            <v>40135</v>
          </cell>
        </row>
        <row r="328">
          <cell r="O328">
            <v>40136</v>
          </cell>
          <cell r="U328">
            <v>40134</v>
          </cell>
          <cell r="Z328">
            <v>40136</v>
          </cell>
        </row>
        <row r="329">
          <cell r="O329">
            <v>40137</v>
          </cell>
          <cell r="U329">
            <v>40135</v>
          </cell>
          <cell r="Z329">
            <v>40137</v>
          </cell>
        </row>
        <row r="330">
          <cell r="O330">
            <v>40140</v>
          </cell>
          <cell r="U330">
            <v>40136</v>
          </cell>
          <cell r="Z330">
            <v>40140</v>
          </cell>
        </row>
        <row r="331">
          <cell r="O331">
            <v>40141</v>
          </cell>
          <cell r="U331">
            <v>40137</v>
          </cell>
          <cell r="Z331">
            <v>40141</v>
          </cell>
        </row>
        <row r="332">
          <cell r="O332">
            <v>40142</v>
          </cell>
          <cell r="U332">
            <v>40140</v>
          </cell>
          <cell r="Z332">
            <v>40142</v>
          </cell>
        </row>
        <row r="333">
          <cell r="O333">
            <v>40144</v>
          </cell>
          <cell r="U333">
            <v>40141</v>
          </cell>
          <cell r="Z333">
            <v>40144</v>
          </cell>
        </row>
        <row r="334">
          <cell r="O334">
            <v>40147</v>
          </cell>
          <cell r="U334">
            <v>40142</v>
          </cell>
          <cell r="Z334">
            <v>40147</v>
          </cell>
        </row>
        <row r="335">
          <cell r="O335">
            <v>40148</v>
          </cell>
          <cell r="U335">
            <v>40143</v>
          </cell>
          <cell r="Z335">
            <v>40148</v>
          </cell>
        </row>
        <row r="336">
          <cell r="O336">
            <v>40149</v>
          </cell>
          <cell r="U336">
            <v>40144</v>
          </cell>
          <cell r="Z336">
            <v>40149</v>
          </cell>
        </row>
        <row r="337">
          <cell r="O337">
            <v>40150</v>
          </cell>
          <cell r="U337">
            <v>40147</v>
          </cell>
          <cell r="Z337">
            <v>40150</v>
          </cell>
        </row>
        <row r="338">
          <cell r="O338">
            <v>40151</v>
          </cell>
          <cell r="U338">
            <v>40148</v>
          </cell>
          <cell r="Z338">
            <v>40151</v>
          </cell>
        </row>
        <row r="339">
          <cell r="O339">
            <v>40154</v>
          </cell>
          <cell r="U339">
            <v>40149</v>
          </cell>
          <cell r="Z339">
            <v>40154</v>
          </cell>
        </row>
        <row r="340">
          <cell r="O340">
            <v>40155</v>
          </cell>
          <cell r="U340">
            <v>40150</v>
          </cell>
          <cell r="Z340">
            <v>40155</v>
          </cell>
        </row>
        <row r="341">
          <cell r="O341">
            <v>40156</v>
          </cell>
          <cell r="U341">
            <v>40151</v>
          </cell>
          <cell r="Z341">
            <v>40156</v>
          </cell>
        </row>
        <row r="342">
          <cell r="O342">
            <v>40157</v>
          </cell>
          <cell r="U342">
            <v>40154</v>
          </cell>
          <cell r="Z342">
            <v>40157</v>
          </cell>
        </row>
        <row r="343">
          <cell r="O343">
            <v>40158</v>
          </cell>
          <cell r="U343">
            <v>40155</v>
          </cell>
          <cell r="Z343">
            <v>40158</v>
          </cell>
        </row>
        <row r="344">
          <cell r="O344">
            <v>40161</v>
          </cell>
          <cell r="U344">
            <v>40156</v>
          </cell>
          <cell r="Z344">
            <v>40161</v>
          </cell>
        </row>
        <row r="345">
          <cell r="O345">
            <v>40162</v>
          </cell>
          <cell r="U345">
            <v>40157</v>
          </cell>
          <cell r="Z345">
            <v>40162</v>
          </cell>
        </row>
        <row r="346">
          <cell r="O346">
            <v>40163</v>
          </cell>
          <cell r="U346">
            <v>40158</v>
          </cell>
          <cell r="Z346">
            <v>40163</v>
          </cell>
        </row>
        <row r="347">
          <cell r="O347">
            <v>40164</v>
          </cell>
          <cell r="U347">
            <v>40161</v>
          </cell>
          <cell r="Z347">
            <v>40164</v>
          </cell>
        </row>
        <row r="348">
          <cell r="O348">
            <v>40165</v>
          </cell>
          <cell r="U348">
            <v>40162</v>
          </cell>
          <cell r="Z348">
            <v>40165</v>
          </cell>
        </row>
        <row r="349">
          <cell r="O349">
            <v>40168</v>
          </cell>
          <cell r="U349">
            <v>40163</v>
          </cell>
          <cell r="Z349">
            <v>40168</v>
          </cell>
        </row>
        <row r="350">
          <cell r="O350">
            <v>40169</v>
          </cell>
          <cell r="U350">
            <v>40164</v>
          </cell>
          <cell r="Z350">
            <v>40169</v>
          </cell>
        </row>
        <row r="351">
          <cell r="O351">
            <v>40170</v>
          </cell>
          <cell r="U351">
            <v>40165</v>
          </cell>
          <cell r="Z351">
            <v>40170</v>
          </cell>
        </row>
        <row r="352">
          <cell r="O352">
            <v>40171</v>
          </cell>
          <cell r="U352">
            <v>40168</v>
          </cell>
          <cell r="Z352">
            <v>40171</v>
          </cell>
        </row>
        <row r="353">
          <cell r="O353">
            <v>40175</v>
          </cell>
          <cell r="U353">
            <v>40169</v>
          </cell>
          <cell r="Z353">
            <v>40175</v>
          </cell>
        </row>
        <row r="354">
          <cell r="O354">
            <v>40176</v>
          </cell>
          <cell r="U354">
            <v>40170</v>
          </cell>
          <cell r="Z354">
            <v>40176</v>
          </cell>
        </row>
        <row r="355">
          <cell r="O355">
            <v>40177</v>
          </cell>
          <cell r="U355">
            <v>40175</v>
          </cell>
          <cell r="Z355">
            <v>40177</v>
          </cell>
        </row>
        <row r="356">
          <cell r="O356">
            <v>40178</v>
          </cell>
          <cell r="U356">
            <v>40176</v>
          </cell>
          <cell r="Z356">
            <v>40178</v>
          </cell>
        </row>
        <row r="357">
          <cell r="O357">
            <v>40182</v>
          </cell>
          <cell r="U357">
            <v>40177</v>
          </cell>
          <cell r="Z357">
            <v>40182</v>
          </cell>
        </row>
        <row r="358">
          <cell r="O358">
            <v>40183</v>
          </cell>
          <cell r="U358">
            <v>40182</v>
          </cell>
          <cell r="Z358">
            <v>40183</v>
          </cell>
        </row>
        <row r="359">
          <cell r="O359">
            <v>40184</v>
          </cell>
          <cell r="U359">
            <v>40183</v>
          </cell>
          <cell r="Z359">
            <v>40184</v>
          </cell>
        </row>
        <row r="360">
          <cell r="O360">
            <v>40185</v>
          </cell>
          <cell r="U360">
            <v>40184</v>
          </cell>
          <cell r="Z360">
            <v>40185</v>
          </cell>
        </row>
        <row r="361">
          <cell r="O361">
            <v>40186</v>
          </cell>
          <cell r="U361">
            <v>40185</v>
          </cell>
          <cell r="Z361">
            <v>40186</v>
          </cell>
        </row>
        <row r="362">
          <cell r="O362">
            <v>40189</v>
          </cell>
          <cell r="U362">
            <v>40186</v>
          </cell>
          <cell r="Z362">
            <v>40189</v>
          </cell>
        </row>
        <row r="363">
          <cell r="O363">
            <v>40190</v>
          </cell>
          <cell r="U363">
            <v>40189</v>
          </cell>
          <cell r="Z363">
            <v>40190</v>
          </cell>
        </row>
        <row r="364">
          <cell r="O364">
            <v>40191</v>
          </cell>
          <cell r="U364">
            <v>40190</v>
          </cell>
          <cell r="Z364">
            <v>40191</v>
          </cell>
        </row>
        <row r="365">
          <cell r="O365">
            <v>40192</v>
          </cell>
          <cell r="U365">
            <v>40191</v>
          </cell>
          <cell r="Z365">
            <v>40192</v>
          </cell>
        </row>
        <row r="366">
          <cell r="O366">
            <v>40193</v>
          </cell>
          <cell r="U366">
            <v>40192</v>
          </cell>
          <cell r="Z366">
            <v>40193</v>
          </cell>
        </row>
        <row r="367">
          <cell r="O367">
            <v>40197</v>
          </cell>
          <cell r="U367">
            <v>40193</v>
          </cell>
          <cell r="Z367">
            <v>40197</v>
          </cell>
        </row>
        <row r="368">
          <cell r="O368">
            <v>40198</v>
          </cell>
          <cell r="U368">
            <v>40196</v>
          </cell>
          <cell r="Z368">
            <v>40198</v>
          </cell>
        </row>
        <row r="369">
          <cell r="O369">
            <v>40199</v>
          </cell>
          <cell r="U369">
            <v>40197</v>
          </cell>
          <cell r="Z369">
            <v>40199</v>
          </cell>
        </row>
        <row r="370">
          <cell r="O370">
            <v>40200</v>
          </cell>
          <cell r="U370">
            <v>40198</v>
          </cell>
          <cell r="Z370">
            <v>40200</v>
          </cell>
        </row>
        <row r="371">
          <cell r="O371">
            <v>40203</v>
          </cell>
          <cell r="U371">
            <v>40199</v>
          </cell>
          <cell r="Z371">
            <v>40203</v>
          </cell>
        </row>
        <row r="372">
          <cell r="U372">
            <v>40200</v>
          </cell>
          <cell r="Z372">
            <v>40204</v>
          </cell>
        </row>
        <row r="373">
          <cell r="U373">
            <v>40203</v>
          </cell>
          <cell r="Z373">
            <v>40205</v>
          </cell>
        </row>
        <row r="374">
          <cell r="U374">
            <v>40204</v>
          </cell>
          <cell r="Z374">
            <v>40206</v>
          </cell>
        </row>
        <row r="375">
          <cell r="U375">
            <v>40205</v>
          </cell>
          <cell r="Z375">
            <v>40207</v>
          </cell>
        </row>
        <row r="376">
          <cell r="U376">
            <v>40206</v>
          </cell>
          <cell r="Z376">
            <v>40210</v>
          </cell>
        </row>
        <row r="377">
          <cell r="U377">
            <v>40207</v>
          </cell>
          <cell r="Z377">
            <v>40211</v>
          </cell>
        </row>
        <row r="378">
          <cell r="U378">
            <v>40210</v>
          </cell>
          <cell r="Z378">
            <v>40212</v>
          </cell>
        </row>
        <row r="379">
          <cell r="U379">
            <v>40211</v>
          </cell>
          <cell r="Z379">
            <v>40213</v>
          </cell>
        </row>
        <row r="380">
          <cell r="U380">
            <v>40212</v>
          </cell>
          <cell r="Z380">
            <v>40214</v>
          </cell>
        </row>
        <row r="381">
          <cell r="U381">
            <v>40213</v>
          </cell>
          <cell r="Z381">
            <v>40217</v>
          </cell>
        </row>
        <row r="382">
          <cell r="U382">
            <v>40214</v>
          </cell>
          <cell r="Z382">
            <v>40218</v>
          </cell>
        </row>
        <row r="383">
          <cell r="U383">
            <v>40217</v>
          </cell>
          <cell r="Z383">
            <v>40219</v>
          </cell>
        </row>
        <row r="384">
          <cell r="U384">
            <v>40218</v>
          </cell>
          <cell r="Z384">
            <v>40220</v>
          </cell>
        </row>
        <row r="385">
          <cell r="U385">
            <v>40219</v>
          </cell>
          <cell r="Z385">
            <v>40221</v>
          </cell>
        </row>
        <row r="386">
          <cell r="U386">
            <v>40220</v>
          </cell>
          <cell r="Z386">
            <v>40225</v>
          </cell>
        </row>
        <row r="387">
          <cell r="U387">
            <v>40221</v>
          </cell>
          <cell r="Z387">
            <v>40226</v>
          </cell>
        </row>
        <row r="388">
          <cell r="U388">
            <v>40224</v>
          </cell>
          <cell r="Z388">
            <v>40227</v>
          </cell>
        </row>
        <row r="389">
          <cell r="U389">
            <v>40225</v>
          </cell>
          <cell r="Z389">
            <v>40228</v>
          </cell>
        </row>
        <row r="390">
          <cell r="U390">
            <v>40226</v>
          </cell>
          <cell r="Z390">
            <v>40231</v>
          </cell>
        </row>
        <row r="391">
          <cell r="U391">
            <v>40227</v>
          </cell>
          <cell r="Z391">
            <v>40232</v>
          </cell>
        </row>
        <row r="392">
          <cell r="U392">
            <v>40228</v>
          </cell>
          <cell r="Z392">
            <v>40233</v>
          </cell>
        </row>
        <row r="393">
          <cell r="U393">
            <v>40231</v>
          </cell>
          <cell r="Z393">
            <v>40234</v>
          </cell>
        </row>
        <row r="394">
          <cell r="U394">
            <v>40232</v>
          </cell>
          <cell r="Z394">
            <v>40235</v>
          </cell>
        </row>
        <row r="395">
          <cell r="U395">
            <v>40233</v>
          </cell>
          <cell r="Z395">
            <v>40238</v>
          </cell>
        </row>
        <row r="396">
          <cell r="U396">
            <v>40234</v>
          </cell>
          <cell r="Z396">
            <v>40239</v>
          </cell>
        </row>
        <row r="397">
          <cell r="U397">
            <v>40235</v>
          </cell>
          <cell r="Z397">
            <v>40240</v>
          </cell>
        </row>
        <row r="398">
          <cell r="U398">
            <v>40238</v>
          </cell>
          <cell r="Z398">
            <v>40241</v>
          </cell>
        </row>
        <row r="399">
          <cell r="U399">
            <v>40239</v>
          </cell>
          <cell r="Z399">
            <v>40242</v>
          </cell>
        </row>
        <row r="400">
          <cell r="U400">
            <v>40240</v>
          </cell>
          <cell r="Z400">
            <v>40245</v>
          </cell>
        </row>
        <row r="401">
          <cell r="U401">
            <v>40241</v>
          </cell>
          <cell r="Z401">
            <v>40246</v>
          </cell>
        </row>
        <row r="402">
          <cell r="U402">
            <v>40242</v>
          </cell>
          <cell r="Z402">
            <v>40247</v>
          </cell>
        </row>
        <row r="403">
          <cell r="U403">
            <v>40245</v>
          </cell>
          <cell r="Z403">
            <v>40248</v>
          </cell>
        </row>
        <row r="404">
          <cell r="U404">
            <v>40246</v>
          </cell>
          <cell r="Z404">
            <v>40249</v>
          </cell>
        </row>
        <row r="405">
          <cell r="U405">
            <v>40247</v>
          </cell>
          <cell r="Z405">
            <v>40252</v>
          </cell>
        </row>
        <row r="406">
          <cell r="U406">
            <v>40248</v>
          </cell>
          <cell r="Z406">
            <v>40253</v>
          </cell>
        </row>
        <row r="407">
          <cell r="U407">
            <v>40249</v>
          </cell>
          <cell r="Z407">
            <v>40254</v>
          </cell>
        </row>
        <row r="408">
          <cell r="U408">
            <v>40252</v>
          </cell>
          <cell r="Z408">
            <v>40255</v>
          </cell>
        </row>
        <row r="409">
          <cell r="U409">
            <v>40253</v>
          </cell>
          <cell r="Z409">
            <v>40256</v>
          </cell>
        </row>
        <row r="410">
          <cell r="U410">
            <v>40254</v>
          </cell>
          <cell r="Z410">
            <v>40259</v>
          </cell>
        </row>
        <row r="411">
          <cell r="U411">
            <v>40255</v>
          </cell>
          <cell r="Z411">
            <v>40260</v>
          </cell>
        </row>
        <row r="412">
          <cell r="U412">
            <v>40256</v>
          </cell>
          <cell r="Z412">
            <v>40261</v>
          </cell>
        </row>
        <row r="413">
          <cell r="U413">
            <v>40259</v>
          </cell>
          <cell r="Z413">
            <v>40262</v>
          </cell>
        </row>
        <row r="414">
          <cell r="U414">
            <v>40260</v>
          </cell>
          <cell r="Z414">
            <v>40263</v>
          </cell>
        </row>
        <row r="415">
          <cell r="U415">
            <v>40261</v>
          </cell>
          <cell r="Z415">
            <v>40266</v>
          </cell>
        </row>
        <row r="416">
          <cell r="U416">
            <v>40262</v>
          </cell>
          <cell r="Z416">
            <v>40267</v>
          </cell>
        </row>
        <row r="417">
          <cell r="U417">
            <v>40263</v>
          </cell>
          <cell r="Z417">
            <v>40268</v>
          </cell>
        </row>
        <row r="418">
          <cell r="U418">
            <v>40266</v>
          </cell>
          <cell r="Z418">
            <v>40269</v>
          </cell>
        </row>
        <row r="419">
          <cell r="U419">
            <v>40267</v>
          </cell>
          <cell r="Z419">
            <v>40273</v>
          </cell>
        </row>
        <row r="420">
          <cell r="U420">
            <v>40268</v>
          </cell>
          <cell r="Z420">
            <v>40274</v>
          </cell>
        </row>
        <row r="421">
          <cell r="U421">
            <v>40269</v>
          </cell>
          <cell r="Z421">
            <v>40275</v>
          </cell>
        </row>
        <row r="422">
          <cell r="U422">
            <v>40274</v>
          </cell>
          <cell r="Z422">
            <v>40276</v>
          </cell>
        </row>
        <row r="423">
          <cell r="U423">
            <v>40275</v>
          </cell>
          <cell r="Z423">
            <v>40277</v>
          </cell>
        </row>
        <row r="424">
          <cell r="U424">
            <v>40276</v>
          </cell>
          <cell r="Z424">
            <v>40280</v>
          </cell>
        </row>
        <row r="425">
          <cell r="U425">
            <v>40277</v>
          </cell>
          <cell r="Z425">
            <v>40281</v>
          </cell>
        </row>
        <row r="426">
          <cell r="U426">
            <v>40280</v>
          </cell>
          <cell r="Z426">
            <v>40282</v>
          </cell>
        </row>
        <row r="427">
          <cell r="U427">
            <v>40281</v>
          </cell>
          <cell r="Z427">
            <v>40283</v>
          </cell>
        </row>
        <row r="428">
          <cell r="U428">
            <v>40282</v>
          </cell>
          <cell r="Z428">
            <v>40284</v>
          </cell>
        </row>
        <row r="429">
          <cell r="U429">
            <v>40283</v>
          </cell>
          <cell r="Z429">
            <v>40287</v>
          </cell>
        </row>
        <row r="430">
          <cell r="U430">
            <v>40284</v>
          </cell>
          <cell r="Z430">
            <v>40288</v>
          </cell>
        </row>
        <row r="431">
          <cell r="U431">
            <v>40287</v>
          </cell>
          <cell r="Z431">
            <v>40289</v>
          </cell>
        </row>
        <row r="432">
          <cell r="U432">
            <v>40288</v>
          </cell>
          <cell r="Z432">
            <v>40290</v>
          </cell>
        </row>
        <row r="433">
          <cell r="U433">
            <v>40289</v>
          </cell>
          <cell r="Z433">
            <v>40291</v>
          </cell>
        </row>
        <row r="434">
          <cell r="U434">
            <v>40290</v>
          </cell>
          <cell r="Z434">
            <v>40294</v>
          </cell>
        </row>
        <row r="435">
          <cell r="U435">
            <v>40291</v>
          </cell>
          <cell r="Z435">
            <v>40295</v>
          </cell>
        </row>
        <row r="436">
          <cell r="U436">
            <v>40294</v>
          </cell>
          <cell r="Z436">
            <v>40296</v>
          </cell>
        </row>
        <row r="437">
          <cell r="U437">
            <v>40295</v>
          </cell>
          <cell r="Z437">
            <v>40297</v>
          </cell>
        </row>
        <row r="438">
          <cell r="U438">
            <v>40296</v>
          </cell>
          <cell r="Z438">
            <v>40298</v>
          </cell>
        </row>
        <row r="439">
          <cell r="U439">
            <v>40297</v>
          </cell>
          <cell r="Z439">
            <v>40301</v>
          </cell>
        </row>
        <row r="440">
          <cell r="U440">
            <v>40298</v>
          </cell>
          <cell r="Z440">
            <v>40302</v>
          </cell>
        </row>
        <row r="441">
          <cell r="U441">
            <v>40301</v>
          </cell>
          <cell r="Z441">
            <v>40303</v>
          </cell>
        </row>
        <row r="442">
          <cell r="U442">
            <v>40302</v>
          </cell>
          <cell r="Z442">
            <v>40304</v>
          </cell>
        </row>
        <row r="443">
          <cell r="U443">
            <v>40303</v>
          </cell>
          <cell r="Z443">
            <v>40305</v>
          </cell>
        </row>
        <row r="444">
          <cell r="U444">
            <v>40304</v>
          </cell>
          <cell r="Z444">
            <v>40308</v>
          </cell>
        </row>
        <row r="445">
          <cell r="U445">
            <v>40305</v>
          </cell>
          <cell r="Z445">
            <v>40309</v>
          </cell>
        </row>
        <row r="446">
          <cell r="U446">
            <v>40308</v>
          </cell>
          <cell r="Z446">
            <v>40310</v>
          </cell>
        </row>
        <row r="447">
          <cell r="U447">
            <v>40309</v>
          </cell>
          <cell r="Z447">
            <v>40311</v>
          </cell>
        </row>
        <row r="448">
          <cell r="U448">
            <v>40310</v>
          </cell>
          <cell r="Z448">
            <v>40312</v>
          </cell>
        </row>
        <row r="449">
          <cell r="U449">
            <v>40311</v>
          </cell>
          <cell r="Z449">
            <v>40315</v>
          </cell>
        </row>
        <row r="450">
          <cell r="U450">
            <v>40312</v>
          </cell>
          <cell r="Z450">
            <v>40316</v>
          </cell>
        </row>
        <row r="451">
          <cell r="U451">
            <v>40315</v>
          </cell>
          <cell r="Z451">
            <v>40317</v>
          </cell>
        </row>
        <row r="452">
          <cell r="U452">
            <v>40316</v>
          </cell>
          <cell r="Z452">
            <v>40318</v>
          </cell>
        </row>
        <row r="453">
          <cell r="U453">
            <v>40317</v>
          </cell>
          <cell r="Z453">
            <v>40319</v>
          </cell>
        </row>
        <row r="454">
          <cell r="U454">
            <v>40318</v>
          </cell>
          <cell r="Z454">
            <v>40322</v>
          </cell>
        </row>
        <row r="455">
          <cell r="U455">
            <v>40319</v>
          </cell>
          <cell r="Z455">
            <v>40323</v>
          </cell>
        </row>
        <row r="456">
          <cell r="U456">
            <v>40322</v>
          </cell>
          <cell r="Z456">
            <v>40324</v>
          </cell>
        </row>
        <row r="457">
          <cell r="U457">
            <v>40323</v>
          </cell>
          <cell r="Z457">
            <v>40325</v>
          </cell>
        </row>
        <row r="458">
          <cell r="U458">
            <v>40324</v>
          </cell>
          <cell r="Z458">
            <v>40326</v>
          </cell>
        </row>
        <row r="459">
          <cell r="U459">
            <v>40325</v>
          </cell>
          <cell r="Z459">
            <v>40330</v>
          </cell>
        </row>
        <row r="460">
          <cell r="U460">
            <v>40326</v>
          </cell>
          <cell r="Z460">
            <v>40331</v>
          </cell>
        </row>
        <row r="461">
          <cell r="U461">
            <v>40329</v>
          </cell>
          <cell r="Z461">
            <v>40332</v>
          </cell>
        </row>
        <row r="462">
          <cell r="U462">
            <v>40330</v>
          </cell>
          <cell r="Z462">
            <v>40333</v>
          </cell>
        </row>
        <row r="463">
          <cell r="U463">
            <v>40331</v>
          </cell>
          <cell r="Z463">
            <v>40336</v>
          </cell>
        </row>
        <row r="464">
          <cell r="U464">
            <v>40332</v>
          </cell>
          <cell r="Z464">
            <v>40337</v>
          </cell>
        </row>
        <row r="465">
          <cell r="U465">
            <v>40333</v>
          </cell>
          <cell r="Z465">
            <v>40338</v>
          </cell>
        </row>
        <row r="466">
          <cell r="U466">
            <v>40336</v>
          </cell>
          <cell r="Z466">
            <v>40339</v>
          </cell>
        </row>
        <row r="467">
          <cell r="U467">
            <v>40337</v>
          </cell>
          <cell r="Z467">
            <v>40340</v>
          </cell>
        </row>
        <row r="468">
          <cell r="U468">
            <v>40338</v>
          </cell>
          <cell r="Z468">
            <v>40343</v>
          </cell>
        </row>
        <row r="469">
          <cell r="U469">
            <v>40339</v>
          </cell>
          <cell r="Z469">
            <v>40344</v>
          </cell>
        </row>
        <row r="470">
          <cell r="U470">
            <v>40340</v>
          </cell>
          <cell r="Z470">
            <v>40345</v>
          </cell>
        </row>
        <row r="471">
          <cell r="U471">
            <v>40343</v>
          </cell>
          <cell r="Z471">
            <v>40346</v>
          </cell>
        </row>
        <row r="472">
          <cell r="U472">
            <v>40344</v>
          </cell>
          <cell r="Z472">
            <v>40347</v>
          </cell>
        </row>
        <row r="473">
          <cell r="U473">
            <v>40345</v>
          </cell>
          <cell r="Z473">
            <v>40350</v>
          </cell>
        </row>
        <row r="474">
          <cell r="U474">
            <v>40346</v>
          </cell>
          <cell r="Z474">
            <v>40351</v>
          </cell>
        </row>
        <row r="475">
          <cell r="U475">
            <v>40347</v>
          </cell>
          <cell r="Z475">
            <v>40352</v>
          </cell>
        </row>
        <row r="476">
          <cell r="U476">
            <v>40350</v>
          </cell>
          <cell r="Z476">
            <v>40353</v>
          </cell>
        </row>
        <row r="477">
          <cell r="U477">
            <v>40351</v>
          </cell>
          <cell r="Z477">
            <v>40354</v>
          </cell>
        </row>
        <row r="478">
          <cell r="U478">
            <v>40352</v>
          </cell>
          <cell r="Z478">
            <v>40357</v>
          </cell>
        </row>
        <row r="479">
          <cell r="U479">
            <v>40353</v>
          </cell>
          <cell r="Z479">
            <v>40358</v>
          </cell>
        </row>
        <row r="480">
          <cell r="U480">
            <v>40354</v>
          </cell>
          <cell r="Z480">
            <v>40359</v>
          </cell>
        </row>
        <row r="481">
          <cell r="U481">
            <v>40357</v>
          </cell>
          <cell r="Z481">
            <v>40360</v>
          </cell>
        </row>
        <row r="482">
          <cell r="U482">
            <v>40358</v>
          </cell>
          <cell r="Z482">
            <v>40361</v>
          </cell>
        </row>
        <row r="483">
          <cell r="U483">
            <v>40359</v>
          </cell>
          <cell r="Z483">
            <v>40365</v>
          </cell>
        </row>
        <row r="484">
          <cell r="U484">
            <v>40360</v>
          </cell>
          <cell r="Z484">
            <v>40366</v>
          </cell>
        </row>
        <row r="485">
          <cell r="U485">
            <v>40361</v>
          </cell>
          <cell r="Z485">
            <v>40367</v>
          </cell>
        </row>
        <row r="486">
          <cell r="U486">
            <v>40364</v>
          </cell>
          <cell r="Z486">
            <v>40368</v>
          </cell>
        </row>
        <row r="487">
          <cell r="U487">
            <v>40365</v>
          </cell>
          <cell r="Z487">
            <v>40371</v>
          </cell>
        </row>
        <row r="488">
          <cell r="U488">
            <v>40366</v>
          </cell>
          <cell r="Z488">
            <v>40372</v>
          </cell>
        </row>
        <row r="489">
          <cell r="U489">
            <v>40367</v>
          </cell>
          <cell r="Z489">
            <v>40373</v>
          </cell>
        </row>
        <row r="490">
          <cell r="U490">
            <v>40368</v>
          </cell>
          <cell r="Z490">
            <v>40374</v>
          </cell>
        </row>
        <row r="491">
          <cell r="U491">
            <v>40371</v>
          </cell>
          <cell r="Z491">
            <v>40375</v>
          </cell>
        </row>
        <row r="492">
          <cell r="U492">
            <v>40372</v>
          </cell>
          <cell r="Z492">
            <v>40378</v>
          </cell>
        </row>
        <row r="493">
          <cell r="U493">
            <v>40373</v>
          </cell>
          <cell r="Z493">
            <v>40379</v>
          </cell>
        </row>
        <row r="494">
          <cell r="U494">
            <v>40374</v>
          </cell>
          <cell r="Z494">
            <v>40380</v>
          </cell>
        </row>
        <row r="495">
          <cell r="U495">
            <v>40375</v>
          </cell>
          <cell r="Z495">
            <v>40381</v>
          </cell>
        </row>
        <row r="496">
          <cell r="U496">
            <v>40378</v>
          </cell>
          <cell r="Z496">
            <v>40382</v>
          </cell>
        </row>
        <row r="497">
          <cell r="U497">
            <v>40379</v>
          </cell>
          <cell r="Z497">
            <v>40385</v>
          </cell>
        </row>
        <row r="498">
          <cell r="U498">
            <v>40380</v>
          </cell>
          <cell r="Z498">
            <v>40386</v>
          </cell>
        </row>
        <row r="499">
          <cell r="U499">
            <v>40381</v>
          </cell>
          <cell r="Z499">
            <v>40387</v>
          </cell>
        </row>
        <row r="500">
          <cell r="U500">
            <v>40382</v>
          </cell>
          <cell r="Z500">
            <v>40388</v>
          </cell>
        </row>
        <row r="501">
          <cell r="U501">
            <v>40385</v>
          </cell>
          <cell r="Z501">
            <v>40389</v>
          </cell>
        </row>
        <row r="502">
          <cell r="U502">
            <v>40386</v>
          </cell>
          <cell r="Z502">
            <v>40392</v>
          </cell>
        </row>
        <row r="503">
          <cell r="U503">
            <v>40387</v>
          </cell>
          <cell r="Z503">
            <v>40393</v>
          </cell>
        </row>
        <row r="504">
          <cell r="U504">
            <v>40388</v>
          </cell>
          <cell r="Z504">
            <v>40394</v>
          </cell>
        </row>
        <row r="505">
          <cell r="U505">
            <v>40389</v>
          </cell>
          <cell r="Z505">
            <v>40395</v>
          </cell>
        </row>
        <row r="506">
          <cell r="U506">
            <v>40392</v>
          </cell>
          <cell r="Z506">
            <v>40396</v>
          </cell>
        </row>
        <row r="507">
          <cell r="U507">
            <v>40393</v>
          </cell>
          <cell r="Z507">
            <v>40399</v>
          </cell>
        </row>
        <row r="508">
          <cell r="U508">
            <v>40394</v>
          </cell>
          <cell r="Z508">
            <v>40400</v>
          </cell>
        </row>
        <row r="509">
          <cell r="U509">
            <v>40395</v>
          </cell>
          <cell r="Z509">
            <v>40401</v>
          </cell>
        </row>
        <row r="510">
          <cell r="U510">
            <v>40396</v>
          </cell>
          <cell r="Z510">
            <v>40402</v>
          </cell>
        </row>
        <row r="511">
          <cell r="U511">
            <v>40399</v>
          </cell>
          <cell r="Z511">
            <v>40403</v>
          </cell>
        </row>
        <row r="512">
          <cell r="U512">
            <v>40400</v>
          </cell>
          <cell r="Z512">
            <v>40406</v>
          </cell>
        </row>
        <row r="513">
          <cell r="U513">
            <v>40401</v>
          </cell>
          <cell r="Z513">
            <v>40407</v>
          </cell>
        </row>
        <row r="514">
          <cell r="U514">
            <v>40402</v>
          </cell>
          <cell r="Z514">
            <v>40408</v>
          </cell>
        </row>
        <row r="515">
          <cell r="U515">
            <v>40403</v>
          </cell>
          <cell r="Z515">
            <v>40409</v>
          </cell>
        </row>
        <row r="516">
          <cell r="U516">
            <v>40406</v>
          </cell>
          <cell r="Z516">
            <v>40410</v>
          </cell>
        </row>
        <row r="517">
          <cell r="U517">
            <v>40407</v>
          </cell>
          <cell r="Z517">
            <v>40413</v>
          </cell>
        </row>
        <row r="518">
          <cell r="U518">
            <v>40408</v>
          </cell>
          <cell r="Z518">
            <v>40414</v>
          </cell>
        </row>
        <row r="519">
          <cell r="U519">
            <v>40409</v>
          </cell>
          <cell r="Z519">
            <v>40415</v>
          </cell>
        </row>
        <row r="520">
          <cell r="U520">
            <v>40410</v>
          </cell>
          <cell r="Z520">
            <v>40416</v>
          </cell>
        </row>
        <row r="521">
          <cell r="U521">
            <v>40413</v>
          </cell>
          <cell r="Z521">
            <v>40417</v>
          </cell>
        </row>
        <row r="522">
          <cell r="U522">
            <v>40414</v>
          </cell>
          <cell r="Z522">
            <v>40420</v>
          </cell>
        </row>
        <row r="523">
          <cell r="U523">
            <v>40415</v>
          </cell>
          <cell r="Z523">
            <v>40421</v>
          </cell>
        </row>
        <row r="524">
          <cell r="U524">
            <v>40416</v>
          </cell>
          <cell r="Z524">
            <v>40422</v>
          </cell>
        </row>
        <row r="525">
          <cell r="U525">
            <v>40417</v>
          </cell>
          <cell r="Z525">
            <v>40423</v>
          </cell>
        </row>
        <row r="526">
          <cell r="U526">
            <v>40420</v>
          </cell>
          <cell r="Z526">
            <v>40424</v>
          </cell>
        </row>
        <row r="527">
          <cell r="U527">
            <v>40421</v>
          </cell>
          <cell r="Z527">
            <v>40428</v>
          </cell>
        </row>
        <row r="528">
          <cell r="U528">
            <v>40422</v>
          </cell>
          <cell r="Z528">
            <v>40429</v>
          </cell>
        </row>
        <row r="529">
          <cell r="U529">
            <v>40423</v>
          </cell>
          <cell r="Z529">
            <v>40430</v>
          </cell>
        </row>
        <row r="530">
          <cell r="U530">
            <v>40424</v>
          </cell>
          <cell r="Z530">
            <v>40431</v>
          </cell>
        </row>
        <row r="531">
          <cell r="U531">
            <v>40427</v>
          </cell>
          <cell r="Z531">
            <v>40434</v>
          </cell>
        </row>
        <row r="532">
          <cell r="U532">
            <v>40428</v>
          </cell>
          <cell r="Z532">
            <v>40435</v>
          </cell>
        </row>
        <row r="533">
          <cell r="U533">
            <v>40429</v>
          </cell>
          <cell r="Z533">
            <v>40436</v>
          </cell>
        </row>
        <row r="534">
          <cell r="U534">
            <v>40430</v>
          </cell>
          <cell r="Z534">
            <v>40437</v>
          </cell>
        </row>
        <row r="535">
          <cell r="U535">
            <v>40431</v>
          </cell>
          <cell r="Z535">
            <v>40438</v>
          </cell>
        </row>
        <row r="536">
          <cell r="U536">
            <v>40434</v>
          </cell>
          <cell r="Z536">
            <v>40441</v>
          </cell>
        </row>
        <row r="537">
          <cell r="U537">
            <v>40435</v>
          </cell>
          <cell r="Z537">
            <v>40442</v>
          </cell>
        </row>
        <row r="538">
          <cell r="U538">
            <v>40436</v>
          </cell>
          <cell r="Z538">
            <v>40443</v>
          </cell>
        </row>
        <row r="539">
          <cell r="U539">
            <v>40437</v>
          </cell>
          <cell r="Z539">
            <v>40444</v>
          </cell>
        </row>
        <row r="540">
          <cell r="U540">
            <v>40438</v>
          </cell>
          <cell r="Z540">
            <v>40445</v>
          </cell>
        </row>
        <row r="541">
          <cell r="U541">
            <v>40441</v>
          </cell>
          <cell r="Z541">
            <v>40448</v>
          </cell>
        </row>
        <row r="542">
          <cell r="U542">
            <v>40442</v>
          </cell>
          <cell r="Z542">
            <v>40449</v>
          </cell>
        </row>
        <row r="543">
          <cell r="U543">
            <v>40443</v>
          </cell>
          <cell r="Z543">
            <v>40450</v>
          </cell>
        </row>
        <row r="544">
          <cell r="U544">
            <v>40444</v>
          </cell>
          <cell r="Z544">
            <v>40451</v>
          </cell>
        </row>
        <row r="545">
          <cell r="U545">
            <v>40445</v>
          </cell>
          <cell r="Z545">
            <v>40452</v>
          </cell>
        </row>
        <row r="546">
          <cell r="U546">
            <v>40448</v>
          </cell>
          <cell r="Z546">
            <v>40455</v>
          </cell>
        </row>
        <row r="547">
          <cell r="U547">
            <v>40449</v>
          </cell>
          <cell r="Z547">
            <v>40456</v>
          </cell>
        </row>
        <row r="548">
          <cell r="U548">
            <v>40450</v>
          </cell>
          <cell r="Z548">
            <v>40457</v>
          </cell>
        </row>
        <row r="549">
          <cell r="U549">
            <v>40451</v>
          </cell>
          <cell r="Z549">
            <v>40458</v>
          </cell>
        </row>
        <row r="550">
          <cell r="U550">
            <v>40452</v>
          </cell>
          <cell r="Z550">
            <v>40459</v>
          </cell>
        </row>
        <row r="551">
          <cell r="U551">
            <v>40455</v>
          </cell>
          <cell r="Z551">
            <v>40462</v>
          </cell>
        </row>
        <row r="552">
          <cell r="U552">
            <v>40456</v>
          </cell>
          <cell r="Z552">
            <v>40463</v>
          </cell>
        </row>
        <row r="553">
          <cell r="U553">
            <v>40457</v>
          </cell>
          <cell r="Z553">
            <v>40464</v>
          </cell>
        </row>
        <row r="554">
          <cell r="U554">
            <v>40458</v>
          </cell>
          <cell r="Z554">
            <v>40465</v>
          </cell>
        </row>
        <row r="555">
          <cell r="U555">
            <v>40459</v>
          </cell>
          <cell r="Z555">
            <v>40466</v>
          </cell>
        </row>
        <row r="556">
          <cell r="U556">
            <v>40462</v>
          </cell>
          <cell r="Z556">
            <v>40469</v>
          </cell>
        </row>
        <row r="557">
          <cell r="U557">
            <v>40463</v>
          </cell>
          <cell r="Z557">
            <v>40470</v>
          </cell>
        </row>
        <row r="558">
          <cell r="U558">
            <v>40464</v>
          </cell>
          <cell r="Z558">
            <v>40471</v>
          </cell>
        </row>
        <row r="559">
          <cell r="U559">
            <v>40465</v>
          </cell>
          <cell r="Z559">
            <v>40472</v>
          </cell>
        </row>
        <row r="560">
          <cell r="U560">
            <v>40466</v>
          </cell>
          <cell r="Z560">
            <v>40473</v>
          </cell>
        </row>
        <row r="561">
          <cell r="U561">
            <v>40469</v>
          </cell>
          <cell r="Z561">
            <v>40476</v>
          </cell>
        </row>
        <row r="562">
          <cell r="U562">
            <v>40470</v>
          </cell>
          <cell r="Z562">
            <v>40477</v>
          </cell>
        </row>
        <row r="563">
          <cell r="U563">
            <v>40471</v>
          </cell>
          <cell r="Z563">
            <v>40478</v>
          </cell>
        </row>
        <row r="564">
          <cell r="U564">
            <v>40472</v>
          </cell>
          <cell r="Z564">
            <v>40479</v>
          </cell>
        </row>
        <row r="565">
          <cell r="U565">
            <v>40473</v>
          </cell>
          <cell r="Z565">
            <v>40480</v>
          </cell>
        </row>
        <row r="566">
          <cell r="U566">
            <v>40476</v>
          </cell>
          <cell r="Z566">
            <v>40483</v>
          </cell>
        </row>
        <row r="567">
          <cell r="U567">
            <v>40477</v>
          </cell>
          <cell r="Z567">
            <v>40484</v>
          </cell>
        </row>
        <row r="568">
          <cell r="U568">
            <v>40478</v>
          </cell>
          <cell r="Z568">
            <v>40485</v>
          </cell>
        </row>
        <row r="569">
          <cell r="U569">
            <v>40479</v>
          </cell>
          <cell r="Z569">
            <v>40486</v>
          </cell>
        </row>
        <row r="570">
          <cell r="U570">
            <v>40480</v>
          </cell>
          <cell r="Z570">
            <v>40487</v>
          </cell>
        </row>
        <row r="571">
          <cell r="U571">
            <v>40483</v>
          </cell>
          <cell r="Z571">
            <v>40490</v>
          </cell>
        </row>
        <row r="572">
          <cell r="U572">
            <v>40484</v>
          </cell>
          <cell r="Z572">
            <v>40491</v>
          </cell>
        </row>
        <row r="573">
          <cell r="U573">
            <v>40485</v>
          </cell>
          <cell r="Z573">
            <v>40492</v>
          </cell>
        </row>
        <row r="574">
          <cell r="U574">
            <v>40486</v>
          </cell>
          <cell r="Z574">
            <v>40493</v>
          </cell>
        </row>
        <row r="575">
          <cell r="U575">
            <v>40487</v>
          </cell>
          <cell r="Z575">
            <v>40494</v>
          </cell>
        </row>
        <row r="576">
          <cell r="U576">
            <v>40490</v>
          </cell>
          <cell r="Z576">
            <v>40497</v>
          </cell>
        </row>
        <row r="577">
          <cell r="U577">
            <v>40491</v>
          </cell>
          <cell r="Z577">
            <v>40498</v>
          </cell>
        </row>
        <row r="578">
          <cell r="U578">
            <v>40492</v>
          </cell>
          <cell r="Z578">
            <v>40499</v>
          </cell>
        </row>
        <row r="579">
          <cell r="U579">
            <v>40493</v>
          </cell>
          <cell r="Z579">
            <v>40500</v>
          </cell>
        </row>
        <row r="580">
          <cell r="U580">
            <v>40494</v>
          </cell>
          <cell r="Z580">
            <v>40501</v>
          </cell>
        </row>
        <row r="581">
          <cell r="U581">
            <v>40497</v>
          </cell>
          <cell r="Z581">
            <v>40504</v>
          </cell>
        </row>
        <row r="582">
          <cell r="U582">
            <v>40498</v>
          </cell>
          <cell r="Z582">
            <v>40505</v>
          </cell>
        </row>
        <row r="583">
          <cell r="U583">
            <v>40499</v>
          </cell>
          <cell r="Z583">
            <v>40506</v>
          </cell>
        </row>
        <row r="584">
          <cell r="U584">
            <v>40500</v>
          </cell>
          <cell r="Z584">
            <v>40508</v>
          </cell>
        </row>
        <row r="585">
          <cell r="U585">
            <v>40501</v>
          </cell>
          <cell r="Z585">
            <v>40511</v>
          </cell>
        </row>
        <row r="586">
          <cell r="U586">
            <v>40504</v>
          </cell>
          <cell r="Z586">
            <v>40512</v>
          </cell>
        </row>
        <row r="587">
          <cell r="U587">
            <v>40505</v>
          </cell>
          <cell r="Z587">
            <v>40513</v>
          </cell>
        </row>
        <row r="588">
          <cell r="U588">
            <v>40506</v>
          </cell>
          <cell r="Z588">
            <v>40514</v>
          </cell>
        </row>
        <row r="589">
          <cell r="U589">
            <v>40507</v>
          </cell>
          <cell r="Z589">
            <v>40515</v>
          </cell>
        </row>
        <row r="590">
          <cell r="U590">
            <v>40508</v>
          </cell>
          <cell r="Z590">
            <v>40518</v>
          </cell>
        </row>
        <row r="591">
          <cell r="U591">
            <v>40511</v>
          </cell>
          <cell r="Z591">
            <v>40519</v>
          </cell>
        </row>
        <row r="592">
          <cell r="U592">
            <v>40512</v>
          </cell>
          <cell r="Z592">
            <v>40520</v>
          </cell>
        </row>
        <row r="593">
          <cell r="U593">
            <v>40513</v>
          </cell>
          <cell r="Z593">
            <v>40521</v>
          </cell>
        </row>
        <row r="594">
          <cell r="U594">
            <v>40514</v>
          </cell>
          <cell r="Z594">
            <v>40522</v>
          </cell>
        </row>
        <row r="595">
          <cell r="U595">
            <v>40515</v>
          </cell>
          <cell r="Z595">
            <v>40525</v>
          </cell>
        </row>
        <row r="596">
          <cell r="U596">
            <v>40518</v>
          </cell>
          <cell r="Z596">
            <v>40526</v>
          </cell>
        </row>
        <row r="597">
          <cell r="U597">
            <v>40519</v>
          </cell>
          <cell r="Z597">
            <v>40527</v>
          </cell>
        </row>
        <row r="598">
          <cell r="U598">
            <v>40520</v>
          </cell>
          <cell r="Z598">
            <v>40528</v>
          </cell>
        </row>
        <row r="599">
          <cell r="U599">
            <v>40521</v>
          </cell>
          <cell r="Z599">
            <v>40529</v>
          </cell>
        </row>
        <row r="600">
          <cell r="U600">
            <v>40522</v>
          </cell>
          <cell r="Z600">
            <v>40532</v>
          </cell>
        </row>
        <row r="601">
          <cell r="U601">
            <v>40525</v>
          </cell>
          <cell r="Z601">
            <v>40533</v>
          </cell>
        </row>
        <row r="602">
          <cell r="U602">
            <v>40526</v>
          </cell>
          <cell r="Z602">
            <v>40534</v>
          </cell>
        </row>
        <row r="603">
          <cell r="U603">
            <v>40527</v>
          </cell>
          <cell r="Z603">
            <v>40535</v>
          </cell>
        </row>
        <row r="604">
          <cell r="U604">
            <v>40528</v>
          </cell>
          <cell r="Z604">
            <v>40539</v>
          </cell>
        </row>
        <row r="605">
          <cell r="U605">
            <v>40529</v>
          </cell>
          <cell r="Z605">
            <v>40540</v>
          </cell>
        </row>
        <row r="606">
          <cell r="U606">
            <v>40532</v>
          </cell>
          <cell r="Z606">
            <v>40541</v>
          </cell>
        </row>
        <row r="607">
          <cell r="U607">
            <v>40533</v>
          </cell>
          <cell r="Z607">
            <v>40542</v>
          </cell>
        </row>
        <row r="608">
          <cell r="U608">
            <v>40534</v>
          </cell>
          <cell r="Z608">
            <v>40543</v>
          </cell>
        </row>
        <row r="609">
          <cell r="U609">
            <v>40535</v>
          </cell>
          <cell r="Z609">
            <v>40546</v>
          </cell>
        </row>
        <row r="610">
          <cell r="U610">
            <v>40539</v>
          </cell>
          <cell r="Z610">
            <v>40547</v>
          </cell>
        </row>
        <row r="611">
          <cell r="U611">
            <v>40540</v>
          </cell>
          <cell r="Z611">
            <v>40548</v>
          </cell>
        </row>
        <row r="612">
          <cell r="U612">
            <v>40541</v>
          </cell>
          <cell r="Z612">
            <v>40549</v>
          </cell>
        </row>
        <row r="613">
          <cell r="U613">
            <v>40542</v>
          </cell>
          <cell r="Z613">
            <v>40550</v>
          </cell>
        </row>
        <row r="614">
          <cell r="U614">
            <v>40546</v>
          </cell>
          <cell r="Z614">
            <v>40553</v>
          </cell>
        </row>
        <row r="615">
          <cell r="U615">
            <v>40547</v>
          </cell>
          <cell r="Z615">
            <v>40554</v>
          </cell>
        </row>
        <row r="616">
          <cell r="U616">
            <v>40548</v>
          </cell>
          <cell r="Z616">
            <v>40555</v>
          </cell>
        </row>
        <row r="617">
          <cell r="U617">
            <v>40549</v>
          </cell>
          <cell r="Z617">
            <v>40556</v>
          </cell>
        </row>
        <row r="618">
          <cell r="U618">
            <v>40550</v>
          </cell>
          <cell r="Z618">
            <v>40557</v>
          </cell>
        </row>
        <row r="619">
          <cell r="U619">
            <v>40553</v>
          </cell>
          <cell r="Z619">
            <v>40561</v>
          </cell>
        </row>
        <row r="620">
          <cell r="U620">
            <v>40554</v>
          </cell>
          <cell r="Z620">
            <v>40562</v>
          </cell>
        </row>
        <row r="621">
          <cell r="U621">
            <v>40555</v>
          </cell>
          <cell r="Z621">
            <v>40563</v>
          </cell>
        </row>
        <row r="622">
          <cell r="U622">
            <v>40556</v>
          </cell>
          <cell r="Z622">
            <v>40564</v>
          </cell>
        </row>
        <row r="623">
          <cell r="U623">
            <v>40557</v>
          </cell>
          <cell r="Z623">
            <v>40567</v>
          </cell>
        </row>
        <row r="624">
          <cell r="U624">
            <v>40560</v>
          </cell>
          <cell r="Z624">
            <v>40568</v>
          </cell>
        </row>
        <row r="625">
          <cell r="U625">
            <v>40561</v>
          </cell>
          <cell r="Z625">
            <v>40569</v>
          </cell>
        </row>
        <row r="626">
          <cell r="U626">
            <v>40562</v>
          </cell>
          <cell r="Z626">
            <v>40570</v>
          </cell>
        </row>
        <row r="627">
          <cell r="U627">
            <v>40563</v>
          </cell>
          <cell r="Z627">
            <v>40571</v>
          </cell>
        </row>
        <row r="628">
          <cell r="U628">
            <v>40564</v>
          </cell>
          <cell r="Z628">
            <v>40574</v>
          </cell>
        </row>
        <row r="629">
          <cell r="U629">
            <v>40567</v>
          </cell>
          <cell r="Z629">
            <v>40575</v>
          </cell>
        </row>
        <row r="630">
          <cell r="U630">
            <v>40568</v>
          </cell>
          <cell r="Z630">
            <v>40576</v>
          </cell>
        </row>
        <row r="631">
          <cell r="U631">
            <v>40569</v>
          </cell>
          <cell r="Z631">
            <v>40577</v>
          </cell>
        </row>
        <row r="632">
          <cell r="U632">
            <v>40570</v>
          </cell>
          <cell r="Z632">
            <v>40578</v>
          </cell>
        </row>
        <row r="633">
          <cell r="U633">
            <v>40571</v>
          </cell>
          <cell r="Z633">
            <v>40581</v>
          </cell>
        </row>
        <row r="634">
          <cell r="U634">
            <v>40574</v>
          </cell>
          <cell r="Z634">
            <v>40582</v>
          </cell>
        </row>
        <row r="635">
          <cell r="U635">
            <v>40575</v>
          </cell>
          <cell r="Z635">
            <v>40583</v>
          </cell>
        </row>
        <row r="636">
          <cell r="U636">
            <v>40576</v>
          </cell>
          <cell r="Z636">
            <v>40584</v>
          </cell>
        </row>
        <row r="637">
          <cell r="U637">
            <v>40577</v>
          </cell>
          <cell r="Z637">
            <v>40585</v>
          </cell>
        </row>
        <row r="638">
          <cell r="U638">
            <v>40578</v>
          </cell>
          <cell r="Z638">
            <v>40588</v>
          </cell>
        </row>
        <row r="639">
          <cell r="U639">
            <v>40581</v>
          </cell>
          <cell r="Z639">
            <v>40589</v>
          </cell>
        </row>
        <row r="640">
          <cell r="U640">
            <v>40582</v>
          </cell>
          <cell r="Z640">
            <v>40590</v>
          </cell>
        </row>
        <row r="641">
          <cell r="U641">
            <v>40583</v>
          </cell>
          <cell r="Z641">
            <v>40591</v>
          </cell>
        </row>
        <row r="642">
          <cell r="U642">
            <v>40584</v>
          </cell>
          <cell r="Z642">
            <v>40592</v>
          </cell>
        </row>
        <row r="643">
          <cell r="U643">
            <v>40585</v>
          </cell>
          <cell r="Z643">
            <v>40596</v>
          </cell>
        </row>
        <row r="644">
          <cell r="U644">
            <v>40588</v>
          </cell>
          <cell r="Z644">
            <v>40597</v>
          </cell>
        </row>
        <row r="645">
          <cell r="U645">
            <v>40589</v>
          </cell>
          <cell r="Z645">
            <v>40598</v>
          </cell>
        </row>
        <row r="646">
          <cell r="U646">
            <v>40590</v>
          </cell>
          <cell r="Z646">
            <v>40599</v>
          </cell>
        </row>
        <row r="647">
          <cell r="U647">
            <v>40591</v>
          </cell>
          <cell r="Z647">
            <v>40602</v>
          </cell>
        </row>
        <row r="648">
          <cell r="U648">
            <v>40592</v>
          </cell>
          <cell r="Z648">
            <v>40603</v>
          </cell>
        </row>
        <row r="649">
          <cell r="U649">
            <v>40595</v>
          </cell>
          <cell r="Z649">
            <v>40604</v>
          </cell>
        </row>
        <row r="650">
          <cell r="U650">
            <v>40596</v>
          </cell>
          <cell r="Z650">
            <v>40605</v>
          </cell>
        </row>
        <row r="651">
          <cell r="U651">
            <v>40597</v>
          </cell>
          <cell r="Z651">
            <v>40606</v>
          </cell>
        </row>
        <row r="652">
          <cell r="U652">
            <v>40598</v>
          </cell>
          <cell r="Z652">
            <v>40609</v>
          </cell>
        </row>
        <row r="653">
          <cell r="U653">
            <v>40599</v>
          </cell>
          <cell r="Z653">
            <v>40610</v>
          </cell>
        </row>
        <row r="654">
          <cell r="U654">
            <v>40602</v>
          </cell>
          <cell r="Z654">
            <v>40611</v>
          </cell>
        </row>
        <row r="655">
          <cell r="U655">
            <v>40603</v>
          </cell>
          <cell r="Z655">
            <v>40612</v>
          </cell>
        </row>
        <row r="656">
          <cell r="U656">
            <v>40604</v>
          </cell>
          <cell r="Z656">
            <v>40613</v>
          </cell>
        </row>
        <row r="657">
          <cell r="U657">
            <v>40605</v>
          </cell>
          <cell r="Z657">
            <v>40616</v>
          </cell>
        </row>
        <row r="658">
          <cell r="U658">
            <v>40606</v>
          </cell>
          <cell r="Z658">
            <v>40617</v>
          </cell>
        </row>
        <row r="659">
          <cell r="U659">
            <v>40609</v>
          </cell>
          <cell r="Z659">
            <v>40618</v>
          </cell>
        </row>
        <row r="660">
          <cell r="U660">
            <v>40610</v>
          </cell>
          <cell r="Z660">
            <v>40619</v>
          </cell>
        </row>
        <row r="661">
          <cell r="U661">
            <v>40611</v>
          </cell>
          <cell r="Z661">
            <v>40620</v>
          </cell>
        </row>
        <row r="662">
          <cell r="U662">
            <v>40612</v>
          </cell>
          <cell r="Z662">
            <v>40623</v>
          </cell>
        </row>
        <row r="663">
          <cell r="U663">
            <v>40613</v>
          </cell>
          <cell r="Z663">
            <v>40624</v>
          </cell>
        </row>
        <row r="664">
          <cell r="U664">
            <v>40616</v>
          </cell>
          <cell r="Z664">
            <v>40625</v>
          </cell>
        </row>
        <row r="665">
          <cell r="U665">
            <v>40617</v>
          </cell>
          <cell r="Z665">
            <v>40626</v>
          </cell>
        </row>
        <row r="666">
          <cell r="U666">
            <v>40618</v>
          </cell>
          <cell r="Z666">
            <v>40627</v>
          </cell>
        </row>
        <row r="667">
          <cell r="U667">
            <v>40619</v>
          </cell>
          <cell r="Z667">
            <v>40630</v>
          </cell>
        </row>
        <row r="668">
          <cell r="U668">
            <v>40620</v>
          </cell>
          <cell r="Z668">
            <v>40631</v>
          </cell>
        </row>
        <row r="669">
          <cell r="U669">
            <v>40623</v>
          </cell>
          <cell r="Z669">
            <v>40632</v>
          </cell>
        </row>
        <row r="670">
          <cell r="U670">
            <v>40624</v>
          </cell>
          <cell r="Z670">
            <v>40633</v>
          </cell>
        </row>
        <row r="671">
          <cell r="U671">
            <v>40625</v>
          </cell>
          <cell r="Z671">
            <v>40634</v>
          </cell>
        </row>
        <row r="672">
          <cell r="U672">
            <v>40626</v>
          </cell>
          <cell r="Z672">
            <v>40637</v>
          </cell>
        </row>
        <row r="673">
          <cell r="U673">
            <v>40627</v>
          </cell>
          <cell r="Z673">
            <v>40638</v>
          </cell>
        </row>
        <row r="674">
          <cell r="U674">
            <v>40630</v>
          </cell>
          <cell r="Z674">
            <v>40639</v>
          </cell>
        </row>
        <row r="675">
          <cell r="U675">
            <v>40631</v>
          </cell>
          <cell r="Z675">
            <v>40640</v>
          </cell>
        </row>
        <row r="676">
          <cell r="U676">
            <v>40632</v>
          </cell>
          <cell r="Z676">
            <v>40641</v>
          </cell>
        </row>
        <row r="677">
          <cell r="U677">
            <v>40633</v>
          </cell>
          <cell r="Z677">
            <v>40644</v>
          </cell>
        </row>
        <row r="678">
          <cell r="U678">
            <v>40634</v>
          </cell>
          <cell r="Z678">
            <v>40645</v>
          </cell>
        </row>
        <row r="679">
          <cell r="U679">
            <v>40637</v>
          </cell>
          <cell r="Z679">
            <v>40646</v>
          </cell>
        </row>
        <row r="680">
          <cell r="U680">
            <v>40638</v>
          </cell>
          <cell r="Z680">
            <v>40647</v>
          </cell>
        </row>
        <row r="681">
          <cell r="U681">
            <v>40639</v>
          </cell>
          <cell r="Z681">
            <v>40648</v>
          </cell>
        </row>
        <row r="682">
          <cell r="U682">
            <v>40640</v>
          </cell>
          <cell r="Z682">
            <v>40651</v>
          </cell>
        </row>
        <row r="683">
          <cell r="U683">
            <v>40641</v>
          </cell>
          <cell r="Z683">
            <v>40652</v>
          </cell>
        </row>
        <row r="684">
          <cell r="U684">
            <v>40644</v>
          </cell>
          <cell r="Z684">
            <v>40653</v>
          </cell>
        </row>
        <row r="685">
          <cell r="U685">
            <v>40645</v>
          </cell>
          <cell r="Z685">
            <v>40654</v>
          </cell>
        </row>
        <row r="686">
          <cell r="U686">
            <v>40646</v>
          </cell>
          <cell r="Z686">
            <v>40658</v>
          </cell>
        </row>
        <row r="687">
          <cell r="U687">
            <v>40647</v>
          </cell>
          <cell r="Z687">
            <v>40659</v>
          </cell>
        </row>
        <row r="688">
          <cell r="U688">
            <v>40648</v>
          </cell>
          <cell r="Z688">
            <v>40660</v>
          </cell>
        </row>
        <row r="689">
          <cell r="U689">
            <v>40651</v>
          </cell>
          <cell r="Z689">
            <v>40661</v>
          </cell>
        </row>
        <row r="690">
          <cell r="U690">
            <v>40652</v>
          </cell>
          <cell r="Z690">
            <v>40662</v>
          </cell>
        </row>
        <row r="691">
          <cell r="U691">
            <v>40653</v>
          </cell>
          <cell r="Z691">
            <v>40665</v>
          </cell>
        </row>
        <row r="692">
          <cell r="U692">
            <v>40654</v>
          </cell>
          <cell r="Z692">
            <v>40666</v>
          </cell>
        </row>
        <row r="693">
          <cell r="U693">
            <v>40659</v>
          </cell>
          <cell r="Z693">
            <v>40667</v>
          </cell>
        </row>
        <row r="694">
          <cell r="U694">
            <v>40660</v>
          </cell>
          <cell r="Z694">
            <v>40668</v>
          </cell>
        </row>
        <row r="695">
          <cell r="U695">
            <v>40661</v>
          </cell>
          <cell r="Z695">
            <v>40669</v>
          </cell>
        </row>
        <row r="696">
          <cell r="U696">
            <v>40662</v>
          </cell>
          <cell r="Z696">
            <v>40672</v>
          </cell>
        </row>
        <row r="697">
          <cell r="U697">
            <v>40665</v>
          </cell>
          <cell r="Z697">
            <v>40673</v>
          </cell>
        </row>
        <row r="698">
          <cell r="U698">
            <v>40666</v>
          </cell>
          <cell r="Z698">
            <v>40674</v>
          </cell>
        </row>
        <row r="699">
          <cell r="U699">
            <v>40667</v>
          </cell>
          <cell r="Z699">
            <v>40675</v>
          </cell>
        </row>
        <row r="700">
          <cell r="U700">
            <v>40668</v>
          </cell>
          <cell r="Z700">
            <v>40676</v>
          </cell>
        </row>
        <row r="701">
          <cell r="U701">
            <v>40669</v>
          </cell>
          <cell r="Z701">
            <v>40679</v>
          </cell>
        </row>
        <row r="702">
          <cell r="U702">
            <v>40672</v>
          </cell>
          <cell r="Z702">
            <v>40680</v>
          </cell>
        </row>
        <row r="703">
          <cell r="U703">
            <v>40673</v>
          </cell>
          <cell r="Z703">
            <v>40681</v>
          </cell>
        </row>
        <row r="704">
          <cell r="U704">
            <v>40674</v>
          </cell>
          <cell r="Z704">
            <v>40682</v>
          </cell>
        </row>
        <row r="705">
          <cell r="U705">
            <v>40675</v>
          </cell>
          <cell r="Z705">
            <v>40683</v>
          </cell>
        </row>
        <row r="706">
          <cell r="U706">
            <v>40676</v>
          </cell>
          <cell r="Z706">
            <v>40686</v>
          </cell>
        </row>
        <row r="707">
          <cell r="U707">
            <v>40679</v>
          </cell>
          <cell r="Z707">
            <v>40687</v>
          </cell>
        </row>
        <row r="708">
          <cell r="U708">
            <v>40680</v>
          </cell>
          <cell r="Z708">
            <v>40688</v>
          </cell>
        </row>
        <row r="709">
          <cell r="U709">
            <v>40681</v>
          </cell>
          <cell r="Z709">
            <v>40689</v>
          </cell>
        </row>
        <row r="710">
          <cell r="U710">
            <v>40682</v>
          </cell>
          <cell r="Z710">
            <v>40690</v>
          </cell>
        </row>
        <row r="711">
          <cell r="U711">
            <v>40683</v>
          </cell>
          <cell r="Z711">
            <v>40694</v>
          </cell>
        </row>
        <row r="712">
          <cell r="U712">
            <v>40686</v>
          </cell>
          <cell r="Z712">
            <v>40695</v>
          </cell>
        </row>
        <row r="713">
          <cell r="U713">
            <v>40687</v>
          </cell>
          <cell r="Z713">
            <v>40696</v>
          </cell>
        </row>
        <row r="714">
          <cell r="U714">
            <v>40688</v>
          </cell>
          <cell r="Z714">
            <v>40697</v>
          </cell>
        </row>
        <row r="715">
          <cell r="U715">
            <v>40689</v>
          </cell>
          <cell r="Z715">
            <v>40700</v>
          </cell>
        </row>
        <row r="716">
          <cell r="U716">
            <v>40690</v>
          </cell>
          <cell r="Z716">
            <v>40701</v>
          </cell>
        </row>
        <row r="717">
          <cell r="U717">
            <v>40693</v>
          </cell>
          <cell r="Z717">
            <v>40702</v>
          </cell>
        </row>
        <row r="718">
          <cell r="U718">
            <v>40694</v>
          </cell>
          <cell r="Z718">
            <v>40703</v>
          </cell>
        </row>
        <row r="719">
          <cell r="U719">
            <v>40695</v>
          </cell>
          <cell r="Z719">
            <v>40704</v>
          </cell>
        </row>
        <row r="720">
          <cell r="U720">
            <v>40696</v>
          </cell>
          <cell r="Z720">
            <v>40707</v>
          </cell>
        </row>
        <row r="721">
          <cell r="U721">
            <v>40697</v>
          </cell>
          <cell r="Z721">
            <v>40708</v>
          </cell>
        </row>
        <row r="722">
          <cell r="U722">
            <v>40700</v>
          </cell>
          <cell r="Z722">
            <v>40709</v>
          </cell>
        </row>
        <row r="723">
          <cell r="U723">
            <v>40701</v>
          </cell>
          <cell r="Z723">
            <v>40710</v>
          </cell>
        </row>
        <row r="724">
          <cell r="U724">
            <v>40702</v>
          </cell>
          <cell r="Z724">
            <v>40711</v>
          </cell>
        </row>
        <row r="725">
          <cell r="U725">
            <v>40703</v>
          </cell>
          <cell r="Z725">
            <v>40714</v>
          </cell>
        </row>
        <row r="726">
          <cell r="U726">
            <v>40704</v>
          </cell>
          <cell r="Z726">
            <v>40715</v>
          </cell>
        </row>
        <row r="727">
          <cell r="U727">
            <v>40707</v>
          </cell>
          <cell r="Z727">
            <v>40716</v>
          </cell>
        </row>
        <row r="728">
          <cell r="U728">
            <v>40708</v>
          </cell>
          <cell r="Z728">
            <v>40717</v>
          </cell>
        </row>
        <row r="729">
          <cell r="U729">
            <v>40709</v>
          </cell>
          <cell r="Z729">
            <v>40718</v>
          </cell>
        </row>
        <row r="730">
          <cell r="U730">
            <v>40710</v>
          </cell>
          <cell r="Z730">
            <v>40721</v>
          </cell>
        </row>
        <row r="731">
          <cell r="U731">
            <v>40711</v>
          </cell>
          <cell r="Z731">
            <v>40722</v>
          </cell>
        </row>
        <row r="732">
          <cell r="U732">
            <v>40714</v>
          </cell>
          <cell r="Z732">
            <v>40723</v>
          </cell>
        </row>
        <row r="733">
          <cell r="U733">
            <v>40715</v>
          </cell>
          <cell r="Z733">
            <v>40724</v>
          </cell>
        </row>
        <row r="734">
          <cell r="U734">
            <v>40716</v>
          </cell>
          <cell r="Z734">
            <v>40725</v>
          </cell>
        </row>
        <row r="735">
          <cell r="U735">
            <v>40717</v>
          </cell>
          <cell r="Z735">
            <v>40729</v>
          </cell>
        </row>
        <row r="736">
          <cell r="U736">
            <v>40718</v>
          </cell>
          <cell r="Z736">
            <v>40730</v>
          </cell>
        </row>
        <row r="737">
          <cell r="U737">
            <v>40721</v>
          </cell>
          <cell r="Z737">
            <v>40731</v>
          </cell>
        </row>
        <row r="738">
          <cell r="U738">
            <v>40722</v>
          </cell>
          <cell r="Z738">
            <v>40732</v>
          </cell>
        </row>
        <row r="739">
          <cell r="U739">
            <v>40723</v>
          </cell>
          <cell r="Z739">
            <v>40735</v>
          </cell>
        </row>
        <row r="740">
          <cell r="U740">
            <v>40724</v>
          </cell>
          <cell r="Z740">
            <v>40736</v>
          </cell>
        </row>
        <row r="741">
          <cell r="U741">
            <v>40725</v>
          </cell>
          <cell r="Z741">
            <v>40737</v>
          </cell>
        </row>
        <row r="742">
          <cell r="U742">
            <v>40728</v>
          </cell>
          <cell r="Z742">
            <v>40738</v>
          </cell>
        </row>
        <row r="743">
          <cell r="U743">
            <v>40729</v>
          </cell>
          <cell r="Z743">
            <v>40739</v>
          </cell>
        </row>
        <row r="744">
          <cell r="U744">
            <v>40730</v>
          </cell>
          <cell r="Z744">
            <v>40742</v>
          </cell>
        </row>
        <row r="745">
          <cell r="U745">
            <v>40731</v>
          </cell>
          <cell r="Z745">
            <v>40743</v>
          </cell>
        </row>
        <row r="746">
          <cell r="U746">
            <v>40732</v>
          </cell>
          <cell r="Z746">
            <v>40744</v>
          </cell>
        </row>
        <row r="747">
          <cell r="U747">
            <v>40735</v>
          </cell>
          <cell r="Z747">
            <v>40745</v>
          </cell>
        </row>
        <row r="748">
          <cell r="U748">
            <v>40736</v>
          </cell>
          <cell r="Z748">
            <v>40746</v>
          </cell>
        </row>
        <row r="749">
          <cell r="U749">
            <v>40737</v>
          </cell>
          <cell r="Z749">
            <v>40749</v>
          </cell>
        </row>
        <row r="750">
          <cell r="U750">
            <v>40738</v>
          </cell>
          <cell r="Z750">
            <v>40750</v>
          </cell>
        </row>
        <row r="751">
          <cell r="U751">
            <v>40739</v>
          </cell>
          <cell r="Z751">
            <v>40751</v>
          </cell>
        </row>
        <row r="752">
          <cell r="U752">
            <v>40742</v>
          </cell>
          <cell r="Z752">
            <v>40752</v>
          </cell>
        </row>
        <row r="753">
          <cell r="U753">
            <v>40743</v>
          </cell>
          <cell r="Z753">
            <v>40753</v>
          </cell>
        </row>
        <row r="754">
          <cell r="U754">
            <v>40744</v>
          </cell>
          <cell r="Z754">
            <v>40756</v>
          </cell>
        </row>
        <row r="755">
          <cell r="U755">
            <v>40745</v>
          </cell>
          <cell r="Z755">
            <v>40757</v>
          </cell>
        </row>
        <row r="756">
          <cell r="U756">
            <v>40746</v>
          </cell>
          <cell r="Z756">
            <v>40758</v>
          </cell>
        </row>
        <row r="757">
          <cell r="U757">
            <v>40749</v>
          </cell>
          <cell r="Z757">
            <v>40759</v>
          </cell>
        </row>
        <row r="758">
          <cell r="U758">
            <v>40750</v>
          </cell>
          <cell r="Z758">
            <v>40760</v>
          </cell>
        </row>
        <row r="759">
          <cell r="U759">
            <v>40751</v>
          </cell>
          <cell r="Z759">
            <v>40763</v>
          </cell>
        </row>
        <row r="760">
          <cell r="U760">
            <v>40752</v>
          </cell>
          <cell r="Z760">
            <v>40764</v>
          </cell>
        </row>
        <row r="761">
          <cell r="U761">
            <v>40753</v>
          </cell>
          <cell r="Z761">
            <v>40765</v>
          </cell>
        </row>
        <row r="762">
          <cell r="U762">
            <v>40756</v>
          </cell>
          <cell r="Z762">
            <v>40766</v>
          </cell>
        </row>
        <row r="763">
          <cell r="U763">
            <v>40757</v>
          </cell>
          <cell r="Z763">
            <v>40767</v>
          </cell>
        </row>
        <row r="764">
          <cell r="U764">
            <v>40758</v>
          </cell>
          <cell r="Z764">
            <v>40770</v>
          </cell>
        </row>
        <row r="765">
          <cell r="U765">
            <v>40759</v>
          </cell>
          <cell r="Z765">
            <v>40771</v>
          </cell>
        </row>
        <row r="766">
          <cell r="U766">
            <v>40760</v>
          </cell>
          <cell r="Z766">
            <v>40772</v>
          </cell>
        </row>
        <row r="767">
          <cell r="U767">
            <v>40763</v>
          </cell>
          <cell r="Z767">
            <v>40773</v>
          </cell>
        </row>
        <row r="768">
          <cell r="U768">
            <v>40764</v>
          </cell>
          <cell r="Z768">
            <v>40774</v>
          </cell>
        </row>
        <row r="769">
          <cell r="U769">
            <v>40765</v>
          </cell>
          <cell r="Z769">
            <v>40777</v>
          </cell>
        </row>
        <row r="770">
          <cell r="U770">
            <v>40766</v>
          </cell>
          <cell r="Z770">
            <v>40778</v>
          </cell>
        </row>
        <row r="771">
          <cell r="U771">
            <v>40767</v>
          </cell>
          <cell r="Z771">
            <v>40779</v>
          </cell>
        </row>
        <row r="772">
          <cell r="U772">
            <v>40770</v>
          </cell>
          <cell r="Z772">
            <v>40780</v>
          </cell>
        </row>
        <row r="773">
          <cell r="U773">
            <v>40771</v>
          </cell>
          <cell r="Z773">
            <v>40781</v>
          </cell>
        </row>
        <row r="774">
          <cell r="U774">
            <v>40772</v>
          </cell>
          <cell r="Z774">
            <v>40784</v>
          </cell>
        </row>
        <row r="775">
          <cell r="U775">
            <v>40773</v>
          </cell>
          <cell r="Z775">
            <v>40785</v>
          </cell>
        </row>
        <row r="776">
          <cell r="U776">
            <v>40774</v>
          </cell>
          <cell r="Z776">
            <v>40786</v>
          </cell>
        </row>
        <row r="777">
          <cell r="U777">
            <v>40777</v>
          </cell>
          <cell r="Z777">
            <v>40787</v>
          </cell>
        </row>
        <row r="778">
          <cell r="U778">
            <v>40778</v>
          </cell>
          <cell r="Z778">
            <v>40788</v>
          </cell>
        </row>
        <row r="779">
          <cell r="U779">
            <v>40779</v>
          </cell>
          <cell r="Z779">
            <v>40792</v>
          </cell>
        </row>
        <row r="780">
          <cell r="U780">
            <v>40780</v>
          </cell>
          <cell r="Z780">
            <v>40793</v>
          </cell>
        </row>
        <row r="781">
          <cell r="U781">
            <v>40781</v>
          </cell>
          <cell r="Z781">
            <v>40794</v>
          </cell>
        </row>
        <row r="782">
          <cell r="U782">
            <v>40784</v>
          </cell>
          <cell r="Z782">
            <v>40795</v>
          </cell>
        </row>
        <row r="783">
          <cell r="U783">
            <v>40785</v>
          </cell>
          <cell r="Z783">
            <v>40798</v>
          </cell>
        </row>
        <row r="784">
          <cell r="U784">
            <v>40786</v>
          </cell>
          <cell r="Z784">
            <v>40799</v>
          </cell>
        </row>
        <row r="785">
          <cell r="U785">
            <v>40787</v>
          </cell>
          <cell r="Z785">
            <v>40800</v>
          </cell>
        </row>
        <row r="786">
          <cell r="U786">
            <v>40788</v>
          </cell>
          <cell r="Z786">
            <v>40801</v>
          </cell>
        </row>
        <row r="787">
          <cell r="U787">
            <v>40791</v>
          </cell>
          <cell r="Z787">
            <v>40802</v>
          </cell>
        </row>
        <row r="788">
          <cell r="U788">
            <v>40792</v>
          </cell>
          <cell r="Z788">
            <v>40805</v>
          </cell>
        </row>
        <row r="789">
          <cell r="U789">
            <v>40793</v>
          </cell>
          <cell r="Z789">
            <v>40806</v>
          </cell>
        </row>
        <row r="790">
          <cell r="U790">
            <v>40794</v>
          </cell>
          <cell r="Z790">
            <v>40807</v>
          </cell>
        </row>
        <row r="791">
          <cell r="U791">
            <v>40795</v>
          </cell>
          <cell r="Z791">
            <v>40808</v>
          </cell>
        </row>
        <row r="792">
          <cell r="U792">
            <v>40798</v>
          </cell>
          <cell r="Z792">
            <v>40809</v>
          </cell>
        </row>
        <row r="793">
          <cell r="U793">
            <v>40799</v>
          </cell>
          <cell r="Z793">
            <v>40812</v>
          </cell>
        </row>
        <row r="794">
          <cell r="U794">
            <v>40800</v>
          </cell>
          <cell r="Z794">
            <v>40813</v>
          </cell>
        </row>
        <row r="795">
          <cell r="U795">
            <v>40801</v>
          </cell>
          <cell r="Z795">
            <v>40814</v>
          </cell>
        </row>
        <row r="796">
          <cell r="U796">
            <v>40802</v>
          </cell>
          <cell r="Z796">
            <v>40815</v>
          </cell>
        </row>
        <row r="797">
          <cell r="U797">
            <v>40805</v>
          </cell>
          <cell r="Z797">
            <v>40816</v>
          </cell>
        </row>
        <row r="798">
          <cell r="U798">
            <v>40806</v>
          </cell>
          <cell r="Z798">
            <v>40819</v>
          </cell>
        </row>
        <row r="799">
          <cell r="U799">
            <v>40807</v>
          </cell>
          <cell r="Z799">
            <v>40820</v>
          </cell>
        </row>
        <row r="800">
          <cell r="U800">
            <v>40808</v>
          </cell>
          <cell r="Z800">
            <v>40821</v>
          </cell>
        </row>
        <row r="801">
          <cell r="U801">
            <v>40809</v>
          </cell>
          <cell r="Z801">
            <v>40822</v>
          </cell>
        </row>
        <row r="802">
          <cell r="U802">
            <v>40812</v>
          </cell>
          <cell r="Z802">
            <v>40823</v>
          </cell>
        </row>
        <row r="803">
          <cell r="U803">
            <v>40813</v>
          </cell>
          <cell r="Z803">
            <v>40826</v>
          </cell>
        </row>
        <row r="804">
          <cell r="U804">
            <v>40814</v>
          </cell>
          <cell r="Z804">
            <v>40827</v>
          </cell>
        </row>
        <row r="805">
          <cell r="U805">
            <v>40815</v>
          </cell>
          <cell r="Z805">
            <v>40828</v>
          </cell>
        </row>
        <row r="806">
          <cell r="U806">
            <v>40816</v>
          </cell>
          <cell r="Z806">
            <v>40829</v>
          </cell>
        </row>
        <row r="807">
          <cell r="U807">
            <v>40819</v>
          </cell>
          <cell r="Z807">
            <v>40830</v>
          </cell>
        </row>
        <row r="808">
          <cell r="U808">
            <v>40820</v>
          </cell>
          <cell r="Z808">
            <v>40833</v>
          </cell>
        </row>
        <row r="809">
          <cell r="U809">
            <v>40821</v>
          </cell>
          <cell r="Z809">
            <v>40834</v>
          </cell>
        </row>
        <row r="810">
          <cell r="U810">
            <v>40822</v>
          </cell>
          <cell r="Z810">
            <v>40835</v>
          </cell>
        </row>
        <row r="811">
          <cell r="U811">
            <v>40823</v>
          </cell>
          <cell r="Z811">
            <v>40836</v>
          </cell>
        </row>
        <row r="812">
          <cell r="U812">
            <v>40826</v>
          </cell>
          <cell r="Z812">
            <v>40837</v>
          </cell>
        </row>
        <row r="813">
          <cell r="U813">
            <v>40827</v>
          </cell>
          <cell r="Z813">
            <v>40840</v>
          </cell>
        </row>
        <row r="814">
          <cell r="U814">
            <v>40828</v>
          </cell>
          <cell r="Z814">
            <v>40841</v>
          </cell>
        </row>
        <row r="815">
          <cell r="U815">
            <v>40829</v>
          </cell>
          <cell r="Z815">
            <v>40842</v>
          </cell>
        </row>
        <row r="816">
          <cell r="U816">
            <v>40830</v>
          </cell>
          <cell r="Z816">
            <v>40843</v>
          </cell>
        </row>
        <row r="817">
          <cell r="U817">
            <v>40833</v>
          </cell>
          <cell r="Z817">
            <v>40844</v>
          </cell>
        </row>
        <row r="818">
          <cell r="U818">
            <v>40834</v>
          </cell>
          <cell r="Z818">
            <v>40847</v>
          </cell>
        </row>
        <row r="819">
          <cell r="U819">
            <v>40835</v>
          </cell>
          <cell r="Z819">
            <v>40848</v>
          </cell>
        </row>
        <row r="820">
          <cell r="U820">
            <v>40836</v>
          </cell>
          <cell r="Z820">
            <v>40849</v>
          </cell>
        </row>
        <row r="821">
          <cell r="U821">
            <v>40837</v>
          </cell>
          <cell r="Z821">
            <v>40850</v>
          </cell>
        </row>
        <row r="822">
          <cell r="U822">
            <v>40840</v>
          </cell>
          <cell r="Z822">
            <v>40851</v>
          </cell>
        </row>
        <row r="823">
          <cell r="U823">
            <v>40841</v>
          </cell>
          <cell r="Z823">
            <v>40854</v>
          </cell>
        </row>
        <row r="824">
          <cell r="U824">
            <v>40842</v>
          </cell>
          <cell r="Z824">
            <v>40855</v>
          </cell>
        </row>
        <row r="825">
          <cell r="U825">
            <v>40843</v>
          </cell>
          <cell r="Z825">
            <v>40856</v>
          </cell>
        </row>
        <row r="826">
          <cell r="U826">
            <v>40844</v>
          </cell>
          <cell r="Z826">
            <v>40857</v>
          </cell>
        </row>
        <row r="827">
          <cell r="U827">
            <v>40847</v>
          </cell>
          <cell r="Z827">
            <v>40858</v>
          </cell>
        </row>
        <row r="828">
          <cell r="U828">
            <v>40848</v>
          </cell>
          <cell r="Z828">
            <v>40861</v>
          </cell>
        </row>
        <row r="829">
          <cell r="U829">
            <v>40849</v>
          </cell>
          <cell r="Z829">
            <v>40862</v>
          </cell>
        </row>
        <row r="830">
          <cell r="U830">
            <v>40850</v>
          </cell>
          <cell r="Z830">
            <v>40863</v>
          </cell>
        </row>
        <row r="831">
          <cell r="U831">
            <v>40851</v>
          </cell>
          <cell r="Z831">
            <v>40864</v>
          </cell>
        </row>
        <row r="832">
          <cell r="U832">
            <v>40854</v>
          </cell>
          <cell r="Z832">
            <v>40865</v>
          </cell>
        </row>
        <row r="833">
          <cell r="U833">
            <v>40855</v>
          </cell>
          <cell r="Z833">
            <v>40868</v>
          </cell>
        </row>
        <row r="834">
          <cell r="U834">
            <v>40856</v>
          </cell>
          <cell r="Z834">
            <v>40869</v>
          </cell>
        </row>
        <row r="835">
          <cell r="U835">
            <v>40857</v>
          </cell>
          <cell r="Z835">
            <v>40870</v>
          </cell>
        </row>
        <row r="836">
          <cell r="U836">
            <v>40858</v>
          </cell>
          <cell r="Z836">
            <v>40872</v>
          </cell>
        </row>
        <row r="837">
          <cell r="U837">
            <v>40861</v>
          </cell>
          <cell r="Z837">
            <v>40875</v>
          </cell>
        </row>
        <row r="838">
          <cell r="U838">
            <v>40862</v>
          </cell>
          <cell r="Z838">
            <v>40876</v>
          </cell>
        </row>
        <row r="839">
          <cell r="U839">
            <v>40863</v>
          </cell>
          <cell r="Z839">
            <v>40877</v>
          </cell>
        </row>
        <row r="840">
          <cell r="U840">
            <v>40864</v>
          </cell>
          <cell r="Z840">
            <v>40878</v>
          </cell>
        </row>
        <row r="841">
          <cell r="U841">
            <v>40865</v>
          </cell>
          <cell r="Z841">
            <v>40879</v>
          </cell>
        </row>
        <row r="842">
          <cell r="U842">
            <v>40868</v>
          </cell>
          <cell r="Z842">
            <v>40882</v>
          </cell>
        </row>
        <row r="843">
          <cell r="U843">
            <v>40869</v>
          </cell>
          <cell r="Z843">
            <v>40883</v>
          </cell>
        </row>
        <row r="844">
          <cell r="U844">
            <v>40870</v>
          </cell>
          <cell r="Z844">
            <v>40884</v>
          </cell>
        </row>
        <row r="845">
          <cell r="U845">
            <v>40871</v>
          </cell>
          <cell r="Z845">
            <v>40885</v>
          </cell>
        </row>
        <row r="846">
          <cell r="U846">
            <v>40872</v>
          </cell>
          <cell r="Z846">
            <v>40886</v>
          </cell>
        </row>
        <row r="847">
          <cell r="U847">
            <v>40875</v>
          </cell>
          <cell r="Z847">
            <v>40889</v>
          </cell>
        </row>
        <row r="848">
          <cell r="U848">
            <v>40876</v>
          </cell>
          <cell r="Z848">
            <v>40890</v>
          </cell>
        </row>
        <row r="849">
          <cell r="U849">
            <v>40877</v>
          </cell>
          <cell r="Z849">
            <v>40891</v>
          </cell>
        </row>
        <row r="850">
          <cell r="U850">
            <v>40878</v>
          </cell>
          <cell r="Z850">
            <v>40892</v>
          </cell>
        </row>
        <row r="851">
          <cell r="U851">
            <v>40879</v>
          </cell>
          <cell r="Z851">
            <v>40893</v>
          </cell>
        </row>
        <row r="852">
          <cell r="U852">
            <v>40882</v>
          </cell>
          <cell r="Z852">
            <v>40896</v>
          </cell>
        </row>
        <row r="853">
          <cell r="U853">
            <v>40883</v>
          </cell>
          <cell r="Z853">
            <v>40897</v>
          </cell>
        </row>
        <row r="854">
          <cell r="U854">
            <v>40884</v>
          </cell>
          <cell r="Z854">
            <v>40898</v>
          </cell>
        </row>
        <row r="855">
          <cell r="U855">
            <v>40885</v>
          </cell>
          <cell r="Z855">
            <v>40899</v>
          </cell>
        </row>
        <row r="856">
          <cell r="U856">
            <v>40886</v>
          </cell>
          <cell r="Z856">
            <v>40900</v>
          </cell>
        </row>
        <row r="857">
          <cell r="U857">
            <v>40889</v>
          </cell>
          <cell r="Z857">
            <v>40904</v>
          </cell>
        </row>
        <row r="858">
          <cell r="U858">
            <v>40890</v>
          </cell>
          <cell r="Z858">
            <v>40905</v>
          </cell>
        </row>
        <row r="859">
          <cell r="U859">
            <v>40891</v>
          </cell>
          <cell r="Z859">
            <v>40906</v>
          </cell>
        </row>
        <row r="860">
          <cell r="U860">
            <v>40892</v>
          </cell>
          <cell r="Z860">
            <v>40907</v>
          </cell>
        </row>
        <row r="861">
          <cell r="U861">
            <v>40893</v>
          </cell>
          <cell r="Z861">
            <v>40911</v>
          </cell>
        </row>
        <row r="862">
          <cell r="U862">
            <v>40896</v>
          </cell>
          <cell r="Z862">
            <v>40912</v>
          </cell>
        </row>
        <row r="863">
          <cell r="U863">
            <v>40897</v>
          </cell>
          <cell r="Z863">
            <v>40913</v>
          </cell>
        </row>
        <row r="864">
          <cell r="U864">
            <v>40898</v>
          </cell>
          <cell r="Z864">
            <v>40914</v>
          </cell>
        </row>
        <row r="865">
          <cell r="U865">
            <v>40899</v>
          </cell>
          <cell r="Z865">
            <v>40917</v>
          </cell>
        </row>
        <row r="866">
          <cell r="U866">
            <v>40900</v>
          </cell>
          <cell r="Z866">
            <v>40918</v>
          </cell>
        </row>
        <row r="867">
          <cell r="U867">
            <v>40904</v>
          </cell>
          <cell r="Z867">
            <v>40919</v>
          </cell>
        </row>
        <row r="868">
          <cell r="U868">
            <v>40905</v>
          </cell>
          <cell r="Z868">
            <v>40920</v>
          </cell>
        </row>
        <row r="869">
          <cell r="U869">
            <v>40906</v>
          </cell>
          <cell r="Z869">
            <v>40921</v>
          </cell>
        </row>
        <row r="870">
          <cell r="U870">
            <v>40907</v>
          </cell>
          <cell r="Z870">
            <v>40925</v>
          </cell>
        </row>
        <row r="871">
          <cell r="U871">
            <v>40910</v>
          </cell>
          <cell r="Z871">
            <v>40926</v>
          </cell>
        </row>
        <row r="872">
          <cell r="U872">
            <v>40911</v>
          </cell>
          <cell r="Z872">
            <v>40927</v>
          </cell>
        </row>
        <row r="873">
          <cell r="U873">
            <v>40912</v>
          </cell>
          <cell r="Z873">
            <v>40928</v>
          </cell>
        </row>
        <row r="874">
          <cell r="U874">
            <v>40913</v>
          </cell>
          <cell r="Z874">
            <v>40931</v>
          </cell>
        </row>
        <row r="875">
          <cell r="U875">
            <v>40914</v>
          </cell>
          <cell r="Z875">
            <v>40932</v>
          </cell>
        </row>
        <row r="876">
          <cell r="U876">
            <v>40917</v>
          </cell>
          <cell r="Z876">
            <v>40933</v>
          </cell>
        </row>
        <row r="877">
          <cell r="U877">
            <v>40918</v>
          </cell>
          <cell r="Z877">
            <v>40934</v>
          </cell>
        </row>
        <row r="878">
          <cell r="U878">
            <v>40919</v>
          </cell>
          <cell r="Z878">
            <v>40935</v>
          </cell>
        </row>
        <row r="879">
          <cell r="U879">
            <v>40920</v>
          </cell>
          <cell r="Z879">
            <v>40938</v>
          </cell>
        </row>
        <row r="880">
          <cell r="U880">
            <v>40921</v>
          </cell>
          <cell r="Z880">
            <v>40939</v>
          </cell>
        </row>
        <row r="881">
          <cell r="U881">
            <v>40924</v>
          </cell>
          <cell r="Z881">
            <v>40940</v>
          </cell>
        </row>
        <row r="882">
          <cell r="U882">
            <v>40925</v>
          </cell>
          <cell r="Z882">
            <v>40941</v>
          </cell>
        </row>
        <row r="883">
          <cell r="U883">
            <v>40926</v>
          </cell>
          <cell r="Z883">
            <v>40942</v>
          </cell>
        </row>
        <row r="884">
          <cell r="U884">
            <v>40927</v>
          </cell>
          <cell r="Z884">
            <v>40945</v>
          </cell>
        </row>
        <row r="885">
          <cell r="U885">
            <v>40928</v>
          </cell>
          <cell r="Z885">
            <v>40946</v>
          </cell>
        </row>
        <row r="886">
          <cell r="U886">
            <v>40931</v>
          </cell>
          <cell r="Z886">
            <v>40947</v>
          </cell>
        </row>
        <row r="887">
          <cell r="U887">
            <v>40932</v>
          </cell>
          <cell r="Z887">
            <v>40948</v>
          </cell>
        </row>
        <row r="888">
          <cell r="U888">
            <v>40933</v>
          </cell>
          <cell r="Z888">
            <v>40949</v>
          </cell>
        </row>
        <row r="889">
          <cell r="U889">
            <v>40934</v>
          </cell>
          <cell r="Z889">
            <v>40952</v>
          </cell>
        </row>
        <row r="890">
          <cell r="U890">
            <v>40935</v>
          </cell>
          <cell r="Z890">
            <v>40953</v>
          </cell>
        </row>
        <row r="891">
          <cell r="U891">
            <v>40938</v>
          </cell>
          <cell r="Z891">
            <v>40954</v>
          </cell>
        </row>
        <row r="892">
          <cell r="U892">
            <v>40939</v>
          </cell>
          <cell r="Z892">
            <v>40955</v>
          </cell>
        </row>
        <row r="893">
          <cell r="U893">
            <v>40940</v>
          </cell>
          <cell r="Z893">
            <v>40956</v>
          </cell>
        </row>
        <row r="894">
          <cell r="U894">
            <v>40941</v>
          </cell>
          <cell r="Z894">
            <v>40960</v>
          </cell>
        </row>
        <row r="895">
          <cell r="U895">
            <v>40942</v>
          </cell>
          <cell r="Z895">
            <v>40961</v>
          </cell>
        </row>
        <row r="896">
          <cell r="U896">
            <v>40945</v>
          </cell>
          <cell r="Z896">
            <v>40962</v>
          </cell>
        </row>
        <row r="897">
          <cell r="U897">
            <v>40946</v>
          </cell>
          <cell r="Z897">
            <v>40963</v>
          </cell>
        </row>
        <row r="898">
          <cell r="U898">
            <v>40947</v>
          </cell>
          <cell r="Z898">
            <v>40966</v>
          </cell>
        </row>
        <row r="899">
          <cell r="U899">
            <v>40948</v>
          </cell>
          <cell r="Z899">
            <v>40967</v>
          </cell>
        </row>
        <row r="900">
          <cell r="U900">
            <v>40949</v>
          </cell>
          <cell r="Z900">
            <v>40968</v>
          </cell>
        </row>
        <row r="901">
          <cell r="U901">
            <v>40952</v>
          </cell>
          <cell r="Z901">
            <v>40969</v>
          </cell>
        </row>
        <row r="902">
          <cell r="U902">
            <v>40953</v>
          </cell>
          <cell r="Z902">
            <v>40970</v>
          </cell>
        </row>
        <row r="903">
          <cell r="U903">
            <v>40954</v>
          </cell>
          <cell r="Z903">
            <v>40973</v>
          </cell>
        </row>
        <row r="904">
          <cell r="U904">
            <v>40955</v>
          </cell>
          <cell r="Z904">
            <v>40974</v>
          </cell>
        </row>
        <row r="905">
          <cell r="U905">
            <v>40956</v>
          </cell>
          <cell r="Z905">
            <v>40975</v>
          </cell>
        </row>
        <row r="906">
          <cell r="U906">
            <v>40959</v>
          </cell>
          <cell r="Z906">
            <v>40976</v>
          </cell>
        </row>
        <row r="907">
          <cell r="U907">
            <v>40960</v>
          </cell>
          <cell r="Z907">
            <v>40977</v>
          </cell>
        </row>
        <row r="908">
          <cell r="U908">
            <v>40961</v>
          </cell>
          <cell r="Z908">
            <v>40980</v>
          </cell>
        </row>
        <row r="909">
          <cell r="U909">
            <v>40962</v>
          </cell>
          <cell r="Z909">
            <v>40981</v>
          </cell>
        </row>
        <row r="910">
          <cell r="U910">
            <v>40963</v>
          </cell>
          <cell r="Z910">
            <v>40982</v>
          </cell>
        </row>
        <row r="911">
          <cell r="U911">
            <v>40966</v>
          </cell>
          <cell r="Z911">
            <v>40983</v>
          </cell>
        </row>
        <row r="912">
          <cell r="U912">
            <v>40967</v>
          </cell>
          <cell r="Z912">
            <v>40984</v>
          </cell>
        </row>
        <row r="913">
          <cell r="U913">
            <v>40968</v>
          </cell>
          <cell r="Z913">
            <v>40987</v>
          </cell>
        </row>
        <row r="914">
          <cell r="U914">
            <v>40969</v>
          </cell>
          <cell r="Z914">
            <v>40988</v>
          </cell>
        </row>
        <row r="915">
          <cell r="U915">
            <v>40970</v>
          </cell>
          <cell r="Z915">
            <v>40989</v>
          </cell>
        </row>
        <row r="916">
          <cell r="U916">
            <v>40973</v>
          </cell>
          <cell r="Z916">
            <v>40990</v>
          </cell>
        </row>
        <row r="917">
          <cell r="U917">
            <v>40974</v>
          </cell>
          <cell r="Z917">
            <v>40991</v>
          </cell>
        </row>
        <row r="918">
          <cell r="U918">
            <v>40975</v>
          </cell>
          <cell r="Z918">
            <v>40994</v>
          </cell>
        </row>
        <row r="919">
          <cell r="U919">
            <v>40976</v>
          </cell>
          <cell r="Z919">
            <v>40995</v>
          </cell>
        </row>
        <row r="920">
          <cell r="U920">
            <v>40977</v>
          </cell>
          <cell r="Z920">
            <v>40996</v>
          </cell>
        </row>
        <row r="921">
          <cell r="U921">
            <v>40980</v>
          </cell>
          <cell r="Z921">
            <v>40997</v>
          </cell>
        </row>
        <row r="922">
          <cell r="U922">
            <v>40981</v>
          </cell>
          <cell r="Z922">
            <v>40998</v>
          </cell>
        </row>
        <row r="923">
          <cell r="U923">
            <v>40982</v>
          </cell>
          <cell r="Z923">
            <v>41001</v>
          </cell>
        </row>
        <row r="924">
          <cell r="U924">
            <v>40983</v>
          </cell>
          <cell r="Z924">
            <v>41002</v>
          </cell>
        </row>
        <row r="925">
          <cell r="U925">
            <v>40984</v>
          </cell>
          <cell r="Z925">
            <v>41003</v>
          </cell>
        </row>
        <row r="926">
          <cell r="U926">
            <v>40987</v>
          </cell>
          <cell r="Z926">
            <v>41004</v>
          </cell>
        </row>
        <row r="927">
          <cell r="U927">
            <v>40988</v>
          </cell>
          <cell r="Z927">
            <v>41008</v>
          </cell>
        </row>
        <row r="928">
          <cell r="U928">
            <v>40989</v>
          </cell>
          <cell r="Z928">
            <v>41009</v>
          </cell>
        </row>
        <row r="929">
          <cell r="U929">
            <v>40990</v>
          </cell>
          <cell r="Z929">
            <v>41010</v>
          </cell>
        </row>
        <row r="930">
          <cell r="U930">
            <v>40991</v>
          </cell>
          <cell r="Z930">
            <v>41011</v>
          </cell>
        </row>
        <row r="931">
          <cell r="U931">
            <v>40994</v>
          </cell>
          <cell r="Z931">
            <v>41012</v>
          </cell>
        </row>
        <row r="932">
          <cell r="U932">
            <v>40995</v>
          </cell>
          <cell r="Z932">
            <v>41015</v>
          </cell>
        </row>
        <row r="933">
          <cell r="U933">
            <v>40996</v>
          </cell>
          <cell r="Z933">
            <v>41016</v>
          </cell>
        </row>
        <row r="934">
          <cell r="U934">
            <v>40997</v>
          </cell>
          <cell r="Z934">
            <v>41017</v>
          </cell>
        </row>
        <row r="935">
          <cell r="U935">
            <v>40998</v>
          </cell>
          <cell r="Z935">
            <v>41018</v>
          </cell>
        </row>
        <row r="936">
          <cell r="U936">
            <v>41001</v>
          </cell>
          <cell r="Z936">
            <v>41019</v>
          </cell>
        </row>
        <row r="937">
          <cell r="U937">
            <v>41002</v>
          </cell>
          <cell r="Z937">
            <v>41022</v>
          </cell>
        </row>
        <row r="938">
          <cell r="U938">
            <v>41003</v>
          </cell>
          <cell r="Z938">
            <v>41023</v>
          </cell>
        </row>
        <row r="939">
          <cell r="U939">
            <v>41004</v>
          </cell>
          <cell r="Z939">
            <v>41024</v>
          </cell>
        </row>
        <row r="940">
          <cell r="U940">
            <v>41009</v>
          </cell>
          <cell r="Z940">
            <v>41025</v>
          </cell>
        </row>
        <row r="941">
          <cell r="U941">
            <v>41010</v>
          </cell>
          <cell r="Z941">
            <v>41026</v>
          </cell>
        </row>
        <row r="942">
          <cell r="U942">
            <v>41011</v>
          </cell>
          <cell r="Z942">
            <v>41029</v>
          </cell>
        </row>
        <row r="943">
          <cell r="U943">
            <v>41012</v>
          </cell>
          <cell r="Z943">
            <v>41030</v>
          </cell>
        </row>
        <row r="944">
          <cell r="U944">
            <v>41015</v>
          </cell>
          <cell r="Z944">
            <v>41031</v>
          </cell>
        </row>
        <row r="945">
          <cell r="U945">
            <v>41016</v>
          </cell>
          <cell r="Z945">
            <v>41032</v>
          </cell>
        </row>
        <row r="946">
          <cell r="U946">
            <v>41017</v>
          </cell>
          <cell r="Z946">
            <v>41033</v>
          </cell>
        </row>
        <row r="947">
          <cell r="U947">
            <v>41018</v>
          </cell>
          <cell r="Z947">
            <v>41036</v>
          </cell>
        </row>
        <row r="948">
          <cell r="U948">
            <v>41019</v>
          </cell>
          <cell r="Z948">
            <v>41037</v>
          </cell>
        </row>
        <row r="949">
          <cell r="U949">
            <v>41022</v>
          </cell>
          <cell r="Z949">
            <v>41038</v>
          </cell>
        </row>
        <row r="950">
          <cell r="U950">
            <v>41023</v>
          </cell>
          <cell r="Z950">
            <v>41039</v>
          </cell>
        </row>
        <row r="951">
          <cell r="U951">
            <v>41024</v>
          </cell>
          <cell r="Z951">
            <v>41040</v>
          </cell>
        </row>
        <row r="952">
          <cell r="U952">
            <v>41025</v>
          </cell>
          <cell r="Z952">
            <v>41043</v>
          </cell>
        </row>
        <row r="953">
          <cell r="U953">
            <v>41026</v>
          </cell>
          <cell r="Z953">
            <v>41044</v>
          </cell>
        </row>
        <row r="954">
          <cell r="U954">
            <v>41029</v>
          </cell>
          <cell r="Z954">
            <v>41045</v>
          </cell>
        </row>
        <row r="955">
          <cell r="U955">
            <v>41031</v>
          </cell>
          <cell r="Z955">
            <v>41046</v>
          </cell>
        </row>
        <row r="956">
          <cell r="U956">
            <v>41032</v>
          </cell>
          <cell r="Z956">
            <v>41047</v>
          </cell>
        </row>
        <row r="957">
          <cell r="U957">
            <v>41033</v>
          </cell>
          <cell r="Z957">
            <v>41050</v>
          </cell>
        </row>
        <row r="958">
          <cell r="U958">
            <v>41036</v>
          </cell>
          <cell r="Z958">
            <v>41051</v>
          </cell>
        </row>
        <row r="959">
          <cell r="U959">
            <v>41037</v>
          </cell>
          <cell r="Z959">
            <v>41052</v>
          </cell>
        </row>
        <row r="960">
          <cell r="U960">
            <v>41038</v>
          </cell>
          <cell r="Z960">
            <v>41053</v>
          </cell>
        </row>
        <row r="961">
          <cell r="U961">
            <v>41039</v>
          </cell>
          <cell r="Z961">
            <v>41054</v>
          </cell>
        </row>
        <row r="962">
          <cell r="U962">
            <v>41040</v>
          </cell>
          <cell r="Z962">
            <v>41058</v>
          </cell>
        </row>
        <row r="963">
          <cell r="U963">
            <v>41043</v>
          </cell>
          <cell r="Z963">
            <v>41059</v>
          </cell>
        </row>
        <row r="964">
          <cell r="U964">
            <v>41044</v>
          </cell>
          <cell r="Z964">
            <v>41060</v>
          </cell>
        </row>
        <row r="965">
          <cell r="U965">
            <v>41045</v>
          </cell>
          <cell r="Z965">
            <v>41061</v>
          </cell>
        </row>
        <row r="966">
          <cell r="U966">
            <v>41046</v>
          </cell>
          <cell r="Z966">
            <v>41064</v>
          </cell>
        </row>
        <row r="967">
          <cell r="U967">
            <v>41047</v>
          </cell>
          <cell r="Z967">
            <v>41065</v>
          </cell>
        </row>
        <row r="968">
          <cell r="U968">
            <v>41050</v>
          </cell>
          <cell r="Z968">
            <v>41066</v>
          </cell>
        </row>
        <row r="969">
          <cell r="U969">
            <v>41051</v>
          </cell>
          <cell r="Z969">
            <v>41067</v>
          </cell>
        </row>
        <row r="970">
          <cell r="U970">
            <v>41052</v>
          </cell>
          <cell r="Z970">
            <v>41068</v>
          </cell>
        </row>
        <row r="971">
          <cell r="U971">
            <v>41053</v>
          </cell>
          <cell r="Z971">
            <v>41071</v>
          </cell>
        </row>
        <row r="972">
          <cell r="U972">
            <v>41054</v>
          </cell>
          <cell r="Z972">
            <v>41072</v>
          </cell>
        </row>
        <row r="973">
          <cell r="U973">
            <v>41057</v>
          </cell>
          <cell r="Z973">
            <v>41073</v>
          </cell>
        </row>
        <row r="974">
          <cell r="U974">
            <v>41058</v>
          </cell>
          <cell r="Z974">
            <v>41074</v>
          </cell>
        </row>
        <row r="975">
          <cell r="U975">
            <v>41059</v>
          </cell>
          <cell r="Z975">
            <v>41075</v>
          </cell>
        </row>
        <row r="976">
          <cell r="U976">
            <v>41060</v>
          </cell>
          <cell r="Z976">
            <v>41078</v>
          </cell>
        </row>
        <row r="977">
          <cell r="U977">
            <v>41061</v>
          </cell>
          <cell r="Z977">
            <v>41079</v>
          </cell>
        </row>
        <row r="978">
          <cell r="U978">
            <v>41064</v>
          </cell>
          <cell r="Z978">
            <v>41080</v>
          </cell>
        </row>
        <row r="979">
          <cell r="U979">
            <v>41065</v>
          </cell>
          <cell r="Z979">
            <v>41081</v>
          </cell>
        </row>
        <row r="980">
          <cell r="U980">
            <v>41066</v>
          </cell>
          <cell r="Z980">
            <v>41082</v>
          </cell>
        </row>
        <row r="981">
          <cell r="U981">
            <v>41067</v>
          </cell>
          <cell r="Z981">
            <v>41085</v>
          </cell>
        </row>
        <row r="982">
          <cell r="U982">
            <v>41068</v>
          </cell>
          <cell r="Z982">
            <v>41086</v>
          </cell>
        </row>
        <row r="983">
          <cell r="U983">
            <v>41071</v>
          </cell>
          <cell r="Z983">
            <v>41087</v>
          </cell>
        </row>
        <row r="984">
          <cell r="U984">
            <v>41072</v>
          </cell>
          <cell r="Z984">
            <v>41088</v>
          </cell>
        </row>
        <row r="985">
          <cell r="U985">
            <v>41073</v>
          </cell>
          <cell r="Z985">
            <v>41089</v>
          </cell>
        </row>
        <row r="986">
          <cell r="U986">
            <v>41074</v>
          </cell>
          <cell r="Z986">
            <v>41092</v>
          </cell>
        </row>
        <row r="987">
          <cell r="U987">
            <v>41075</v>
          </cell>
          <cell r="Z987">
            <v>41093</v>
          </cell>
        </row>
        <row r="988">
          <cell r="U988">
            <v>41078</v>
          </cell>
          <cell r="Z988">
            <v>41095</v>
          </cell>
        </row>
        <row r="989">
          <cell r="U989">
            <v>41079</v>
          </cell>
          <cell r="Z989">
            <v>41096</v>
          </cell>
        </row>
        <row r="990">
          <cell r="U990">
            <v>41080</v>
          </cell>
          <cell r="Z990">
            <v>41099</v>
          </cell>
        </row>
        <row r="991">
          <cell r="U991">
            <v>41081</v>
          </cell>
          <cell r="Z991">
            <v>41100</v>
          </cell>
        </row>
        <row r="992">
          <cell r="U992">
            <v>41082</v>
          </cell>
          <cell r="Z992">
            <v>41101</v>
          </cell>
        </row>
        <row r="993">
          <cell r="U993">
            <v>41085</v>
          </cell>
          <cell r="Z993">
            <v>41102</v>
          </cell>
        </row>
        <row r="994">
          <cell r="U994">
            <v>41086</v>
          </cell>
          <cell r="Z994">
            <v>41103</v>
          </cell>
        </row>
        <row r="995">
          <cell r="U995">
            <v>41087</v>
          </cell>
          <cell r="Z995">
            <v>41106</v>
          </cell>
        </row>
        <row r="996">
          <cell r="U996">
            <v>41088</v>
          </cell>
          <cell r="Z996">
            <v>41107</v>
          </cell>
        </row>
        <row r="997">
          <cell r="U997">
            <v>41089</v>
          </cell>
          <cell r="Z997">
            <v>41108</v>
          </cell>
        </row>
        <row r="998">
          <cell r="U998">
            <v>41092</v>
          </cell>
          <cell r="Z998">
            <v>41109</v>
          </cell>
        </row>
        <row r="999">
          <cell r="U999">
            <v>41093</v>
          </cell>
          <cell r="Z999">
            <v>41110</v>
          </cell>
        </row>
        <row r="1000">
          <cell r="U1000">
            <v>41094</v>
          </cell>
          <cell r="Z1000">
            <v>41113</v>
          </cell>
        </row>
        <row r="1001">
          <cell r="U1001">
            <v>41095</v>
          </cell>
          <cell r="Z1001">
            <v>41114</v>
          </cell>
        </row>
        <row r="1002">
          <cell r="U1002">
            <v>41096</v>
          </cell>
          <cell r="Z1002">
            <v>41115</v>
          </cell>
        </row>
        <row r="1003">
          <cell r="U1003">
            <v>41099</v>
          </cell>
          <cell r="Z1003">
            <v>41116</v>
          </cell>
        </row>
        <row r="1004">
          <cell r="U1004">
            <v>41100</v>
          </cell>
          <cell r="Z1004">
            <v>41117</v>
          </cell>
        </row>
        <row r="1005">
          <cell r="U1005">
            <v>41101</v>
          </cell>
          <cell r="Z1005">
            <v>41120</v>
          </cell>
        </row>
        <row r="1006">
          <cell r="U1006">
            <v>41102</v>
          </cell>
          <cell r="Z1006">
            <v>41121</v>
          </cell>
        </row>
        <row r="1007">
          <cell r="U1007">
            <v>41103</v>
          </cell>
          <cell r="Z1007">
            <v>41122</v>
          </cell>
        </row>
        <row r="1008">
          <cell r="U1008">
            <v>41106</v>
          </cell>
          <cell r="Z1008">
            <v>41123</v>
          </cell>
        </row>
        <row r="1009">
          <cell r="U1009">
            <v>41107</v>
          </cell>
          <cell r="Z1009">
            <v>41124</v>
          </cell>
        </row>
        <row r="1010">
          <cell r="U1010">
            <v>41108</v>
          </cell>
          <cell r="Z1010">
            <v>41127</v>
          </cell>
        </row>
        <row r="1011">
          <cell r="U1011">
            <v>41109</v>
          </cell>
          <cell r="Z1011">
            <v>41128</v>
          </cell>
        </row>
        <row r="1012">
          <cell r="U1012">
            <v>41110</v>
          </cell>
          <cell r="Z1012">
            <v>41129</v>
          </cell>
        </row>
        <row r="1013">
          <cell r="U1013">
            <v>41113</v>
          </cell>
          <cell r="Z1013">
            <v>41130</v>
          </cell>
        </row>
        <row r="1014">
          <cell r="U1014">
            <v>41114</v>
          </cell>
          <cell r="Z1014">
            <v>41131</v>
          </cell>
        </row>
        <row r="1015">
          <cell r="U1015">
            <v>41115</v>
          </cell>
          <cell r="Z1015">
            <v>41134</v>
          </cell>
        </row>
        <row r="1016">
          <cell r="U1016">
            <v>41116</v>
          </cell>
          <cell r="Z1016">
            <v>41135</v>
          </cell>
        </row>
        <row r="1017">
          <cell r="U1017">
            <v>41117</v>
          </cell>
          <cell r="Z1017">
            <v>41136</v>
          </cell>
        </row>
        <row r="1018">
          <cell r="U1018">
            <v>41120</v>
          </cell>
          <cell r="Z1018">
            <v>41137</v>
          </cell>
        </row>
        <row r="1019">
          <cell r="U1019">
            <v>41121</v>
          </cell>
          <cell r="Z1019">
            <v>41138</v>
          </cell>
        </row>
        <row r="1020">
          <cell r="U1020">
            <v>41122</v>
          </cell>
          <cell r="Z1020">
            <v>41141</v>
          </cell>
        </row>
        <row r="1021">
          <cell r="U1021">
            <v>41123</v>
          </cell>
          <cell r="Z1021">
            <v>41142</v>
          </cell>
        </row>
        <row r="1022">
          <cell r="U1022">
            <v>41124</v>
          </cell>
          <cell r="Z1022">
            <v>41143</v>
          </cell>
        </row>
        <row r="1023">
          <cell r="U1023">
            <v>41127</v>
          </cell>
          <cell r="Z1023">
            <v>41144</v>
          </cell>
        </row>
        <row r="1024">
          <cell r="U1024">
            <v>41128</v>
          </cell>
          <cell r="Z1024">
            <v>41145</v>
          </cell>
        </row>
        <row r="1025">
          <cell r="U1025">
            <v>41129</v>
          </cell>
          <cell r="Z1025">
            <v>41148</v>
          </cell>
        </row>
        <row r="1026">
          <cell r="U1026">
            <v>41130</v>
          </cell>
          <cell r="Z1026">
            <v>41149</v>
          </cell>
        </row>
        <row r="1027">
          <cell r="U1027">
            <v>41131</v>
          </cell>
          <cell r="Z1027">
            <v>41150</v>
          </cell>
        </row>
        <row r="1028">
          <cell r="U1028">
            <v>41134</v>
          </cell>
          <cell r="Z1028">
            <v>41151</v>
          </cell>
        </row>
        <row r="1029">
          <cell r="U1029">
            <v>41135</v>
          </cell>
          <cell r="Z1029">
            <v>41152</v>
          </cell>
        </row>
        <row r="1030">
          <cell r="U1030">
            <v>41136</v>
          </cell>
          <cell r="Z1030">
            <v>41156</v>
          </cell>
        </row>
        <row r="1031">
          <cell r="U1031">
            <v>41137</v>
          </cell>
          <cell r="Z1031">
            <v>41157</v>
          </cell>
        </row>
        <row r="1032">
          <cell r="U1032">
            <v>41138</v>
          </cell>
          <cell r="Z1032">
            <v>41158</v>
          </cell>
        </row>
        <row r="1033">
          <cell r="U1033">
            <v>41141</v>
          </cell>
          <cell r="Z1033">
            <v>41159</v>
          </cell>
        </row>
        <row r="1034">
          <cell r="U1034">
            <v>41142</v>
          </cell>
          <cell r="Z1034">
            <v>41162</v>
          </cell>
        </row>
        <row r="1035">
          <cell r="U1035">
            <v>41143</v>
          </cell>
          <cell r="Z1035">
            <v>41163</v>
          </cell>
        </row>
        <row r="1036">
          <cell r="U1036">
            <v>41144</v>
          </cell>
          <cell r="Z1036">
            <v>41164</v>
          </cell>
        </row>
        <row r="1037">
          <cell r="U1037">
            <v>41145</v>
          </cell>
          <cell r="Z1037">
            <v>41165</v>
          </cell>
        </row>
        <row r="1038">
          <cell r="U1038">
            <v>41148</v>
          </cell>
          <cell r="Z1038">
            <v>41166</v>
          </cell>
        </row>
        <row r="1039">
          <cell r="U1039">
            <v>41149</v>
          </cell>
          <cell r="Z1039">
            <v>41169</v>
          </cell>
        </row>
        <row r="1040">
          <cell r="U1040">
            <v>41150</v>
          </cell>
          <cell r="Z1040">
            <v>41170</v>
          </cell>
        </row>
        <row r="1041">
          <cell r="U1041">
            <v>41151</v>
          </cell>
          <cell r="Z1041">
            <v>41171</v>
          </cell>
        </row>
        <row r="1042">
          <cell r="U1042">
            <v>41152</v>
          </cell>
          <cell r="Z1042">
            <v>41172</v>
          </cell>
        </row>
        <row r="1043">
          <cell r="U1043">
            <v>41155</v>
          </cell>
          <cell r="Z1043">
            <v>41173</v>
          </cell>
        </row>
        <row r="1044">
          <cell r="U1044">
            <v>41156</v>
          </cell>
          <cell r="Z1044">
            <v>41176</v>
          </cell>
        </row>
        <row r="1045">
          <cell r="U1045">
            <v>41157</v>
          </cell>
          <cell r="Z1045">
            <v>41177</v>
          </cell>
        </row>
        <row r="1046">
          <cell r="U1046">
            <v>41158</v>
          </cell>
          <cell r="Z1046">
            <v>41178</v>
          </cell>
        </row>
        <row r="1047">
          <cell r="U1047">
            <v>41159</v>
          </cell>
          <cell r="Z1047">
            <v>41179</v>
          </cell>
        </row>
        <row r="1048">
          <cell r="U1048">
            <v>41162</v>
          </cell>
          <cell r="Z1048">
            <v>41180</v>
          </cell>
        </row>
        <row r="1049">
          <cell r="U1049">
            <v>41163</v>
          </cell>
          <cell r="Z1049">
            <v>41183</v>
          </cell>
        </row>
        <row r="1050">
          <cell r="U1050">
            <v>41164</v>
          </cell>
          <cell r="Z1050">
            <v>41184</v>
          </cell>
        </row>
        <row r="1051">
          <cell r="U1051">
            <v>41165</v>
          </cell>
          <cell r="Z1051">
            <v>41185</v>
          </cell>
        </row>
        <row r="1052">
          <cell r="U1052">
            <v>41166</v>
          </cell>
          <cell r="Z1052">
            <v>41186</v>
          </cell>
        </row>
        <row r="1053">
          <cell r="U1053">
            <v>41169</v>
          </cell>
          <cell r="Z1053">
            <v>41187</v>
          </cell>
        </row>
        <row r="1054">
          <cell r="U1054">
            <v>41170</v>
          </cell>
          <cell r="Z1054">
            <v>41190</v>
          </cell>
        </row>
        <row r="1055">
          <cell r="U1055">
            <v>41171</v>
          </cell>
          <cell r="Z1055">
            <v>41191</v>
          </cell>
        </row>
        <row r="1056">
          <cell r="U1056">
            <v>41172</v>
          </cell>
          <cell r="Z1056">
            <v>41192</v>
          </cell>
        </row>
        <row r="1057">
          <cell r="U1057">
            <v>41173</v>
          </cell>
          <cell r="Z1057">
            <v>41193</v>
          </cell>
        </row>
        <row r="1058">
          <cell r="U1058">
            <v>41176</v>
          </cell>
          <cell r="Z1058">
            <v>41194</v>
          </cell>
        </row>
        <row r="1059">
          <cell r="U1059">
            <v>41177</v>
          </cell>
          <cell r="Z1059">
            <v>41197</v>
          </cell>
        </row>
        <row r="1060">
          <cell r="U1060">
            <v>41178</v>
          </cell>
          <cell r="Z1060">
            <v>41198</v>
          </cell>
        </row>
        <row r="1061">
          <cell r="U1061">
            <v>41179</v>
          </cell>
          <cell r="Z1061">
            <v>41199</v>
          </cell>
        </row>
        <row r="1062">
          <cell r="U1062">
            <v>41180</v>
          </cell>
          <cell r="Z1062">
            <v>41200</v>
          </cell>
        </row>
        <row r="1063">
          <cell r="U1063">
            <v>41183</v>
          </cell>
          <cell r="Z1063">
            <v>41201</v>
          </cell>
        </row>
        <row r="1064">
          <cell r="U1064">
            <v>41184</v>
          </cell>
          <cell r="Z1064">
            <v>41204</v>
          </cell>
        </row>
        <row r="1065">
          <cell r="U1065">
            <v>41185</v>
          </cell>
          <cell r="Z1065">
            <v>41205</v>
          </cell>
        </row>
        <row r="1066">
          <cell r="U1066">
            <v>41186</v>
          </cell>
          <cell r="Z1066">
            <v>41206</v>
          </cell>
        </row>
        <row r="1067">
          <cell r="U1067">
            <v>41187</v>
          </cell>
          <cell r="Z1067">
            <v>41207</v>
          </cell>
        </row>
        <row r="1068">
          <cell r="U1068">
            <v>41190</v>
          </cell>
          <cell r="Z1068">
            <v>41208</v>
          </cell>
        </row>
        <row r="1069">
          <cell r="U1069">
            <v>41191</v>
          </cell>
          <cell r="Z1069">
            <v>41213</v>
          </cell>
        </row>
        <row r="1070">
          <cell r="U1070">
            <v>41192</v>
          </cell>
          <cell r="Z1070">
            <v>41214</v>
          </cell>
        </row>
        <row r="1071">
          <cell r="U1071">
            <v>41193</v>
          </cell>
          <cell r="Z1071">
            <v>41215</v>
          </cell>
        </row>
        <row r="1072">
          <cell r="U1072">
            <v>41194</v>
          </cell>
          <cell r="Z1072">
            <v>41218</v>
          </cell>
        </row>
        <row r="1073">
          <cell r="U1073">
            <v>41197</v>
          </cell>
          <cell r="Z1073">
            <v>41219</v>
          </cell>
        </row>
        <row r="1074">
          <cell r="U1074">
            <v>41198</v>
          </cell>
          <cell r="Z1074">
            <v>41220</v>
          </cell>
        </row>
        <row r="1075">
          <cell r="U1075">
            <v>41199</v>
          </cell>
          <cell r="Z1075">
            <v>41221</v>
          </cell>
        </row>
        <row r="1076">
          <cell r="U1076">
            <v>41200</v>
          </cell>
          <cell r="Z1076">
            <v>41222</v>
          </cell>
        </row>
        <row r="1077">
          <cell r="U1077">
            <v>41201</v>
          </cell>
          <cell r="Z1077">
            <v>41225</v>
          </cell>
        </row>
        <row r="1078">
          <cell r="U1078">
            <v>41204</v>
          </cell>
          <cell r="Z1078">
            <v>41226</v>
          </cell>
        </row>
        <row r="1079">
          <cell r="U1079">
            <v>41205</v>
          </cell>
          <cell r="Z1079">
            <v>41227</v>
          </cell>
        </row>
        <row r="1080">
          <cell r="U1080">
            <v>41206</v>
          </cell>
          <cell r="Z1080">
            <v>41228</v>
          </cell>
        </row>
        <row r="1081">
          <cell r="U1081">
            <v>41207</v>
          </cell>
          <cell r="Z1081">
            <v>41229</v>
          </cell>
        </row>
        <row r="1082">
          <cell r="U1082">
            <v>41208</v>
          </cell>
          <cell r="Z1082">
            <v>41232</v>
          </cell>
        </row>
        <row r="1083">
          <cell r="U1083">
            <v>41211</v>
          </cell>
          <cell r="Z1083">
            <v>41233</v>
          </cell>
        </row>
        <row r="1084">
          <cell r="U1084">
            <v>41212</v>
          </cell>
          <cell r="Z1084">
            <v>41234</v>
          </cell>
        </row>
        <row r="1085">
          <cell r="U1085">
            <v>41213</v>
          </cell>
          <cell r="Z1085">
            <v>41236</v>
          </cell>
        </row>
        <row r="1086">
          <cell r="U1086">
            <v>41214</v>
          </cell>
          <cell r="Z1086">
            <v>41239</v>
          </cell>
        </row>
        <row r="1087">
          <cell r="U1087">
            <v>41215</v>
          </cell>
          <cell r="Z1087">
            <v>41240</v>
          </cell>
        </row>
        <row r="1088">
          <cell r="U1088">
            <v>41218</v>
          </cell>
          <cell r="Z1088">
            <v>41241</v>
          </cell>
        </row>
        <row r="1089">
          <cell r="U1089">
            <v>41219</v>
          </cell>
          <cell r="Z1089">
            <v>41242</v>
          </cell>
        </row>
        <row r="1090">
          <cell r="U1090">
            <v>41220</v>
          </cell>
          <cell r="Z1090">
            <v>41243</v>
          </cell>
        </row>
        <row r="1091">
          <cell r="U1091">
            <v>41221</v>
          </cell>
          <cell r="Z1091">
            <v>41246</v>
          </cell>
        </row>
        <row r="1092">
          <cell r="U1092">
            <v>41222</v>
          </cell>
          <cell r="Z1092">
            <v>41247</v>
          </cell>
        </row>
        <row r="1093">
          <cell r="U1093">
            <v>41225</v>
          </cell>
          <cell r="Z1093">
            <v>41248</v>
          </cell>
        </row>
        <row r="1094">
          <cell r="U1094">
            <v>41226</v>
          </cell>
          <cell r="Z1094">
            <v>41249</v>
          </cell>
        </row>
        <row r="1095">
          <cell r="U1095">
            <v>41227</v>
          </cell>
          <cell r="Z1095">
            <v>41250</v>
          </cell>
        </row>
        <row r="1096">
          <cell r="U1096">
            <v>41228</v>
          </cell>
          <cell r="Z1096">
            <v>41253</v>
          </cell>
        </row>
        <row r="1097">
          <cell r="U1097">
            <v>41229</v>
          </cell>
          <cell r="Z1097">
            <v>41254</v>
          </cell>
        </row>
        <row r="1098">
          <cell r="U1098">
            <v>41232</v>
          </cell>
          <cell r="Z1098">
            <v>41255</v>
          </cell>
        </row>
        <row r="1099">
          <cell r="U1099">
            <v>41233</v>
          </cell>
          <cell r="Z1099">
            <v>41256</v>
          </cell>
        </row>
        <row r="1100">
          <cell r="U1100">
            <v>41234</v>
          </cell>
          <cell r="Z1100">
            <v>41257</v>
          </cell>
        </row>
        <row r="1101">
          <cell r="U1101">
            <v>41235</v>
          </cell>
          <cell r="Z1101">
            <v>41260</v>
          </cell>
        </row>
        <row r="1102">
          <cell r="U1102">
            <v>41236</v>
          </cell>
          <cell r="Z1102">
            <v>41261</v>
          </cell>
        </row>
        <row r="1103">
          <cell r="U1103">
            <v>41239</v>
          </cell>
          <cell r="Z1103">
            <v>41262</v>
          </cell>
        </row>
        <row r="1104">
          <cell r="U1104">
            <v>41240</v>
          </cell>
          <cell r="Z1104">
            <v>41263</v>
          </cell>
        </row>
        <row r="1105">
          <cell r="U1105">
            <v>41241</v>
          </cell>
          <cell r="Z1105">
            <v>41264</v>
          </cell>
        </row>
        <row r="1106">
          <cell r="U1106">
            <v>41242</v>
          </cell>
          <cell r="Z1106">
            <v>41267</v>
          </cell>
        </row>
        <row r="1107">
          <cell r="U1107">
            <v>41243</v>
          </cell>
          <cell r="Z1107">
            <v>41269</v>
          </cell>
        </row>
        <row r="1108">
          <cell r="U1108">
            <v>41246</v>
          </cell>
          <cell r="Z1108">
            <v>41270</v>
          </cell>
        </row>
        <row r="1109">
          <cell r="U1109">
            <v>41247</v>
          </cell>
          <cell r="Z1109">
            <v>41271</v>
          </cell>
        </row>
        <row r="1110">
          <cell r="U1110">
            <v>41248</v>
          </cell>
          <cell r="Z1110">
            <v>41274</v>
          </cell>
        </row>
        <row r="1111">
          <cell r="U1111">
            <v>41249</v>
          </cell>
          <cell r="Z1111">
            <v>41276</v>
          </cell>
        </row>
        <row r="1112">
          <cell r="U1112">
            <v>41250</v>
          </cell>
          <cell r="Z1112">
            <v>41277</v>
          </cell>
        </row>
        <row r="1113">
          <cell r="U1113">
            <v>41253</v>
          </cell>
          <cell r="Z1113">
            <v>41278</v>
          </cell>
        </row>
        <row r="1114">
          <cell r="U1114">
            <v>41254</v>
          </cell>
          <cell r="Z1114">
            <v>41281</v>
          </cell>
        </row>
        <row r="1115">
          <cell r="U1115">
            <v>41255</v>
          </cell>
          <cell r="Z1115">
            <v>41282</v>
          </cell>
        </row>
        <row r="1116">
          <cell r="U1116">
            <v>41256</v>
          </cell>
          <cell r="Z1116">
            <v>41283</v>
          </cell>
        </row>
        <row r="1117">
          <cell r="U1117">
            <v>41257</v>
          </cell>
          <cell r="Z1117">
            <v>41284</v>
          </cell>
        </row>
        <row r="1118">
          <cell r="U1118">
            <v>41260</v>
          </cell>
          <cell r="Z1118">
            <v>41285</v>
          </cell>
        </row>
        <row r="1119">
          <cell r="U1119">
            <v>41261</v>
          </cell>
          <cell r="Z1119">
            <v>41288</v>
          </cell>
        </row>
        <row r="1120">
          <cell r="U1120">
            <v>41262</v>
          </cell>
          <cell r="Z1120">
            <v>41289</v>
          </cell>
        </row>
        <row r="1121">
          <cell r="U1121">
            <v>41263</v>
          </cell>
          <cell r="Z1121">
            <v>41290</v>
          </cell>
        </row>
        <row r="1122">
          <cell r="U1122">
            <v>41264</v>
          </cell>
          <cell r="Z1122">
            <v>41291</v>
          </cell>
        </row>
        <row r="1123">
          <cell r="U1123">
            <v>41270</v>
          </cell>
          <cell r="Z1123">
            <v>41292</v>
          </cell>
        </row>
        <row r="1124">
          <cell r="U1124">
            <v>41271</v>
          </cell>
          <cell r="Z1124">
            <v>41296</v>
          </cell>
        </row>
        <row r="1125">
          <cell r="U1125">
            <v>41276</v>
          </cell>
          <cell r="Z1125">
            <v>41297</v>
          </cell>
        </row>
        <row r="1126">
          <cell r="U1126">
            <v>41277</v>
          </cell>
          <cell r="Z1126">
            <v>41298</v>
          </cell>
        </row>
        <row r="1127">
          <cell r="U1127">
            <v>41278</v>
          </cell>
          <cell r="Z1127">
            <v>41299</v>
          </cell>
        </row>
        <row r="1128">
          <cell r="U1128">
            <v>41281</v>
          </cell>
          <cell r="Z1128">
            <v>41302</v>
          </cell>
        </row>
        <row r="1129">
          <cell r="U1129">
            <v>41282</v>
          </cell>
          <cell r="Z1129">
            <v>41303</v>
          </cell>
        </row>
        <row r="1130">
          <cell r="U1130">
            <v>41283</v>
          </cell>
          <cell r="Z1130">
            <v>41304</v>
          </cell>
        </row>
        <row r="1131">
          <cell r="U1131">
            <v>41284</v>
          </cell>
          <cell r="Z1131">
            <v>41305</v>
          </cell>
        </row>
        <row r="1132">
          <cell r="U1132">
            <v>41285</v>
          </cell>
          <cell r="Z1132">
            <v>41306</v>
          </cell>
        </row>
        <row r="1133">
          <cell r="U1133">
            <v>41288</v>
          </cell>
          <cell r="Z1133">
            <v>41309</v>
          </cell>
        </row>
        <row r="1134">
          <cell r="U1134">
            <v>41289</v>
          </cell>
          <cell r="Z1134">
            <v>41310</v>
          </cell>
        </row>
        <row r="1135">
          <cell r="U1135">
            <v>41290</v>
          </cell>
          <cell r="Z1135">
            <v>41311</v>
          </cell>
        </row>
        <row r="1136">
          <cell r="U1136">
            <v>41291</v>
          </cell>
          <cell r="Z1136">
            <v>41312</v>
          </cell>
        </row>
        <row r="1137">
          <cell r="U1137">
            <v>41292</v>
          </cell>
          <cell r="Z1137">
            <v>41313</v>
          </cell>
        </row>
        <row r="1138">
          <cell r="U1138">
            <v>41295</v>
          </cell>
          <cell r="Z1138">
            <v>41316</v>
          </cell>
        </row>
        <row r="1139">
          <cell r="U1139">
            <v>41296</v>
          </cell>
          <cell r="Z1139">
            <v>41317</v>
          </cell>
        </row>
        <row r="1140">
          <cell r="U1140">
            <v>41297</v>
          </cell>
          <cell r="Z1140">
            <v>41318</v>
          </cell>
        </row>
        <row r="1141">
          <cell r="U1141">
            <v>41298</v>
          </cell>
          <cell r="Z1141">
            <v>41319</v>
          </cell>
        </row>
        <row r="1142">
          <cell r="U1142">
            <v>41299</v>
          </cell>
          <cell r="Z1142">
            <v>41320</v>
          </cell>
        </row>
        <row r="1143">
          <cell r="U1143">
            <v>41302</v>
          </cell>
          <cell r="Z1143">
            <v>41324</v>
          </cell>
        </row>
        <row r="1144">
          <cell r="U1144">
            <v>41303</v>
          </cell>
          <cell r="Z1144">
            <v>41325</v>
          </cell>
        </row>
        <row r="1145">
          <cell r="U1145">
            <v>41304</v>
          </cell>
          <cell r="Z1145">
            <v>41326</v>
          </cell>
        </row>
        <row r="1146">
          <cell r="U1146">
            <v>41305</v>
          </cell>
          <cell r="Z1146">
            <v>41327</v>
          </cell>
        </row>
        <row r="1147">
          <cell r="U1147">
            <v>41306</v>
          </cell>
          <cell r="Z1147">
            <v>41330</v>
          </cell>
        </row>
        <row r="1148">
          <cell r="U1148">
            <v>41309</v>
          </cell>
          <cell r="Z1148">
            <v>41331</v>
          </cell>
        </row>
        <row r="1149">
          <cell r="U1149">
            <v>41310</v>
          </cell>
          <cell r="Z1149">
            <v>41332</v>
          </cell>
        </row>
        <row r="1150">
          <cell r="U1150">
            <v>41311</v>
          </cell>
          <cell r="Z1150">
            <v>41333</v>
          </cell>
        </row>
        <row r="1151">
          <cell r="U1151">
            <v>41312</v>
          </cell>
          <cell r="Z1151">
            <v>41334</v>
          </cell>
        </row>
        <row r="1152">
          <cell r="U1152">
            <v>41313</v>
          </cell>
          <cell r="Z1152">
            <v>41337</v>
          </cell>
        </row>
        <row r="1153">
          <cell r="U1153">
            <v>41316</v>
          </cell>
          <cell r="Z1153">
            <v>41338</v>
          </cell>
        </row>
        <row r="1154">
          <cell r="U1154">
            <v>41317</v>
          </cell>
          <cell r="Z1154">
            <v>41339</v>
          </cell>
        </row>
        <row r="1155">
          <cell r="U1155">
            <v>41318</v>
          </cell>
          <cell r="Z1155">
            <v>41340</v>
          </cell>
        </row>
        <row r="1156">
          <cell r="U1156">
            <v>41319</v>
          </cell>
          <cell r="Z1156">
            <v>41341</v>
          </cell>
        </row>
        <row r="1157">
          <cell r="U1157">
            <v>41320</v>
          </cell>
          <cell r="Z1157">
            <v>41344</v>
          </cell>
        </row>
        <row r="1158">
          <cell r="U1158">
            <v>41323</v>
          </cell>
          <cell r="Z1158">
            <v>41345</v>
          </cell>
        </row>
        <row r="1159">
          <cell r="U1159">
            <v>41324</v>
          </cell>
          <cell r="Z1159">
            <v>41346</v>
          </cell>
        </row>
        <row r="1160">
          <cell r="U1160">
            <v>41325</v>
          </cell>
          <cell r="Z1160">
            <v>41347</v>
          </cell>
        </row>
        <row r="1161">
          <cell r="U1161">
            <v>41326</v>
          </cell>
          <cell r="Z1161">
            <v>41348</v>
          </cell>
        </row>
        <row r="1162">
          <cell r="U1162">
            <v>41327</v>
          </cell>
          <cell r="Z1162">
            <v>41351</v>
          </cell>
        </row>
        <row r="1163">
          <cell r="U1163">
            <v>41330</v>
          </cell>
          <cell r="Z1163">
            <v>41352</v>
          </cell>
        </row>
        <row r="1164">
          <cell r="U1164">
            <v>41331</v>
          </cell>
          <cell r="Z1164">
            <v>41353</v>
          </cell>
        </row>
        <row r="1165">
          <cell r="U1165">
            <v>41332</v>
          </cell>
          <cell r="Z1165">
            <v>41354</v>
          </cell>
        </row>
        <row r="1166">
          <cell r="U1166">
            <v>41333</v>
          </cell>
          <cell r="Z1166">
            <v>41355</v>
          </cell>
        </row>
        <row r="1167">
          <cell r="U1167">
            <v>41334</v>
          </cell>
          <cell r="Z1167">
            <v>41358</v>
          </cell>
        </row>
        <row r="1168">
          <cell r="U1168">
            <v>41337</v>
          </cell>
          <cell r="Z1168">
            <v>41359</v>
          </cell>
        </row>
        <row r="1169">
          <cell r="U1169">
            <v>41338</v>
          </cell>
          <cell r="Z1169">
            <v>41360</v>
          </cell>
        </row>
        <row r="1170">
          <cell r="U1170">
            <v>41339</v>
          </cell>
          <cell r="Z1170">
            <v>41361</v>
          </cell>
        </row>
        <row r="1171">
          <cell r="U1171">
            <v>41340</v>
          </cell>
          <cell r="Z1171">
            <v>41365</v>
          </cell>
        </row>
        <row r="1172">
          <cell r="U1172">
            <v>41341</v>
          </cell>
          <cell r="Z1172">
            <v>41366</v>
          </cell>
        </row>
        <row r="1173">
          <cell r="U1173">
            <v>41344</v>
          </cell>
          <cell r="Z1173">
            <v>41367</v>
          </cell>
        </row>
        <row r="1174">
          <cell r="U1174">
            <v>41345</v>
          </cell>
          <cell r="Z1174">
            <v>41368</v>
          </cell>
        </row>
        <row r="1175">
          <cell r="U1175">
            <v>41346</v>
          </cell>
          <cell r="Z1175">
            <v>41369</v>
          </cell>
        </row>
        <row r="1176">
          <cell r="U1176">
            <v>41347</v>
          </cell>
          <cell r="Z1176">
            <v>41372</v>
          </cell>
        </row>
        <row r="1177">
          <cell r="U1177">
            <v>41348</v>
          </cell>
          <cell r="Z1177">
            <v>41373</v>
          </cell>
        </row>
        <row r="1178">
          <cell r="U1178">
            <v>41351</v>
          </cell>
          <cell r="Z1178">
            <v>41374</v>
          </cell>
        </row>
        <row r="1179">
          <cell r="U1179">
            <v>41352</v>
          </cell>
          <cell r="Z1179">
            <v>41375</v>
          </cell>
        </row>
        <row r="1180">
          <cell r="U1180">
            <v>41353</v>
          </cell>
          <cell r="Z1180">
            <v>41376</v>
          </cell>
        </row>
        <row r="1181">
          <cell r="U1181">
            <v>41354</v>
          </cell>
          <cell r="Z1181">
            <v>41379</v>
          </cell>
        </row>
        <row r="1182">
          <cell r="U1182">
            <v>41355</v>
          </cell>
          <cell r="Z1182">
            <v>41380</v>
          </cell>
        </row>
        <row r="1183">
          <cell r="U1183">
            <v>41358</v>
          </cell>
          <cell r="Z1183">
            <v>41381</v>
          </cell>
        </row>
        <row r="1184">
          <cell r="U1184">
            <v>41359</v>
          </cell>
          <cell r="Z1184">
            <v>41382</v>
          </cell>
        </row>
        <row r="1185">
          <cell r="U1185">
            <v>41360</v>
          </cell>
          <cell r="Z1185">
            <v>41383</v>
          </cell>
        </row>
        <row r="1186">
          <cell r="U1186">
            <v>41361</v>
          </cell>
          <cell r="Z1186">
            <v>41386</v>
          </cell>
        </row>
        <row r="1187">
          <cell r="U1187">
            <v>41366</v>
          </cell>
          <cell r="Z1187">
            <v>41387</v>
          </cell>
        </row>
        <row r="1188">
          <cell r="U1188">
            <v>41367</v>
          </cell>
          <cell r="Z1188">
            <v>41388</v>
          </cell>
        </row>
        <row r="1189">
          <cell r="U1189">
            <v>41368</v>
          </cell>
          <cell r="Z1189">
            <v>41389</v>
          </cell>
        </row>
        <row r="1190">
          <cell r="U1190">
            <v>41369</v>
          </cell>
          <cell r="Z1190">
            <v>41390</v>
          </cell>
        </row>
        <row r="1191">
          <cell r="U1191">
            <v>41372</v>
          </cell>
          <cell r="Z1191">
            <v>41393</v>
          </cell>
        </row>
        <row r="1192">
          <cell r="U1192">
            <v>41373</v>
          </cell>
          <cell r="Z1192">
            <v>41394</v>
          </cell>
        </row>
        <row r="1193">
          <cell r="U1193">
            <v>41374</v>
          </cell>
          <cell r="Z1193">
            <v>41395</v>
          </cell>
        </row>
        <row r="1194">
          <cell r="U1194">
            <v>41375</v>
          </cell>
          <cell r="Z1194">
            <v>41396</v>
          </cell>
        </row>
        <row r="1195">
          <cell r="U1195">
            <v>41376</v>
          </cell>
          <cell r="Z1195">
            <v>41397</v>
          </cell>
        </row>
        <row r="1196">
          <cell r="U1196">
            <v>41379</v>
          </cell>
          <cell r="Z1196">
            <v>41400</v>
          </cell>
        </row>
        <row r="1197">
          <cell r="U1197">
            <v>41380</v>
          </cell>
          <cell r="Z1197">
            <v>41401</v>
          </cell>
        </row>
        <row r="1198">
          <cell r="U1198">
            <v>41381</v>
          </cell>
          <cell r="Z1198">
            <v>41402</v>
          </cell>
        </row>
        <row r="1199">
          <cell r="U1199">
            <v>41382</v>
          </cell>
          <cell r="Z1199">
            <v>41403</v>
          </cell>
        </row>
        <row r="1200">
          <cell r="U1200">
            <v>41383</v>
          </cell>
          <cell r="Z1200">
            <v>41404</v>
          </cell>
        </row>
        <row r="1201">
          <cell r="U1201">
            <v>41386</v>
          </cell>
          <cell r="Z1201">
            <v>41407</v>
          </cell>
        </row>
        <row r="1202">
          <cell r="U1202">
            <v>41387</v>
          </cell>
          <cell r="Z1202">
            <v>41408</v>
          </cell>
        </row>
        <row r="1203">
          <cell r="U1203">
            <v>41388</v>
          </cell>
          <cell r="Z1203">
            <v>41409</v>
          </cell>
        </row>
        <row r="1204">
          <cell r="U1204">
            <v>41389</v>
          </cell>
          <cell r="Z1204">
            <v>41410</v>
          </cell>
        </row>
        <row r="1205">
          <cell r="U1205">
            <v>41390</v>
          </cell>
          <cell r="Z1205">
            <v>41411</v>
          </cell>
        </row>
        <row r="1206">
          <cell r="U1206">
            <v>41393</v>
          </cell>
          <cell r="Z1206">
            <v>41414</v>
          </cell>
        </row>
        <row r="1207">
          <cell r="U1207">
            <v>41394</v>
          </cell>
          <cell r="Z1207">
            <v>41415</v>
          </cell>
        </row>
        <row r="1208">
          <cell r="U1208">
            <v>41396</v>
          </cell>
          <cell r="Z1208">
            <v>41416</v>
          </cell>
        </row>
        <row r="1209">
          <cell r="U1209">
            <v>41397</v>
          </cell>
          <cell r="Z1209">
            <v>41417</v>
          </cell>
        </row>
        <row r="1210">
          <cell r="U1210">
            <v>41400</v>
          </cell>
          <cell r="Z1210">
            <v>41418</v>
          </cell>
        </row>
        <row r="1211">
          <cell r="U1211">
            <v>41401</v>
          </cell>
          <cell r="Z1211">
            <v>41422</v>
          </cell>
        </row>
        <row r="1212">
          <cell r="U1212">
            <v>41402</v>
          </cell>
          <cell r="Z1212">
            <v>41423</v>
          </cell>
        </row>
        <row r="1213">
          <cell r="U1213">
            <v>41403</v>
          </cell>
          <cell r="Z1213">
            <v>41424</v>
          </cell>
        </row>
        <row r="1214">
          <cell r="U1214">
            <v>41404</v>
          </cell>
          <cell r="Z1214">
            <v>41425</v>
          </cell>
        </row>
        <row r="1215">
          <cell r="U1215">
            <v>41407</v>
          </cell>
          <cell r="Z1215">
            <v>41428</v>
          </cell>
        </row>
        <row r="1216">
          <cell r="U1216">
            <v>41408</v>
          </cell>
          <cell r="Z1216">
            <v>41429</v>
          </cell>
        </row>
        <row r="1217">
          <cell r="U1217">
            <v>41409</v>
          </cell>
          <cell r="Z1217">
            <v>41430</v>
          </cell>
        </row>
        <row r="1218">
          <cell r="U1218">
            <v>41410</v>
          </cell>
          <cell r="Z1218">
            <v>41431</v>
          </cell>
        </row>
        <row r="1219">
          <cell r="U1219">
            <v>41411</v>
          </cell>
          <cell r="Z1219">
            <v>41432</v>
          </cell>
        </row>
        <row r="1220">
          <cell r="U1220">
            <v>41414</v>
          </cell>
          <cell r="Z1220">
            <v>41435</v>
          </cell>
        </row>
        <row r="1221">
          <cell r="U1221">
            <v>41415</v>
          </cell>
          <cell r="Z1221">
            <v>41436</v>
          </cell>
        </row>
        <row r="1222">
          <cell r="U1222">
            <v>41416</v>
          </cell>
          <cell r="Z1222">
            <v>41437</v>
          </cell>
        </row>
        <row r="1223">
          <cell r="U1223">
            <v>41417</v>
          </cell>
          <cell r="Z1223">
            <v>41438</v>
          </cell>
        </row>
        <row r="1224">
          <cell r="U1224">
            <v>41418</v>
          </cell>
          <cell r="Z1224">
            <v>41439</v>
          </cell>
        </row>
        <row r="1225">
          <cell r="U1225">
            <v>41421</v>
          </cell>
          <cell r="Z1225">
            <v>41442</v>
          </cell>
        </row>
        <row r="1226">
          <cell r="U1226">
            <v>41422</v>
          </cell>
          <cell r="Z1226">
            <v>41443</v>
          </cell>
        </row>
        <row r="1227">
          <cell r="U1227">
            <v>41423</v>
          </cell>
          <cell r="Z1227">
            <v>41444</v>
          </cell>
        </row>
        <row r="1228">
          <cell r="U1228">
            <v>41424</v>
          </cell>
          <cell r="Z1228">
            <v>41445</v>
          </cell>
        </row>
        <row r="1229">
          <cell r="U1229">
            <v>41425</v>
          </cell>
          <cell r="Z1229">
            <v>41446</v>
          </cell>
        </row>
        <row r="1230">
          <cell r="U1230">
            <v>41428</v>
          </cell>
          <cell r="Z1230">
            <v>41449</v>
          </cell>
        </row>
        <row r="1231">
          <cell r="U1231">
            <v>41429</v>
          </cell>
          <cell r="Z1231">
            <v>41450</v>
          </cell>
        </row>
        <row r="1232">
          <cell r="U1232">
            <v>41430</v>
          </cell>
          <cell r="Z1232">
            <v>41451</v>
          </cell>
        </row>
        <row r="1233">
          <cell r="U1233">
            <v>41431</v>
          </cell>
          <cell r="Z1233">
            <v>41452</v>
          </cell>
        </row>
        <row r="1234">
          <cell r="U1234">
            <v>41432</v>
          </cell>
          <cell r="Z1234">
            <v>41453</v>
          </cell>
        </row>
        <row r="1235">
          <cell r="U1235">
            <v>41435</v>
          </cell>
          <cell r="Z1235">
            <v>41456</v>
          </cell>
        </row>
        <row r="1236">
          <cell r="U1236">
            <v>41436</v>
          </cell>
          <cell r="Z1236">
            <v>41457</v>
          </cell>
        </row>
        <row r="1237">
          <cell r="U1237">
            <v>41437</v>
          </cell>
          <cell r="Z1237">
            <v>41458</v>
          </cell>
        </row>
        <row r="1238">
          <cell r="U1238">
            <v>41438</v>
          </cell>
          <cell r="Z1238">
            <v>41460</v>
          </cell>
        </row>
        <row r="1239">
          <cell r="U1239">
            <v>41439</v>
          </cell>
          <cell r="Z1239">
            <v>41463</v>
          </cell>
        </row>
        <row r="1240">
          <cell r="U1240">
            <v>41442</v>
          </cell>
          <cell r="Z1240">
            <v>41464</v>
          </cell>
        </row>
        <row r="1241">
          <cell r="U1241">
            <v>41443</v>
          </cell>
          <cell r="Z1241">
            <v>41465</v>
          </cell>
        </row>
        <row r="1242">
          <cell r="U1242">
            <v>41444</v>
          </cell>
          <cell r="Z1242">
            <v>41466</v>
          </cell>
        </row>
        <row r="1243">
          <cell r="U1243">
            <v>41445</v>
          </cell>
          <cell r="Z1243">
            <v>41467</v>
          </cell>
        </row>
        <row r="1244">
          <cell r="U1244">
            <v>41446</v>
          </cell>
          <cell r="Z1244">
            <v>41470</v>
          </cell>
        </row>
        <row r="1245">
          <cell r="U1245">
            <v>41449</v>
          </cell>
          <cell r="Z1245">
            <v>41471</v>
          </cell>
        </row>
        <row r="1246">
          <cell r="U1246">
            <v>41450</v>
          </cell>
          <cell r="Z1246">
            <v>41472</v>
          </cell>
        </row>
        <row r="1247">
          <cell r="U1247">
            <v>41451</v>
          </cell>
          <cell r="Z1247">
            <v>41473</v>
          </cell>
        </row>
        <row r="1248">
          <cell r="U1248">
            <v>41452</v>
          </cell>
          <cell r="Z1248">
            <v>41474</v>
          </cell>
        </row>
        <row r="1249">
          <cell r="U1249">
            <v>41453</v>
          </cell>
          <cell r="Z1249">
            <v>41477</v>
          </cell>
        </row>
        <row r="1250">
          <cell r="U1250">
            <v>41456</v>
          </cell>
          <cell r="Z1250">
            <v>41478</v>
          </cell>
        </row>
        <row r="1251">
          <cell r="U1251">
            <v>41457</v>
          </cell>
          <cell r="Z1251">
            <v>41479</v>
          </cell>
        </row>
        <row r="1252">
          <cell r="U1252">
            <v>41458</v>
          </cell>
          <cell r="Z1252">
            <v>41480</v>
          </cell>
        </row>
        <row r="1253">
          <cell r="U1253">
            <v>41459</v>
          </cell>
          <cell r="Z1253">
            <v>41481</v>
          </cell>
        </row>
        <row r="1254">
          <cell r="U1254">
            <v>41460</v>
          </cell>
          <cell r="Z1254">
            <v>41484</v>
          </cell>
        </row>
        <row r="1255">
          <cell r="U1255">
            <v>41463</v>
          </cell>
          <cell r="Z1255">
            <v>41485</v>
          </cell>
        </row>
        <row r="1256">
          <cell r="U1256">
            <v>41464</v>
          </cell>
          <cell r="Z1256">
            <v>41486</v>
          </cell>
        </row>
        <row r="1257">
          <cell r="U1257">
            <v>41465</v>
          </cell>
          <cell r="Z1257">
            <v>41487</v>
          </cell>
        </row>
        <row r="1258">
          <cell r="U1258">
            <v>41466</v>
          </cell>
          <cell r="Z1258">
            <v>41488</v>
          </cell>
        </row>
        <row r="1259">
          <cell r="U1259">
            <v>41467</v>
          </cell>
          <cell r="Z1259">
            <v>41491</v>
          </cell>
        </row>
        <row r="1260">
          <cell r="U1260">
            <v>41470</v>
          </cell>
          <cell r="Z1260">
            <v>41492</v>
          </cell>
        </row>
        <row r="1261">
          <cell r="U1261">
            <v>41471</v>
          </cell>
          <cell r="Z1261">
            <v>41493</v>
          </cell>
        </row>
        <row r="1262">
          <cell r="U1262">
            <v>41472</v>
          </cell>
          <cell r="Z1262">
            <v>41494</v>
          </cell>
        </row>
        <row r="1263">
          <cell r="U1263">
            <v>41473</v>
          </cell>
          <cell r="Z1263">
            <v>41495</v>
          </cell>
        </row>
        <row r="1264">
          <cell r="U1264">
            <v>41474</v>
          </cell>
          <cell r="Z1264">
            <v>41498</v>
          </cell>
        </row>
        <row r="1265">
          <cell r="U1265">
            <v>41477</v>
          </cell>
          <cell r="Z1265">
            <v>41499</v>
          </cell>
        </row>
        <row r="1266">
          <cell r="U1266">
            <v>41478</v>
          </cell>
          <cell r="Z1266">
            <v>41500</v>
          </cell>
        </row>
        <row r="1267">
          <cell r="U1267">
            <v>41479</v>
          </cell>
          <cell r="Z1267">
            <v>41501</v>
          </cell>
        </row>
        <row r="1268">
          <cell r="U1268">
            <v>41480</v>
          </cell>
          <cell r="Z1268">
            <v>41502</v>
          </cell>
        </row>
        <row r="1269">
          <cell r="U1269">
            <v>41481</v>
          </cell>
          <cell r="Z1269">
            <v>41505</v>
          </cell>
        </row>
        <row r="1270">
          <cell r="U1270">
            <v>41484</v>
          </cell>
          <cell r="Z1270">
            <v>41506</v>
          </cell>
        </row>
        <row r="1271">
          <cell r="U1271">
            <v>41485</v>
          </cell>
          <cell r="Z1271">
            <v>41507</v>
          </cell>
        </row>
        <row r="1272">
          <cell r="U1272">
            <v>41486</v>
          </cell>
          <cell r="Z1272">
            <v>41508</v>
          </cell>
        </row>
        <row r="1273">
          <cell r="U1273">
            <v>41487</v>
          </cell>
          <cell r="Z1273">
            <v>41509</v>
          </cell>
        </row>
        <row r="1274">
          <cell r="U1274">
            <v>41488</v>
          </cell>
          <cell r="Z1274">
            <v>41512</v>
          </cell>
        </row>
        <row r="1275">
          <cell r="U1275">
            <v>41491</v>
          </cell>
          <cell r="Z1275">
            <v>41513</v>
          </cell>
        </row>
        <row r="1276">
          <cell r="U1276">
            <v>41492</v>
          </cell>
          <cell r="Z1276">
            <v>41514</v>
          </cell>
        </row>
        <row r="1277">
          <cell r="U1277">
            <v>41493</v>
          </cell>
          <cell r="Z1277">
            <v>41515</v>
          </cell>
        </row>
        <row r="1278">
          <cell r="U1278">
            <v>41494</v>
          </cell>
          <cell r="Z1278">
            <v>41516</v>
          </cell>
        </row>
        <row r="1279">
          <cell r="U1279">
            <v>41495</v>
          </cell>
          <cell r="Z1279">
            <v>41520</v>
          </cell>
        </row>
        <row r="1280">
          <cell r="U1280">
            <v>41498</v>
          </cell>
          <cell r="Z1280">
            <v>41521</v>
          </cell>
        </row>
        <row r="1281">
          <cell r="U1281">
            <v>41499</v>
          </cell>
          <cell r="Z1281">
            <v>41522</v>
          </cell>
        </row>
        <row r="1282">
          <cell r="U1282">
            <v>41500</v>
          </cell>
          <cell r="Z1282">
            <v>41523</v>
          </cell>
        </row>
        <row r="1283">
          <cell r="U1283">
            <v>41501</v>
          </cell>
          <cell r="Z1283">
            <v>41526</v>
          </cell>
        </row>
        <row r="1284">
          <cell r="U1284">
            <v>41502</v>
          </cell>
          <cell r="Z1284">
            <v>41527</v>
          </cell>
        </row>
        <row r="1285">
          <cell r="U1285">
            <v>41505</v>
          </cell>
          <cell r="Z1285">
            <v>41528</v>
          </cell>
        </row>
        <row r="1286">
          <cell r="U1286">
            <v>41506</v>
          </cell>
          <cell r="Z1286">
            <v>41529</v>
          </cell>
        </row>
        <row r="1287">
          <cell r="U1287">
            <v>41507</v>
          </cell>
          <cell r="Z1287">
            <v>41530</v>
          </cell>
        </row>
        <row r="1288">
          <cell r="U1288">
            <v>41508</v>
          </cell>
          <cell r="Z1288">
            <v>41533</v>
          </cell>
        </row>
        <row r="1289">
          <cell r="U1289">
            <v>41509</v>
          </cell>
          <cell r="Z1289">
            <v>41534</v>
          </cell>
        </row>
        <row r="1290">
          <cell r="U1290">
            <v>41512</v>
          </cell>
          <cell r="Z1290">
            <v>41535</v>
          </cell>
        </row>
        <row r="1291">
          <cell r="U1291">
            <v>41513</v>
          </cell>
          <cell r="Z1291">
            <v>41536</v>
          </cell>
        </row>
        <row r="1292">
          <cell r="U1292">
            <v>41514</v>
          </cell>
          <cell r="Z1292">
            <v>41537</v>
          </cell>
        </row>
        <row r="1293">
          <cell r="U1293">
            <v>41515</v>
          </cell>
          <cell r="Z1293">
            <v>41540</v>
          </cell>
        </row>
        <row r="1294">
          <cell r="U1294">
            <v>41516</v>
          </cell>
          <cell r="Z1294">
            <v>41541</v>
          </cell>
        </row>
        <row r="1295">
          <cell r="U1295">
            <v>41519</v>
          </cell>
          <cell r="Z1295">
            <v>41542</v>
          </cell>
        </row>
        <row r="1296">
          <cell r="U1296">
            <v>41520</v>
          </cell>
          <cell r="Z1296">
            <v>41543</v>
          </cell>
        </row>
        <row r="1297">
          <cell r="U1297">
            <v>41521</v>
          </cell>
          <cell r="Z1297">
            <v>41544</v>
          </cell>
        </row>
        <row r="1298">
          <cell r="U1298">
            <v>41522</v>
          </cell>
          <cell r="Z1298">
            <v>41547</v>
          </cell>
        </row>
        <row r="1299">
          <cell r="U1299">
            <v>41523</v>
          </cell>
          <cell r="Z1299">
            <v>41548</v>
          </cell>
        </row>
        <row r="1300">
          <cell r="U1300">
            <v>41526</v>
          </cell>
          <cell r="Z1300">
            <v>41549</v>
          </cell>
        </row>
        <row r="1301">
          <cell r="U1301">
            <v>41527</v>
          </cell>
          <cell r="Z1301">
            <v>41550</v>
          </cell>
        </row>
        <row r="1302">
          <cell r="U1302">
            <v>41528</v>
          </cell>
          <cell r="Z1302">
            <v>41551</v>
          </cell>
        </row>
        <row r="1303">
          <cell r="U1303">
            <v>41529</v>
          </cell>
          <cell r="Z1303">
            <v>41554</v>
          </cell>
        </row>
        <row r="1304">
          <cell r="U1304">
            <v>41530</v>
          </cell>
          <cell r="Z1304">
            <v>41555</v>
          </cell>
        </row>
        <row r="1305">
          <cell r="U1305">
            <v>41533</v>
          </cell>
          <cell r="Z1305">
            <v>41556</v>
          </cell>
        </row>
        <row r="1306">
          <cell r="U1306">
            <v>41534</v>
          </cell>
          <cell r="Z1306">
            <v>41557</v>
          </cell>
        </row>
        <row r="1307">
          <cell r="U1307">
            <v>41535</v>
          </cell>
          <cell r="Z1307">
            <v>41558</v>
          </cell>
        </row>
        <row r="1308">
          <cell r="U1308">
            <v>41536</v>
          </cell>
          <cell r="Z1308">
            <v>41561</v>
          </cell>
        </row>
        <row r="1309">
          <cell r="U1309">
            <v>41537</v>
          </cell>
          <cell r="Z1309">
            <v>41562</v>
          </cell>
        </row>
        <row r="1310">
          <cell r="U1310">
            <v>41540</v>
          </cell>
          <cell r="Z1310">
            <v>41563</v>
          </cell>
        </row>
        <row r="1311">
          <cell r="U1311">
            <v>41541</v>
          </cell>
          <cell r="Z1311">
            <v>41564</v>
          </cell>
        </row>
        <row r="1312">
          <cell r="U1312">
            <v>41542</v>
          </cell>
          <cell r="Z1312">
            <v>41565</v>
          </cell>
        </row>
        <row r="1313">
          <cell r="U1313">
            <v>41543</v>
          </cell>
          <cell r="Z1313">
            <v>41568</v>
          </cell>
        </row>
        <row r="1314">
          <cell r="U1314">
            <v>41544</v>
          </cell>
          <cell r="Z1314">
            <v>41569</v>
          </cell>
        </row>
        <row r="1315">
          <cell r="U1315">
            <v>41547</v>
          </cell>
          <cell r="Z1315">
            <v>41570</v>
          </cell>
        </row>
        <row r="1316">
          <cell r="U1316">
            <v>41548</v>
          </cell>
          <cell r="Z1316">
            <v>41571</v>
          </cell>
        </row>
        <row r="1317">
          <cell r="U1317">
            <v>41549</v>
          </cell>
          <cell r="Z1317">
            <v>41572</v>
          </cell>
        </row>
        <row r="1318">
          <cell r="U1318">
            <v>41550</v>
          </cell>
          <cell r="Z1318">
            <v>41575</v>
          </cell>
        </row>
        <row r="1319">
          <cell r="U1319">
            <v>41551</v>
          </cell>
          <cell r="Z1319">
            <v>41576</v>
          </cell>
        </row>
        <row r="1320">
          <cell r="U1320">
            <v>41554</v>
          </cell>
          <cell r="Z1320">
            <v>41577</v>
          </cell>
        </row>
        <row r="1321">
          <cell r="U1321">
            <v>41555</v>
          </cell>
          <cell r="Z1321">
            <v>41578</v>
          </cell>
        </row>
        <row r="1322">
          <cell r="U1322">
            <v>41556</v>
          </cell>
          <cell r="Z1322">
            <v>41579</v>
          </cell>
        </row>
        <row r="1323">
          <cell r="U1323">
            <v>41557</v>
          </cell>
          <cell r="Z1323">
            <v>41582</v>
          </cell>
        </row>
        <row r="1324">
          <cell r="U1324">
            <v>41558</v>
          </cell>
          <cell r="Z1324">
            <v>41583</v>
          </cell>
        </row>
        <row r="1325">
          <cell r="U1325">
            <v>41561</v>
          </cell>
          <cell r="Z1325">
            <v>41584</v>
          </cell>
        </row>
        <row r="1326">
          <cell r="U1326">
            <v>41562</v>
          </cell>
          <cell r="Z1326">
            <v>41585</v>
          </cell>
        </row>
        <row r="1327">
          <cell r="U1327">
            <v>41563</v>
          </cell>
          <cell r="Z1327">
            <v>41586</v>
          </cell>
        </row>
        <row r="1328">
          <cell r="U1328">
            <v>41564</v>
          </cell>
          <cell r="Z1328">
            <v>41589</v>
          </cell>
        </row>
        <row r="1329">
          <cell r="U1329">
            <v>41565</v>
          </cell>
          <cell r="Z1329">
            <v>41590</v>
          </cell>
        </row>
        <row r="1330">
          <cell r="U1330">
            <v>41568</v>
          </cell>
          <cell r="Z1330">
            <v>41591</v>
          </cell>
        </row>
        <row r="1331">
          <cell r="U1331">
            <v>41569</v>
          </cell>
          <cell r="Z1331">
            <v>41592</v>
          </cell>
        </row>
        <row r="1332">
          <cell r="U1332">
            <v>41570</v>
          </cell>
          <cell r="Z1332">
            <v>41593</v>
          </cell>
        </row>
        <row r="1333">
          <cell r="U1333">
            <v>41571</v>
          </cell>
          <cell r="Z1333">
            <v>41596</v>
          </cell>
        </row>
        <row r="1334">
          <cell r="U1334">
            <v>41572</v>
          </cell>
          <cell r="Z1334">
            <v>41597</v>
          </cell>
        </row>
        <row r="1335">
          <cell r="U1335">
            <v>41575</v>
          </cell>
          <cell r="Z1335">
            <v>41598</v>
          </cell>
        </row>
        <row r="1336">
          <cell r="U1336">
            <v>41576</v>
          </cell>
          <cell r="Z1336">
            <v>41599</v>
          </cell>
        </row>
        <row r="1337">
          <cell r="U1337">
            <v>41577</v>
          </cell>
          <cell r="Z1337">
            <v>41600</v>
          </cell>
        </row>
        <row r="1338">
          <cell r="U1338">
            <v>41578</v>
          </cell>
          <cell r="Z1338">
            <v>41603</v>
          </cell>
        </row>
        <row r="1339">
          <cell r="U1339">
            <v>41579</v>
          </cell>
          <cell r="Z1339">
            <v>41604</v>
          </cell>
        </row>
        <row r="1340">
          <cell r="U1340">
            <v>41582</v>
          </cell>
          <cell r="Z1340">
            <v>41605</v>
          </cell>
        </row>
        <row r="1341">
          <cell r="U1341">
            <v>41583</v>
          </cell>
          <cell r="Z1341">
            <v>41607</v>
          </cell>
        </row>
        <row r="1342">
          <cell r="U1342">
            <v>41584</v>
          </cell>
          <cell r="Z1342">
            <v>41610</v>
          </cell>
        </row>
        <row r="1343">
          <cell r="U1343">
            <v>41585</v>
          </cell>
          <cell r="Z1343">
            <v>41611</v>
          </cell>
        </row>
        <row r="1344">
          <cell r="U1344">
            <v>41586</v>
          </cell>
          <cell r="Z1344">
            <v>41612</v>
          </cell>
        </row>
        <row r="1345">
          <cell r="U1345">
            <v>41589</v>
          </cell>
          <cell r="Z1345">
            <v>41613</v>
          </cell>
        </row>
        <row r="1346">
          <cell r="U1346">
            <v>41590</v>
          </cell>
          <cell r="Z1346">
            <v>41614</v>
          </cell>
        </row>
        <row r="1347">
          <cell r="U1347">
            <v>41591</v>
          </cell>
          <cell r="Z1347">
            <v>41617</v>
          </cell>
        </row>
        <row r="1348">
          <cell r="U1348">
            <v>41592</v>
          </cell>
          <cell r="Z1348">
            <v>41618</v>
          </cell>
        </row>
        <row r="1349">
          <cell r="U1349">
            <v>41593</v>
          </cell>
          <cell r="Z1349">
            <v>41619</v>
          </cell>
        </row>
        <row r="1350">
          <cell r="U1350">
            <v>41596</v>
          </cell>
          <cell r="Z1350">
            <v>41620</v>
          </cell>
        </row>
        <row r="1351">
          <cell r="U1351">
            <v>41597</v>
          </cell>
          <cell r="Z1351">
            <v>41621</v>
          </cell>
        </row>
        <row r="1352">
          <cell r="U1352">
            <v>41598</v>
          </cell>
          <cell r="Z1352">
            <v>41624</v>
          </cell>
        </row>
        <row r="1353">
          <cell r="U1353">
            <v>41599</v>
          </cell>
          <cell r="Z1353">
            <v>41625</v>
          </cell>
        </row>
        <row r="1354">
          <cell r="U1354">
            <v>41600</v>
          </cell>
          <cell r="Z1354">
            <v>41626</v>
          </cell>
        </row>
        <row r="1355">
          <cell r="U1355">
            <v>41603</v>
          </cell>
          <cell r="Z1355">
            <v>41627</v>
          </cell>
        </row>
        <row r="1356">
          <cell r="U1356">
            <v>41604</v>
          </cell>
          <cell r="Z1356">
            <v>41628</v>
          </cell>
        </row>
        <row r="1357">
          <cell r="U1357">
            <v>41605</v>
          </cell>
          <cell r="Z1357">
            <v>41631</v>
          </cell>
        </row>
        <row r="1358">
          <cell r="U1358">
            <v>41606</v>
          </cell>
          <cell r="Z1358">
            <v>41632</v>
          </cell>
        </row>
        <row r="1359">
          <cell r="U1359">
            <v>41607</v>
          </cell>
          <cell r="Z1359">
            <v>41634</v>
          </cell>
        </row>
        <row r="1360">
          <cell r="U1360">
            <v>41610</v>
          </cell>
          <cell r="Z1360">
            <v>41635</v>
          </cell>
        </row>
        <row r="1361">
          <cell r="U1361">
            <v>41611</v>
          </cell>
          <cell r="Z1361">
            <v>41638</v>
          </cell>
        </row>
        <row r="1362">
          <cell r="U1362">
            <v>41612</v>
          </cell>
          <cell r="Z1362">
            <v>41639</v>
          </cell>
        </row>
        <row r="1363">
          <cell r="U1363">
            <v>41613</v>
          </cell>
          <cell r="Z1363">
            <v>41641</v>
          </cell>
        </row>
        <row r="1364">
          <cell r="U1364">
            <v>41614</v>
          </cell>
          <cell r="Z1364">
            <v>41642</v>
          </cell>
        </row>
        <row r="1365">
          <cell r="U1365">
            <v>41617</v>
          </cell>
          <cell r="Z1365">
            <v>41645</v>
          </cell>
        </row>
        <row r="1366">
          <cell r="U1366">
            <v>41618</v>
          </cell>
          <cell r="Z1366">
            <v>41646</v>
          </cell>
        </row>
        <row r="1367">
          <cell r="U1367">
            <v>41619</v>
          </cell>
          <cell r="Z1367">
            <v>41647</v>
          </cell>
        </row>
        <row r="1368">
          <cell r="U1368">
            <v>41620</v>
          </cell>
          <cell r="Z1368">
            <v>41648</v>
          </cell>
        </row>
        <row r="1369">
          <cell r="U1369">
            <v>41621</v>
          </cell>
          <cell r="Z1369">
            <v>41649</v>
          </cell>
        </row>
        <row r="1370">
          <cell r="U1370">
            <v>41624</v>
          </cell>
          <cell r="Z1370">
            <v>41652</v>
          </cell>
        </row>
        <row r="1371">
          <cell r="U1371">
            <v>41625</v>
          </cell>
          <cell r="Z1371">
            <v>41653</v>
          </cell>
        </row>
        <row r="1372">
          <cell r="U1372">
            <v>41626</v>
          </cell>
          <cell r="Z1372">
            <v>41654</v>
          </cell>
        </row>
        <row r="1373">
          <cell r="U1373">
            <v>41627</v>
          </cell>
          <cell r="Z1373">
            <v>41655</v>
          </cell>
        </row>
        <row r="1374">
          <cell r="U1374">
            <v>41628</v>
          </cell>
          <cell r="Z1374">
            <v>41656</v>
          </cell>
        </row>
        <row r="1375">
          <cell r="U1375">
            <v>41631</v>
          </cell>
          <cell r="Z1375">
            <v>41660</v>
          </cell>
        </row>
        <row r="1376">
          <cell r="U1376">
            <v>41635</v>
          </cell>
          <cell r="Z1376">
            <v>41661</v>
          </cell>
        </row>
        <row r="1377">
          <cell r="U1377">
            <v>41638</v>
          </cell>
          <cell r="Z1377">
            <v>41662</v>
          </cell>
        </row>
        <row r="1378">
          <cell r="U1378">
            <v>41641</v>
          </cell>
          <cell r="Z1378">
            <v>41663</v>
          </cell>
        </row>
        <row r="1379">
          <cell r="U1379">
            <v>41642</v>
          </cell>
          <cell r="Z1379">
            <v>41666</v>
          </cell>
        </row>
        <row r="1380">
          <cell r="U1380">
            <v>41645</v>
          </cell>
          <cell r="Z1380">
            <v>41667</v>
          </cell>
        </row>
        <row r="1381">
          <cell r="U1381">
            <v>41646</v>
          </cell>
          <cell r="Z1381">
            <v>41668</v>
          </cell>
        </row>
        <row r="1382">
          <cell r="U1382">
            <v>41647</v>
          </cell>
          <cell r="Z1382">
            <v>41669</v>
          </cell>
        </row>
        <row r="1383">
          <cell r="U1383">
            <v>41648</v>
          </cell>
          <cell r="Z1383">
            <v>41670</v>
          </cell>
        </row>
        <row r="1384">
          <cell r="U1384">
            <v>41649</v>
          </cell>
          <cell r="Z1384">
            <v>41673</v>
          </cell>
        </row>
        <row r="1385">
          <cell r="U1385">
            <v>41652</v>
          </cell>
          <cell r="Z1385">
            <v>41674</v>
          </cell>
        </row>
        <row r="1386">
          <cell r="U1386">
            <v>41653</v>
          </cell>
          <cell r="Z1386">
            <v>41675</v>
          </cell>
        </row>
        <row r="1387">
          <cell r="U1387">
            <v>41654</v>
          </cell>
          <cell r="Z1387">
            <v>41676</v>
          </cell>
        </row>
        <row r="1388">
          <cell r="U1388">
            <v>41655</v>
          </cell>
          <cell r="Z1388">
            <v>41677</v>
          </cell>
        </row>
        <row r="1389">
          <cell r="U1389">
            <v>41656</v>
          </cell>
          <cell r="Z1389">
            <v>41680</v>
          </cell>
        </row>
        <row r="1390">
          <cell r="U1390">
            <v>41659</v>
          </cell>
          <cell r="Z1390">
            <v>41681</v>
          </cell>
        </row>
        <row r="1391">
          <cell r="U1391">
            <v>41660</v>
          </cell>
          <cell r="Z1391">
            <v>41682</v>
          </cell>
        </row>
        <row r="1392">
          <cell r="U1392">
            <v>41661</v>
          </cell>
          <cell r="Z1392">
            <v>41683</v>
          </cell>
        </row>
        <row r="1393">
          <cell r="U1393">
            <v>41662</v>
          </cell>
          <cell r="Z1393">
            <v>41684</v>
          </cell>
        </row>
        <row r="1394">
          <cell r="U1394">
            <v>41663</v>
          </cell>
          <cell r="Z1394">
            <v>41688</v>
          </cell>
        </row>
        <row r="1395">
          <cell r="U1395">
            <v>41666</v>
          </cell>
          <cell r="Z1395">
            <v>41689</v>
          </cell>
        </row>
        <row r="1396">
          <cell r="U1396">
            <v>41667</v>
          </cell>
          <cell r="Z1396">
            <v>41690</v>
          </cell>
        </row>
        <row r="1397">
          <cell r="U1397">
            <v>41668</v>
          </cell>
          <cell r="Z1397">
            <v>41691</v>
          </cell>
        </row>
        <row r="1398">
          <cell r="U1398">
            <v>41669</v>
          </cell>
          <cell r="Z1398">
            <v>41694</v>
          </cell>
        </row>
        <row r="1399">
          <cell r="U1399">
            <v>41670</v>
          </cell>
          <cell r="Z1399">
            <v>41695</v>
          </cell>
        </row>
        <row r="1400">
          <cell r="U1400">
            <v>41673</v>
          </cell>
          <cell r="Z1400">
            <v>41696</v>
          </cell>
        </row>
        <row r="1401">
          <cell r="U1401">
            <v>41674</v>
          </cell>
          <cell r="Z1401">
            <v>41697</v>
          </cell>
        </row>
        <row r="1402">
          <cell r="U1402">
            <v>41675</v>
          </cell>
          <cell r="Z1402">
            <v>41698</v>
          </cell>
        </row>
        <row r="1403">
          <cell r="U1403">
            <v>41676</v>
          </cell>
          <cell r="Z1403">
            <v>41701</v>
          </cell>
        </row>
        <row r="1404">
          <cell r="U1404">
            <v>41677</v>
          </cell>
          <cell r="Z1404">
            <v>41702</v>
          </cell>
        </row>
        <row r="1405">
          <cell r="U1405">
            <v>41680</v>
          </cell>
          <cell r="Z1405">
            <v>41703</v>
          </cell>
        </row>
        <row r="1406">
          <cell r="U1406">
            <v>41681</v>
          </cell>
          <cell r="Z1406">
            <v>41704</v>
          </cell>
        </row>
        <row r="1407">
          <cell r="U1407">
            <v>41682</v>
          </cell>
          <cell r="Z1407">
            <v>41705</v>
          </cell>
        </row>
        <row r="1408">
          <cell r="U1408">
            <v>41683</v>
          </cell>
          <cell r="Z1408">
            <v>41708</v>
          </cell>
        </row>
        <row r="1409">
          <cell r="U1409">
            <v>41684</v>
          </cell>
          <cell r="Z1409">
            <v>41709</v>
          </cell>
        </row>
        <row r="1410">
          <cell r="U1410">
            <v>41687</v>
          </cell>
          <cell r="Z1410">
            <v>41710</v>
          </cell>
        </row>
        <row r="1411">
          <cell r="U1411">
            <v>41688</v>
          </cell>
          <cell r="Z1411">
            <v>41711</v>
          </cell>
        </row>
        <row r="1412">
          <cell r="U1412">
            <v>41689</v>
          </cell>
          <cell r="Z1412">
            <v>41712</v>
          </cell>
        </row>
        <row r="1413">
          <cell r="U1413">
            <v>41690</v>
          </cell>
          <cell r="Z1413">
            <v>41715</v>
          </cell>
        </row>
        <row r="1414">
          <cell r="U1414">
            <v>41691</v>
          </cell>
          <cell r="Z1414">
            <v>41716</v>
          </cell>
        </row>
        <row r="1415">
          <cell r="U1415">
            <v>41694</v>
          </cell>
          <cell r="Z1415">
            <v>41717</v>
          </cell>
        </row>
        <row r="1416">
          <cell r="U1416">
            <v>41695</v>
          </cell>
          <cell r="Z1416">
            <v>41718</v>
          </cell>
        </row>
        <row r="1417">
          <cell r="U1417">
            <v>41696</v>
          </cell>
          <cell r="Z1417">
            <v>41719</v>
          </cell>
        </row>
        <row r="1418">
          <cell r="U1418">
            <v>41697</v>
          </cell>
          <cell r="Z1418">
            <v>41722</v>
          </cell>
        </row>
        <row r="1419">
          <cell r="U1419">
            <v>41698</v>
          </cell>
          <cell r="Z1419">
            <v>41723</v>
          </cell>
        </row>
        <row r="1420">
          <cell r="U1420">
            <v>41701</v>
          </cell>
          <cell r="Z1420">
            <v>41724</v>
          </cell>
        </row>
        <row r="1421">
          <cell r="U1421">
            <v>41702</v>
          </cell>
          <cell r="Z1421">
            <v>41725</v>
          </cell>
        </row>
        <row r="1422">
          <cell r="U1422">
            <v>41703</v>
          </cell>
          <cell r="Z1422">
            <v>41726</v>
          </cell>
        </row>
        <row r="1423">
          <cell r="U1423">
            <v>41704</v>
          </cell>
          <cell r="Z1423">
            <v>41729</v>
          </cell>
        </row>
        <row r="1424">
          <cell r="U1424">
            <v>41705</v>
          </cell>
          <cell r="Z1424">
            <v>41730</v>
          </cell>
        </row>
        <row r="1425">
          <cell r="U1425">
            <v>41708</v>
          </cell>
          <cell r="Z1425">
            <v>41731</v>
          </cell>
        </row>
        <row r="1426">
          <cell r="U1426">
            <v>41709</v>
          </cell>
          <cell r="Z1426">
            <v>41732</v>
          </cell>
        </row>
        <row r="1427">
          <cell r="U1427">
            <v>41710</v>
          </cell>
          <cell r="Z1427">
            <v>41733</v>
          </cell>
        </row>
        <row r="1428">
          <cell r="U1428">
            <v>41711</v>
          </cell>
          <cell r="Z1428">
            <v>41736</v>
          </cell>
        </row>
        <row r="1429">
          <cell r="U1429">
            <v>41712</v>
          </cell>
          <cell r="Z1429">
            <v>41737</v>
          </cell>
        </row>
        <row r="1430">
          <cell r="U1430">
            <v>41715</v>
          </cell>
          <cell r="Z1430">
            <v>41738</v>
          </cell>
        </row>
        <row r="1431">
          <cell r="U1431">
            <v>41716</v>
          </cell>
          <cell r="Z1431">
            <v>41739</v>
          </cell>
        </row>
        <row r="1432">
          <cell r="U1432">
            <v>41717</v>
          </cell>
          <cell r="Z1432">
            <v>41740</v>
          </cell>
        </row>
        <row r="1433">
          <cell r="U1433">
            <v>41718</v>
          </cell>
          <cell r="Z1433">
            <v>41743</v>
          </cell>
        </row>
        <row r="1434">
          <cell r="U1434">
            <v>41719</v>
          </cell>
          <cell r="Z1434">
            <v>41744</v>
          </cell>
        </row>
        <row r="1435">
          <cell r="U1435">
            <v>41722</v>
          </cell>
          <cell r="Z1435">
            <v>41745</v>
          </cell>
        </row>
        <row r="1436">
          <cell r="U1436">
            <v>41723</v>
          </cell>
          <cell r="Z1436">
            <v>41746</v>
          </cell>
        </row>
        <row r="1437">
          <cell r="U1437">
            <v>41724</v>
          </cell>
          <cell r="Z1437">
            <v>41750</v>
          </cell>
        </row>
        <row r="1438">
          <cell r="U1438">
            <v>41725</v>
          </cell>
          <cell r="Z1438">
            <v>41751</v>
          </cell>
        </row>
        <row r="1439">
          <cell r="U1439">
            <v>41726</v>
          </cell>
          <cell r="Z1439">
            <v>41752</v>
          </cell>
        </row>
        <row r="1440">
          <cell r="U1440">
            <v>41729</v>
          </cell>
          <cell r="Z1440">
            <v>41753</v>
          </cell>
        </row>
        <row r="1441">
          <cell r="U1441">
            <v>41730</v>
          </cell>
          <cell r="Z1441">
            <v>41754</v>
          </cell>
        </row>
        <row r="1442">
          <cell r="U1442">
            <v>41731</v>
          </cell>
          <cell r="Z1442">
            <v>41757</v>
          </cell>
        </row>
        <row r="1443">
          <cell r="U1443">
            <v>41732</v>
          </cell>
          <cell r="Z1443">
            <v>41758</v>
          </cell>
        </row>
        <row r="1444">
          <cell r="U1444">
            <v>41733</v>
          </cell>
          <cell r="Z1444">
            <v>41759</v>
          </cell>
        </row>
        <row r="1445">
          <cell r="U1445">
            <v>41736</v>
          </cell>
          <cell r="Z1445">
            <v>41760</v>
          </cell>
        </row>
        <row r="1446">
          <cell r="U1446">
            <v>41737</v>
          </cell>
          <cell r="Z1446">
            <v>41761</v>
          </cell>
        </row>
        <row r="1447">
          <cell r="U1447">
            <v>41738</v>
          </cell>
          <cell r="Z1447">
            <v>41764</v>
          </cell>
        </row>
        <row r="1448">
          <cell r="U1448">
            <v>41739</v>
          </cell>
          <cell r="Z1448">
            <v>41765</v>
          </cell>
        </row>
        <row r="1449">
          <cell r="U1449">
            <v>41740</v>
          </cell>
          <cell r="Z1449">
            <v>41766</v>
          </cell>
        </row>
        <row r="1450">
          <cell r="U1450">
            <v>41743</v>
          </cell>
          <cell r="Z1450">
            <v>41767</v>
          </cell>
        </row>
        <row r="1451">
          <cell r="U1451">
            <v>41744</v>
          </cell>
          <cell r="Z1451">
            <v>41768</v>
          </cell>
        </row>
        <row r="1452">
          <cell r="U1452">
            <v>41745</v>
          </cell>
          <cell r="Z1452">
            <v>41771</v>
          </cell>
        </row>
        <row r="1453">
          <cell r="U1453">
            <v>41746</v>
          </cell>
          <cell r="Z1453">
            <v>41772</v>
          </cell>
        </row>
        <row r="1454">
          <cell r="U1454">
            <v>41751</v>
          </cell>
          <cell r="Z1454">
            <v>41773</v>
          </cell>
        </row>
        <row r="1455">
          <cell r="U1455">
            <v>41752</v>
          </cell>
          <cell r="Z1455">
            <v>41774</v>
          </cell>
        </row>
        <row r="1456">
          <cell r="U1456">
            <v>41753</v>
          </cell>
          <cell r="Z1456">
            <v>41775</v>
          </cell>
        </row>
        <row r="1457">
          <cell r="U1457">
            <v>41754</v>
          </cell>
          <cell r="Z1457">
            <v>41778</v>
          </cell>
        </row>
        <row r="1458">
          <cell r="U1458">
            <v>41757</v>
          </cell>
          <cell r="Z1458">
            <v>41779</v>
          </cell>
        </row>
        <row r="1459">
          <cell r="U1459">
            <v>41758</v>
          </cell>
          <cell r="Z1459">
            <v>41780</v>
          </cell>
        </row>
        <row r="1460">
          <cell r="U1460">
            <v>41759</v>
          </cell>
          <cell r="Z1460">
            <v>41781</v>
          </cell>
        </row>
        <row r="1461">
          <cell r="U1461">
            <v>41761</v>
          </cell>
          <cell r="Z1461">
            <v>41782</v>
          </cell>
        </row>
        <row r="1462">
          <cell r="U1462">
            <v>41764</v>
          </cell>
          <cell r="Z1462">
            <v>41786</v>
          </cell>
        </row>
        <row r="1463">
          <cell r="U1463">
            <v>41765</v>
          </cell>
          <cell r="Z1463">
            <v>41787</v>
          </cell>
        </row>
        <row r="1464">
          <cell r="U1464">
            <v>41766</v>
          </cell>
          <cell r="Z1464">
            <v>41788</v>
          </cell>
        </row>
        <row r="1465">
          <cell r="U1465">
            <v>41767</v>
          </cell>
          <cell r="Z1465">
            <v>41789</v>
          </cell>
        </row>
        <row r="1466">
          <cell r="U1466">
            <v>41768</v>
          </cell>
          <cell r="Z1466">
            <v>41792</v>
          </cell>
        </row>
        <row r="1467">
          <cell r="U1467">
            <v>41771</v>
          </cell>
          <cell r="Z1467">
            <v>41793</v>
          </cell>
        </row>
        <row r="1468">
          <cell r="U1468">
            <v>41772</v>
          </cell>
          <cell r="Z1468">
            <v>41794</v>
          </cell>
        </row>
        <row r="1469">
          <cell r="U1469">
            <v>41773</v>
          </cell>
          <cell r="Z1469">
            <v>41795</v>
          </cell>
        </row>
        <row r="1470">
          <cell r="U1470">
            <v>41774</v>
          </cell>
          <cell r="Z1470">
            <v>41796</v>
          </cell>
        </row>
        <row r="1471">
          <cell r="U1471">
            <v>41775</v>
          </cell>
          <cell r="Z1471">
            <v>41799</v>
          </cell>
        </row>
        <row r="1472">
          <cell r="U1472">
            <v>41778</v>
          </cell>
          <cell r="Z1472">
            <v>41800</v>
          </cell>
        </row>
        <row r="1473">
          <cell r="U1473">
            <v>41779</v>
          </cell>
          <cell r="Z1473">
            <v>41801</v>
          </cell>
        </row>
        <row r="1474">
          <cell r="U1474">
            <v>41780</v>
          </cell>
          <cell r="Z1474">
            <v>41802</v>
          </cell>
        </row>
        <row r="1475">
          <cell r="U1475">
            <v>41781</v>
          </cell>
          <cell r="Z1475">
            <v>41803</v>
          </cell>
        </row>
        <row r="1476">
          <cell r="U1476">
            <v>41782</v>
          </cell>
          <cell r="Z1476">
            <v>41806</v>
          </cell>
        </row>
        <row r="1477">
          <cell r="U1477">
            <v>41785</v>
          </cell>
          <cell r="Z1477">
            <v>41807</v>
          </cell>
        </row>
        <row r="1478">
          <cell r="U1478">
            <v>41786</v>
          </cell>
          <cell r="Z1478">
            <v>41808</v>
          </cell>
        </row>
        <row r="1479">
          <cell r="U1479">
            <v>41787</v>
          </cell>
          <cell r="Z1479">
            <v>41809</v>
          </cell>
        </row>
        <row r="1480">
          <cell r="U1480">
            <v>41788</v>
          </cell>
          <cell r="Z1480">
            <v>41810</v>
          </cell>
        </row>
        <row r="1481">
          <cell r="U1481">
            <v>41789</v>
          </cell>
          <cell r="Z1481">
            <v>41813</v>
          </cell>
        </row>
        <row r="1482">
          <cell r="U1482">
            <v>41792</v>
          </cell>
          <cell r="Z1482">
            <v>41814</v>
          </cell>
        </row>
        <row r="1483">
          <cell r="U1483">
            <v>41793</v>
          </cell>
          <cell r="Z1483">
            <v>41815</v>
          </cell>
        </row>
        <row r="1484">
          <cell r="U1484">
            <v>41794</v>
          </cell>
          <cell r="Z1484">
            <v>41816</v>
          </cell>
        </row>
        <row r="1485">
          <cell r="U1485">
            <v>41795</v>
          </cell>
          <cell r="Z1485">
            <v>41817</v>
          </cell>
        </row>
        <row r="1486">
          <cell r="U1486">
            <v>41796</v>
          </cell>
          <cell r="Z1486">
            <v>41820</v>
          </cell>
        </row>
        <row r="1487">
          <cell r="U1487">
            <v>41799</v>
          </cell>
          <cell r="Z1487">
            <v>41821</v>
          </cell>
        </row>
        <row r="1488">
          <cell r="U1488">
            <v>41800</v>
          </cell>
          <cell r="Z1488">
            <v>41822</v>
          </cell>
        </row>
        <row r="1489">
          <cell r="U1489">
            <v>41801</v>
          </cell>
          <cell r="Z1489">
            <v>41823</v>
          </cell>
        </row>
        <row r="1490">
          <cell r="U1490">
            <v>41802</v>
          </cell>
          <cell r="Z1490">
            <v>41827</v>
          </cell>
        </row>
        <row r="1491">
          <cell r="U1491">
            <v>41803</v>
          </cell>
          <cell r="Z1491">
            <v>41828</v>
          </cell>
        </row>
        <row r="1492">
          <cell r="U1492">
            <v>41806</v>
          </cell>
          <cell r="Z1492">
            <v>41829</v>
          </cell>
        </row>
        <row r="1493">
          <cell r="U1493">
            <v>41807</v>
          </cell>
          <cell r="Z1493">
            <v>41830</v>
          </cell>
        </row>
        <row r="1494">
          <cell r="U1494">
            <v>41808</v>
          </cell>
          <cell r="Z1494">
            <v>41831</v>
          </cell>
        </row>
        <row r="1495">
          <cell r="U1495">
            <v>41809</v>
          </cell>
          <cell r="Z1495">
            <v>41834</v>
          </cell>
        </row>
        <row r="1496">
          <cell r="U1496">
            <v>41810</v>
          </cell>
          <cell r="Z1496">
            <v>41835</v>
          </cell>
        </row>
        <row r="1497">
          <cell r="U1497">
            <v>41813</v>
          </cell>
          <cell r="Z1497">
            <v>41836</v>
          </cell>
        </row>
        <row r="1498">
          <cell r="U1498">
            <v>41814</v>
          </cell>
          <cell r="Z1498">
            <v>41837</v>
          </cell>
        </row>
        <row r="1499">
          <cell r="U1499">
            <v>41815</v>
          </cell>
          <cell r="Z1499">
            <v>41838</v>
          </cell>
        </row>
        <row r="1500">
          <cell r="U1500">
            <v>41816</v>
          </cell>
          <cell r="Z1500">
            <v>41841</v>
          </cell>
        </row>
        <row r="1501">
          <cell r="U1501">
            <v>41817</v>
          </cell>
          <cell r="Z1501">
            <v>41842</v>
          </cell>
        </row>
        <row r="1502">
          <cell r="U1502">
            <v>41820</v>
          </cell>
          <cell r="Z1502">
            <v>41843</v>
          </cell>
        </row>
        <row r="1503">
          <cell r="U1503">
            <v>41821</v>
          </cell>
          <cell r="Z1503">
            <v>41844</v>
          </cell>
        </row>
        <row r="1504">
          <cell r="U1504">
            <v>41822</v>
          </cell>
          <cell r="Z1504">
            <v>41845</v>
          </cell>
        </row>
        <row r="1505">
          <cell r="U1505">
            <v>41823</v>
          </cell>
          <cell r="Z1505">
            <v>41848</v>
          </cell>
        </row>
        <row r="1506">
          <cell r="U1506">
            <v>41824</v>
          </cell>
          <cell r="Z1506">
            <v>41849</v>
          </cell>
        </row>
        <row r="1507">
          <cell r="U1507">
            <v>41827</v>
          </cell>
          <cell r="Z1507">
            <v>41850</v>
          </cell>
        </row>
        <row r="1508">
          <cell r="U1508">
            <v>41828</v>
          </cell>
          <cell r="Z1508">
            <v>41851</v>
          </cell>
        </row>
        <row r="1509">
          <cell r="U1509">
            <v>41829</v>
          </cell>
          <cell r="Z1509">
            <v>41852</v>
          </cell>
        </row>
        <row r="1510">
          <cell r="U1510">
            <v>41830</v>
          </cell>
          <cell r="Z1510">
            <v>41855</v>
          </cell>
        </row>
        <row r="1511">
          <cell r="U1511">
            <v>41831</v>
          </cell>
          <cell r="Z1511">
            <v>41856</v>
          </cell>
        </row>
        <row r="1512">
          <cell r="U1512">
            <v>41834</v>
          </cell>
          <cell r="Z1512">
            <v>41857</v>
          </cell>
        </row>
        <row r="1513">
          <cell r="U1513">
            <v>41835</v>
          </cell>
          <cell r="Z1513">
            <v>41858</v>
          </cell>
        </row>
        <row r="1514">
          <cell r="U1514">
            <v>41836</v>
          </cell>
          <cell r="Z1514">
            <v>41859</v>
          </cell>
        </row>
        <row r="1515">
          <cell r="U1515">
            <v>41837</v>
          </cell>
          <cell r="Z1515">
            <v>41862</v>
          </cell>
        </row>
        <row r="1516">
          <cell r="U1516">
            <v>41838</v>
          </cell>
          <cell r="Z1516">
            <v>41863</v>
          </cell>
        </row>
        <row r="1517">
          <cell r="U1517">
            <v>41841</v>
          </cell>
          <cell r="Z1517">
            <v>41864</v>
          </cell>
        </row>
        <row r="1518">
          <cell r="U1518">
            <v>41842</v>
          </cell>
          <cell r="Z1518">
            <v>41865</v>
          </cell>
        </row>
        <row r="1519">
          <cell r="U1519">
            <v>41843</v>
          </cell>
          <cell r="Z1519">
            <v>41866</v>
          </cell>
        </row>
        <row r="1520">
          <cell r="U1520">
            <v>41844</v>
          </cell>
          <cell r="Z1520">
            <v>41869</v>
          </cell>
        </row>
        <row r="1521">
          <cell r="U1521">
            <v>41845</v>
          </cell>
          <cell r="Z1521">
            <v>41870</v>
          </cell>
        </row>
        <row r="1522">
          <cell r="U1522">
            <v>41848</v>
          </cell>
          <cell r="Z1522">
            <v>41871</v>
          </cell>
        </row>
        <row r="1523">
          <cell r="U1523">
            <v>41849</v>
          </cell>
          <cell r="Z1523">
            <v>41872</v>
          </cell>
        </row>
        <row r="1524">
          <cell r="U1524">
            <v>41850</v>
          </cell>
          <cell r="Z1524">
            <v>41873</v>
          </cell>
        </row>
        <row r="1525">
          <cell r="U1525">
            <v>41851</v>
          </cell>
          <cell r="Z1525">
            <v>41876</v>
          </cell>
        </row>
        <row r="1526">
          <cell r="U1526">
            <v>41852</v>
          </cell>
          <cell r="Z1526">
            <v>41877</v>
          </cell>
        </row>
        <row r="1527">
          <cell r="U1527">
            <v>41855</v>
          </cell>
          <cell r="Z1527">
            <v>41878</v>
          </cell>
        </row>
        <row r="1528">
          <cell r="U1528">
            <v>41856</v>
          </cell>
          <cell r="Z1528">
            <v>41879</v>
          </cell>
        </row>
        <row r="1529">
          <cell r="U1529">
            <v>41857</v>
          </cell>
          <cell r="Z1529">
            <v>41880</v>
          </cell>
        </row>
        <row r="1530">
          <cell r="U1530">
            <v>41858</v>
          </cell>
          <cell r="Z1530">
            <v>41884</v>
          </cell>
        </row>
        <row r="1531">
          <cell r="U1531">
            <v>41859</v>
          </cell>
          <cell r="Z1531">
            <v>41885</v>
          </cell>
        </row>
        <row r="1532">
          <cell r="U1532">
            <v>41862</v>
          </cell>
          <cell r="Z1532">
            <v>41886</v>
          </cell>
        </row>
        <row r="1533">
          <cell r="U1533">
            <v>41863</v>
          </cell>
          <cell r="Z1533">
            <v>41887</v>
          </cell>
        </row>
        <row r="1534">
          <cell r="U1534">
            <v>41864</v>
          </cell>
          <cell r="Z1534">
            <v>41890</v>
          </cell>
        </row>
        <row r="1535">
          <cell r="U1535">
            <v>41865</v>
          </cell>
          <cell r="Z1535">
            <v>41891</v>
          </cell>
        </row>
        <row r="1536">
          <cell r="U1536">
            <v>41866</v>
          </cell>
          <cell r="Z1536">
            <v>41892</v>
          </cell>
        </row>
        <row r="1537">
          <cell r="U1537">
            <v>41869</v>
          </cell>
          <cell r="Z1537">
            <v>41893</v>
          </cell>
        </row>
        <row r="1538">
          <cell r="U1538">
            <v>41870</v>
          </cell>
          <cell r="Z1538">
            <v>41894</v>
          </cell>
        </row>
        <row r="1539">
          <cell r="U1539">
            <v>41871</v>
          </cell>
          <cell r="Z1539">
            <v>41897</v>
          </cell>
        </row>
        <row r="1540">
          <cell r="U1540">
            <v>41872</v>
          </cell>
          <cell r="Z1540">
            <v>41898</v>
          </cell>
        </row>
        <row r="1541">
          <cell r="U1541">
            <v>41873</v>
          </cell>
          <cell r="Z1541">
            <v>41899</v>
          </cell>
        </row>
        <row r="1542">
          <cell r="U1542">
            <v>41876</v>
          </cell>
          <cell r="Z1542">
            <v>41900</v>
          </cell>
        </row>
        <row r="1543">
          <cell r="U1543">
            <v>41877</v>
          </cell>
          <cell r="Z1543">
            <v>41901</v>
          </cell>
        </row>
        <row r="1544">
          <cell r="U1544">
            <v>41878</v>
          </cell>
          <cell r="Z1544">
            <v>41904</v>
          </cell>
        </row>
        <row r="1545">
          <cell r="U1545">
            <v>41879</v>
          </cell>
          <cell r="Z1545">
            <v>41905</v>
          </cell>
        </row>
        <row r="1546">
          <cell r="U1546">
            <v>41880</v>
          </cell>
          <cell r="Z1546">
            <v>41906</v>
          </cell>
        </row>
        <row r="1547">
          <cell r="U1547">
            <v>41883</v>
          </cell>
          <cell r="Z1547">
            <v>41907</v>
          </cell>
        </row>
        <row r="1548">
          <cell r="U1548">
            <v>41884</v>
          </cell>
          <cell r="Z1548">
            <v>41908</v>
          </cell>
        </row>
        <row r="1549">
          <cell r="U1549">
            <v>41885</v>
          </cell>
          <cell r="Z1549">
            <v>41911</v>
          </cell>
        </row>
        <row r="1550">
          <cell r="U1550">
            <v>41886</v>
          </cell>
          <cell r="Z1550">
            <v>41912</v>
          </cell>
        </row>
        <row r="1551">
          <cell r="U1551">
            <v>41887</v>
          </cell>
          <cell r="Z1551">
            <v>41913</v>
          </cell>
        </row>
        <row r="1552">
          <cell r="U1552">
            <v>41890</v>
          </cell>
          <cell r="Z1552">
            <v>41914</v>
          </cell>
        </row>
        <row r="1553">
          <cell r="U1553">
            <v>41891</v>
          </cell>
          <cell r="Z1553">
            <v>41915</v>
          </cell>
        </row>
        <row r="1554">
          <cell r="U1554">
            <v>41892</v>
          </cell>
          <cell r="Z1554">
            <v>41918</v>
          </cell>
        </row>
        <row r="1555">
          <cell r="U1555">
            <v>41893</v>
          </cell>
          <cell r="Z1555">
            <v>41919</v>
          </cell>
        </row>
        <row r="1556">
          <cell r="U1556">
            <v>41894</v>
          </cell>
          <cell r="Z1556">
            <v>41920</v>
          </cell>
        </row>
        <row r="1557">
          <cell r="U1557">
            <v>41897</v>
          </cell>
          <cell r="Z1557">
            <v>41921</v>
          </cell>
        </row>
        <row r="1558">
          <cell r="U1558">
            <v>41898</v>
          </cell>
          <cell r="Z1558">
            <v>41922</v>
          </cell>
        </row>
        <row r="1559">
          <cell r="U1559">
            <v>41899</v>
          </cell>
          <cell r="Z1559">
            <v>41925</v>
          </cell>
        </row>
        <row r="1560">
          <cell r="U1560">
            <v>41900</v>
          </cell>
          <cell r="Z1560">
            <v>41926</v>
          </cell>
        </row>
        <row r="1561">
          <cell r="U1561">
            <v>41901</v>
          </cell>
          <cell r="Z1561">
            <v>41927</v>
          </cell>
        </row>
        <row r="1562">
          <cell r="U1562">
            <v>41904</v>
          </cell>
          <cell r="Z1562">
            <v>41928</v>
          </cell>
        </row>
        <row r="1563">
          <cell r="U1563">
            <v>41905</v>
          </cell>
          <cell r="Z1563">
            <v>41929</v>
          </cell>
        </row>
        <row r="1564">
          <cell r="U1564">
            <v>41906</v>
          </cell>
          <cell r="Z1564">
            <v>41932</v>
          </cell>
        </row>
        <row r="1565">
          <cell r="U1565">
            <v>41907</v>
          </cell>
          <cell r="Z1565">
            <v>41933</v>
          </cell>
        </row>
        <row r="1566">
          <cell r="U1566">
            <v>41908</v>
          </cell>
          <cell r="Z1566">
            <v>41934</v>
          </cell>
        </row>
        <row r="1567">
          <cell r="U1567">
            <v>41911</v>
          </cell>
          <cell r="Z1567">
            <v>41935</v>
          </cell>
        </row>
        <row r="1568">
          <cell r="U1568">
            <v>41912</v>
          </cell>
          <cell r="Z1568">
            <v>41936</v>
          </cell>
        </row>
        <row r="1569">
          <cell r="U1569">
            <v>41913</v>
          </cell>
          <cell r="Z1569">
            <v>41939</v>
          </cell>
        </row>
        <row r="1570">
          <cell r="U1570">
            <v>41914</v>
          </cell>
          <cell r="Z1570">
            <v>41940</v>
          </cell>
        </row>
        <row r="1571">
          <cell r="U1571">
            <v>41918</v>
          </cell>
          <cell r="Z1571">
            <v>41941</v>
          </cell>
        </row>
        <row r="1572">
          <cell r="U1572">
            <v>41919</v>
          </cell>
          <cell r="Z1572">
            <v>41942</v>
          </cell>
        </row>
        <row r="1573">
          <cell r="U1573">
            <v>41920</v>
          </cell>
          <cell r="Z1573">
            <v>41943</v>
          </cell>
        </row>
        <row r="1574">
          <cell r="U1574">
            <v>41921</v>
          </cell>
          <cell r="Z1574">
            <v>41946</v>
          </cell>
        </row>
        <row r="1575">
          <cell r="U1575">
            <v>41922</v>
          </cell>
          <cell r="Z1575">
            <v>41947</v>
          </cell>
        </row>
        <row r="1576">
          <cell r="U1576">
            <v>41925</v>
          </cell>
          <cell r="Z1576">
            <v>41948</v>
          </cell>
        </row>
        <row r="1577">
          <cell r="U1577">
            <v>41926</v>
          </cell>
          <cell r="Z1577">
            <v>41949</v>
          </cell>
        </row>
        <row r="1578">
          <cell r="U1578">
            <v>41927</v>
          </cell>
          <cell r="Z1578">
            <v>41950</v>
          </cell>
        </row>
        <row r="1579">
          <cell r="U1579">
            <v>41928</v>
          </cell>
          <cell r="Z1579">
            <v>41953</v>
          </cell>
        </row>
        <row r="1580">
          <cell r="U1580">
            <v>41929</v>
          </cell>
          <cell r="Z1580">
            <v>41954</v>
          </cell>
        </row>
        <row r="1581">
          <cell r="U1581">
            <v>41932</v>
          </cell>
          <cell r="Z1581">
            <v>41955</v>
          </cell>
        </row>
        <row r="1582">
          <cell r="U1582">
            <v>41933</v>
          </cell>
          <cell r="Z1582">
            <v>41956</v>
          </cell>
        </row>
        <row r="1583">
          <cell r="U1583">
            <v>41934</v>
          </cell>
          <cell r="Z1583">
            <v>41957</v>
          </cell>
        </row>
        <row r="1584">
          <cell r="U1584">
            <v>41935</v>
          </cell>
          <cell r="Z1584">
            <v>41960</v>
          </cell>
        </row>
        <row r="1585">
          <cell r="U1585">
            <v>41936</v>
          </cell>
          <cell r="Z1585">
            <v>41961</v>
          </cell>
        </row>
        <row r="1586">
          <cell r="U1586">
            <v>41939</v>
          </cell>
          <cell r="Z1586">
            <v>41962</v>
          </cell>
        </row>
        <row r="1587">
          <cell r="U1587">
            <v>41940</v>
          </cell>
          <cell r="Z1587">
            <v>41963</v>
          </cell>
        </row>
        <row r="1588">
          <cell r="U1588">
            <v>41941</v>
          </cell>
          <cell r="Z1588">
            <v>41964</v>
          </cell>
        </row>
        <row r="1589">
          <cell r="U1589">
            <v>41942</v>
          </cell>
          <cell r="Z1589">
            <v>41967</v>
          </cell>
        </row>
        <row r="1590">
          <cell r="U1590">
            <v>41943</v>
          </cell>
          <cell r="Z1590">
            <v>41968</v>
          </cell>
        </row>
        <row r="1591">
          <cell r="U1591">
            <v>41946</v>
          </cell>
          <cell r="Z1591">
            <v>41969</v>
          </cell>
        </row>
        <row r="1592">
          <cell r="U1592">
            <v>41947</v>
          </cell>
          <cell r="Z1592">
            <v>41971</v>
          </cell>
        </row>
        <row r="1593">
          <cell r="U1593">
            <v>41948</v>
          </cell>
          <cell r="Z1593">
            <v>41974</v>
          </cell>
        </row>
        <row r="1594">
          <cell r="U1594">
            <v>41949</v>
          </cell>
          <cell r="Z1594">
            <v>41975</v>
          </cell>
        </row>
        <row r="1595">
          <cell r="U1595">
            <v>41950</v>
          </cell>
          <cell r="Z1595">
            <v>41976</v>
          </cell>
        </row>
        <row r="1596">
          <cell r="U1596">
            <v>41953</v>
          </cell>
          <cell r="Z1596">
            <v>41977</v>
          </cell>
        </row>
        <row r="1597">
          <cell r="U1597">
            <v>41954</v>
          </cell>
          <cell r="Z1597">
            <v>41978</v>
          </cell>
        </row>
        <row r="1598">
          <cell r="U1598">
            <v>41955</v>
          </cell>
          <cell r="Z1598">
            <v>41981</v>
          </cell>
        </row>
        <row r="1599">
          <cell r="U1599">
            <v>41956</v>
          </cell>
          <cell r="Z1599">
            <v>41982</v>
          </cell>
        </row>
        <row r="1600">
          <cell r="U1600">
            <v>41957</v>
          </cell>
          <cell r="Z1600">
            <v>41983</v>
          </cell>
        </row>
        <row r="1601">
          <cell r="U1601">
            <v>41960</v>
          </cell>
          <cell r="Z1601">
            <v>41984</v>
          </cell>
        </row>
        <row r="1602">
          <cell r="U1602">
            <v>41961</v>
          </cell>
          <cell r="Z1602">
            <v>41985</v>
          </cell>
        </row>
        <row r="1603">
          <cell r="U1603">
            <v>41962</v>
          </cell>
          <cell r="Z1603">
            <v>41988</v>
          </cell>
        </row>
        <row r="1604">
          <cell r="U1604">
            <v>41963</v>
          </cell>
          <cell r="Z1604">
            <v>41989</v>
          </cell>
        </row>
        <row r="1605">
          <cell r="U1605">
            <v>41964</v>
          </cell>
          <cell r="Z1605">
            <v>41990</v>
          </cell>
        </row>
        <row r="1606">
          <cell r="U1606">
            <v>41967</v>
          </cell>
          <cell r="Z1606">
            <v>41991</v>
          </cell>
        </row>
        <row r="1607">
          <cell r="U1607">
            <v>41968</v>
          </cell>
          <cell r="Z1607">
            <v>41992</v>
          </cell>
        </row>
        <row r="1608">
          <cell r="U1608">
            <v>41969</v>
          </cell>
          <cell r="Z1608">
            <v>41995</v>
          </cell>
        </row>
        <row r="1609">
          <cell r="U1609">
            <v>41970</v>
          </cell>
          <cell r="Z1609">
            <v>41996</v>
          </cell>
        </row>
        <row r="1610">
          <cell r="U1610">
            <v>41971</v>
          </cell>
          <cell r="Z1610">
            <v>41997</v>
          </cell>
        </row>
        <row r="1611">
          <cell r="U1611">
            <v>41974</v>
          </cell>
          <cell r="Z1611">
            <v>41999</v>
          </cell>
        </row>
        <row r="1612">
          <cell r="U1612">
            <v>41975</v>
          </cell>
          <cell r="Z1612">
            <v>42002</v>
          </cell>
        </row>
        <row r="1613">
          <cell r="U1613">
            <v>41976</v>
          </cell>
          <cell r="Z1613">
            <v>42003</v>
          </cell>
        </row>
        <row r="1614">
          <cell r="U1614">
            <v>41977</v>
          </cell>
          <cell r="Z1614">
            <v>42004</v>
          </cell>
        </row>
        <row r="1615">
          <cell r="U1615">
            <v>41978</v>
          </cell>
          <cell r="Z1615">
            <v>42006</v>
          </cell>
        </row>
        <row r="1616">
          <cell r="U1616">
            <v>41981</v>
          </cell>
          <cell r="Z1616">
            <v>42009</v>
          </cell>
        </row>
        <row r="1617">
          <cell r="U1617">
            <v>41982</v>
          </cell>
          <cell r="Z1617">
            <v>42010</v>
          </cell>
        </row>
        <row r="1618">
          <cell r="U1618">
            <v>41983</v>
          </cell>
          <cell r="Z1618">
            <v>42011</v>
          </cell>
        </row>
        <row r="1619">
          <cell r="U1619">
            <v>41984</v>
          </cell>
          <cell r="Z1619">
            <v>42012</v>
          </cell>
        </row>
        <row r="1620">
          <cell r="U1620">
            <v>41985</v>
          </cell>
          <cell r="Z1620">
            <v>42013</v>
          </cell>
        </row>
        <row r="1621">
          <cell r="U1621">
            <v>41988</v>
          </cell>
          <cell r="Z1621">
            <v>42016</v>
          </cell>
        </row>
        <row r="1622">
          <cell r="U1622">
            <v>41989</v>
          </cell>
          <cell r="Z1622">
            <v>42017</v>
          </cell>
        </row>
        <row r="1623">
          <cell r="U1623">
            <v>41990</v>
          </cell>
          <cell r="Z1623">
            <v>42018</v>
          </cell>
        </row>
        <row r="1624">
          <cell r="U1624">
            <v>41991</v>
          </cell>
          <cell r="Z1624">
            <v>42019</v>
          </cell>
        </row>
        <row r="1625">
          <cell r="U1625">
            <v>41992</v>
          </cell>
          <cell r="Z1625">
            <v>42020</v>
          </cell>
        </row>
        <row r="1626">
          <cell r="U1626">
            <v>41995</v>
          </cell>
          <cell r="Z1626">
            <v>42024</v>
          </cell>
        </row>
        <row r="1627">
          <cell r="U1627">
            <v>41996</v>
          </cell>
          <cell r="Z1627">
            <v>42025</v>
          </cell>
        </row>
        <row r="1628">
          <cell r="U1628">
            <v>42002</v>
          </cell>
          <cell r="Z1628">
            <v>42026</v>
          </cell>
        </row>
        <row r="1629">
          <cell r="U1629">
            <v>42003</v>
          </cell>
          <cell r="Z1629">
            <v>42027</v>
          </cell>
        </row>
        <row r="1630">
          <cell r="U1630">
            <v>42006</v>
          </cell>
          <cell r="Z1630">
            <v>42030</v>
          </cell>
        </row>
        <row r="1631">
          <cell r="U1631">
            <v>42009</v>
          </cell>
          <cell r="Z1631">
            <v>42031</v>
          </cell>
        </row>
        <row r="1632">
          <cell r="U1632">
            <v>42010</v>
          </cell>
          <cell r="Z1632">
            <v>42032</v>
          </cell>
        </row>
        <row r="1633">
          <cell r="U1633">
            <v>42011</v>
          </cell>
          <cell r="Z1633">
            <v>42033</v>
          </cell>
        </row>
        <row r="1634">
          <cell r="U1634">
            <v>42012</v>
          </cell>
          <cell r="Z1634">
            <v>42034</v>
          </cell>
        </row>
        <row r="1635">
          <cell r="U1635">
            <v>42013</v>
          </cell>
          <cell r="Z1635">
            <v>42037</v>
          </cell>
        </row>
        <row r="1636">
          <cell r="U1636">
            <v>42016</v>
          </cell>
          <cell r="Z1636">
            <v>42038</v>
          </cell>
        </row>
        <row r="1637">
          <cell r="U1637">
            <v>42017</v>
          </cell>
          <cell r="Z1637">
            <v>42039</v>
          </cell>
        </row>
        <row r="1638">
          <cell r="U1638">
            <v>42018</v>
          </cell>
          <cell r="Z1638">
            <v>42040</v>
          </cell>
        </row>
        <row r="1639">
          <cell r="U1639">
            <v>42019</v>
          </cell>
          <cell r="Z1639">
            <v>42041</v>
          </cell>
        </row>
        <row r="1640">
          <cell r="U1640">
            <v>42020</v>
          </cell>
          <cell r="Z1640">
            <v>42044</v>
          </cell>
        </row>
        <row r="1641">
          <cell r="U1641">
            <v>42023</v>
          </cell>
          <cell r="Z1641">
            <v>42045</v>
          </cell>
        </row>
        <row r="1642">
          <cell r="U1642">
            <v>42024</v>
          </cell>
          <cell r="Z1642">
            <v>42046</v>
          </cell>
        </row>
        <row r="1643">
          <cell r="U1643">
            <v>42025</v>
          </cell>
          <cell r="Z1643">
            <v>42047</v>
          </cell>
        </row>
        <row r="1644">
          <cell r="U1644">
            <v>42026</v>
          </cell>
          <cell r="Z1644">
            <v>42048</v>
          </cell>
        </row>
        <row r="1645">
          <cell r="U1645">
            <v>42027</v>
          </cell>
          <cell r="Z1645">
            <v>42052</v>
          </cell>
        </row>
        <row r="1646">
          <cell r="U1646">
            <v>42030</v>
          </cell>
          <cell r="Z1646">
            <v>42053</v>
          </cell>
        </row>
        <row r="1647">
          <cell r="U1647">
            <v>42031</v>
          </cell>
          <cell r="Z1647">
            <v>42054</v>
          </cell>
        </row>
        <row r="1648">
          <cell r="U1648">
            <v>42032</v>
          </cell>
          <cell r="Z1648">
            <v>42055</v>
          </cell>
        </row>
        <row r="1649">
          <cell r="U1649">
            <v>42033</v>
          </cell>
          <cell r="Z1649">
            <v>42058</v>
          </cell>
        </row>
        <row r="1650">
          <cell r="U1650">
            <v>42034</v>
          </cell>
          <cell r="Z1650">
            <v>42059</v>
          </cell>
        </row>
        <row r="1651">
          <cell r="U1651">
            <v>42037</v>
          </cell>
          <cell r="Z1651">
            <v>42060</v>
          </cell>
        </row>
        <row r="1652">
          <cell r="U1652">
            <v>42038</v>
          </cell>
          <cell r="Z1652">
            <v>42061</v>
          </cell>
        </row>
        <row r="1653">
          <cell r="U1653">
            <v>42039</v>
          </cell>
          <cell r="Z1653">
            <v>42062</v>
          </cell>
        </row>
        <row r="1654">
          <cell r="U1654">
            <v>42040</v>
          </cell>
          <cell r="Z1654">
            <v>42065</v>
          </cell>
        </row>
        <row r="1655">
          <cell r="U1655">
            <v>42041</v>
          </cell>
          <cell r="Z1655">
            <v>42066</v>
          </cell>
        </row>
        <row r="1656">
          <cell r="U1656">
            <v>42044</v>
          </cell>
          <cell r="Z1656">
            <v>42067</v>
          </cell>
        </row>
        <row r="1657">
          <cell r="U1657">
            <v>42045</v>
          </cell>
          <cell r="Z1657">
            <v>42068</v>
          </cell>
        </row>
        <row r="1658">
          <cell r="U1658">
            <v>42046</v>
          </cell>
          <cell r="Z1658">
            <v>42069</v>
          </cell>
        </row>
        <row r="1659">
          <cell r="U1659">
            <v>42047</v>
          </cell>
          <cell r="Z1659">
            <v>42072</v>
          </cell>
        </row>
        <row r="1660">
          <cell r="U1660">
            <v>42048</v>
          </cell>
          <cell r="Z1660">
            <v>42073</v>
          </cell>
        </row>
        <row r="1661">
          <cell r="U1661">
            <v>42051</v>
          </cell>
          <cell r="Z1661">
            <v>42074</v>
          </cell>
        </row>
        <row r="1662">
          <cell r="U1662">
            <v>42052</v>
          </cell>
          <cell r="Z1662">
            <v>42075</v>
          </cell>
        </row>
        <row r="1663">
          <cell r="U1663">
            <v>42053</v>
          </cell>
          <cell r="Z1663">
            <v>42076</v>
          </cell>
        </row>
        <row r="1664">
          <cell r="U1664">
            <v>42054</v>
          </cell>
          <cell r="Z1664">
            <v>42079</v>
          </cell>
        </row>
        <row r="1665">
          <cell r="U1665">
            <v>42055</v>
          </cell>
          <cell r="Z1665">
            <v>42080</v>
          </cell>
        </row>
        <row r="1666">
          <cell r="U1666">
            <v>42058</v>
          </cell>
          <cell r="Z1666">
            <v>42081</v>
          </cell>
        </row>
        <row r="1667">
          <cell r="U1667">
            <v>42059</v>
          </cell>
          <cell r="Z1667">
            <v>42082</v>
          </cell>
        </row>
        <row r="1668">
          <cell r="U1668">
            <v>42060</v>
          </cell>
          <cell r="Z1668">
            <v>42083</v>
          </cell>
        </row>
        <row r="1669">
          <cell r="U1669">
            <v>42061</v>
          </cell>
          <cell r="Z1669">
            <v>42086</v>
          </cell>
        </row>
        <row r="1670">
          <cell r="U1670">
            <v>42062</v>
          </cell>
          <cell r="Z1670">
            <v>42087</v>
          </cell>
        </row>
        <row r="1671">
          <cell r="U1671">
            <v>42065</v>
          </cell>
          <cell r="Z1671">
            <v>42088</v>
          </cell>
        </row>
        <row r="1672">
          <cell r="U1672">
            <v>42066</v>
          </cell>
          <cell r="Z1672">
            <v>42089</v>
          </cell>
        </row>
        <row r="1673">
          <cell r="U1673">
            <v>42067</v>
          </cell>
          <cell r="Z1673">
            <v>42090</v>
          </cell>
        </row>
        <row r="1674">
          <cell r="U1674">
            <v>42068</v>
          </cell>
          <cell r="Z1674">
            <v>42093</v>
          </cell>
        </row>
        <row r="1675">
          <cell r="U1675">
            <v>42069</v>
          </cell>
          <cell r="Z1675">
            <v>42094</v>
          </cell>
        </row>
        <row r="1676">
          <cell r="U1676">
            <v>42072</v>
          </cell>
        </row>
        <row r="1677">
          <cell r="U1677">
            <v>42073</v>
          </cell>
        </row>
        <row r="1678">
          <cell r="U1678">
            <v>42074</v>
          </cell>
        </row>
        <row r="1679">
          <cell r="U1679">
            <v>42075</v>
          </cell>
        </row>
        <row r="1680">
          <cell r="U1680">
            <v>42076</v>
          </cell>
        </row>
        <row r="1681">
          <cell r="U1681">
            <v>42079</v>
          </cell>
        </row>
        <row r="1682">
          <cell r="U1682">
            <v>42080</v>
          </cell>
        </row>
        <row r="1683">
          <cell r="U1683">
            <v>42081</v>
          </cell>
        </row>
        <row r="1684">
          <cell r="U1684">
            <v>42082</v>
          </cell>
        </row>
        <row r="1685">
          <cell r="U1685">
            <v>42083</v>
          </cell>
        </row>
        <row r="1686">
          <cell r="U1686">
            <v>42086</v>
          </cell>
        </row>
        <row r="1687">
          <cell r="U1687">
            <v>42087</v>
          </cell>
        </row>
        <row r="1688">
          <cell r="U1688">
            <v>42088</v>
          </cell>
        </row>
        <row r="1689">
          <cell r="U1689">
            <v>42089</v>
          </cell>
        </row>
        <row r="1690">
          <cell r="U1690">
            <v>42090</v>
          </cell>
        </row>
        <row r="1691">
          <cell r="U1691">
            <v>42093</v>
          </cell>
        </row>
        <row r="1692">
          <cell r="U1692">
            <v>42094</v>
          </cell>
        </row>
      </sheetData>
      <sheetData sheetId="8" refreshError="1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IE+UKUPNO"/>
      <sheetName val="LOG"/>
      <sheetName val="NAB"/>
      <sheetName val="SEK_PR"/>
      <sheetName val="INZ"/>
      <sheetName val="URED"/>
      <sheetName val="PRIM_PR"/>
      <sheetName val="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E1D0A-2045-4D44-BC1F-BB8BC01AD15C}">
  <sheetPr>
    <tabColor theme="8" tint="0.79998168889431442"/>
    <pageSetUpPr fitToPage="1"/>
  </sheetPr>
  <dimension ref="A1:L130"/>
  <sheetViews>
    <sheetView showGridLines="0" tabSelected="1" zoomScaleNormal="100" workbookViewId="0">
      <selection activeCell="B10" sqref="B10"/>
    </sheetView>
  </sheetViews>
  <sheetFormatPr defaultColWidth="9.140625" defaultRowHeight="15" x14ac:dyDescent="0.2"/>
  <cols>
    <col min="1" max="1" width="10.7109375" style="2" customWidth="1"/>
    <col min="2" max="2" width="13.7109375" style="2" customWidth="1"/>
    <col min="3" max="3" width="61.42578125" style="2" customWidth="1"/>
    <col min="4" max="4" width="3.5703125" style="2" customWidth="1"/>
    <col min="5" max="5" width="17.140625" style="42" bestFit="1" customWidth="1"/>
    <col min="6" max="6" width="15.85546875" style="2" bestFit="1" customWidth="1"/>
    <col min="7" max="7" width="24.5703125" style="2" customWidth="1"/>
    <col min="8" max="8" width="12.7109375" style="2" bestFit="1" customWidth="1"/>
    <col min="9" max="9" width="27.140625" style="2" customWidth="1"/>
    <col min="10" max="10" width="6.42578125" style="2" bestFit="1" customWidth="1"/>
    <col min="11" max="16384" width="9.140625" style="2"/>
  </cols>
  <sheetData>
    <row r="1" spans="1:8" ht="15.75" x14ac:dyDescent="0.25">
      <c r="A1" s="1"/>
      <c r="B1" s="1"/>
      <c r="C1" s="1"/>
      <c r="D1" s="1"/>
      <c r="E1" s="29"/>
      <c r="F1" s="1"/>
      <c r="H1" s="3"/>
    </row>
    <row r="2" spans="1:8" s="1" customFormat="1" ht="18" x14ac:dyDescent="0.25">
      <c r="C2" s="4"/>
      <c r="E2" s="29"/>
    </row>
    <row r="3" spans="1:8" s="1" customFormat="1" ht="18" x14ac:dyDescent="0.25">
      <c r="C3" s="4"/>
      <c r="E3" s="29"/>
    </row>
    <row r="4" spans="1:8" s="1" customFormat="1" ht="18" x14ac:dyDescent="0.25">
      <c r="C4" s="4"/>
      <c r="E4" s="29"/>
    </row>
    <row r="5" spans="1:8" s="1" customFormat="1" ht="18" x14ac:dyDescent="0.25">
      <c r="C5" s="4"/>
      <c r="E5" s="29"/>
    </row>
    <row r="6" spans="1:8" s="1" customFormat="1" x14ac:dyDescent="0.2">
      <c r="E6" s="29"/>
    </row>
    <row r="7" spans="1:8" s="1" customFormat="1" x14ac:dyDescent="0.2">
      <c r="E7" s="29"/>
    </row>
    <row r="8" spans="1:8" s="1" customFormat="1" ht="27.75" customHeight="1" x14ac:dyDescent="0.25">
      <c r="A8" s="5"/>
      <c r="E8" s="29"/>
    </row>
    <row r="9" spans="1:8" s="1" customFormat="1" ht="23.25" x14ac:dyDescent="0.2">
      <c r="B9" s="62" t="s">
        <v>87</v>
      </c>
      <c r="C9" s="62"/>
      <c r="D9" s="62"/>
      <c r="E9" s="62"/>
      <c r="F9" s="62"/>
    </row>
    <row r="10" spans="1:8" s="1" customFormat="1" ht="26.25" x14ac:dyDescent="0.4">
      <c r="C10" s="6"/>
      <c r="E10" s="29"/>
    </row>
    <row r="11" spans="1:8" s="1" customFormat="1" x14ac:dyDescent="0.2">
      <c r="E11" s="29"/>
    </row>
    <row r="12" spans="1:8" s="1" customFormat="1" x14ac:dyDescent="0.2">
      <c r="E12" s="29"/>
    </row>
    <row r="13" spans="1:8" s="1" customFormat="1" ht="15.75" x14ac:dyDescent="0.25">
      <c r="C13" s="19" t="s">
        <v>0</v>
      </c>
      <c r="D13" s="18"/>
      <c r="E13" s="43">
        <v>2013</v>
      </c>
      <c r="G13" s="8"/>
    </row>
    <row r="14" spans="1:8" s="1" customFormat="1" ht="15.75" x14ac:dyDescent="0.25">
      <c r="C14" s="19" t="s">
        <v>60</v>
      </c>
      <c r="D14" s="18"/>
      <c r="E14" s="43">
        <f t="shared" ref="E14:E22" si="0">+E15-1</f>
        <v>1</v>
      </c>
      <c r="G14" s="8"/>
    </row>
    <row r="15" spans="1:8" s="1" customFormat="1" ht="15.75" x14ac:dyDescent="0.25">
      <c r="C15" s="19" t="s">
        <v>61</v>
      </c>
      <c r="D15" s="18"/>
      <c r="E15" s="43">
        <f t="shared" si="0"/>
        <v>2</v>
      </c>
      <c r="G15" s="8"/>
    </row>
    <row r="16" spans="1:8" s="1" customFormat="1" ht="15.75" x14ac:dyDescent="0.25">
      <c r="C16" s="19" t="s">
        <v>52</v>
      </c>
      <c r="D16" s="18"/>
      <c r="E16" s="43">
        <f t="shared" si="0"/>
        <v>3</v>
      </c>
      <c r="F16" s="5"/>
      <c r="G16" s="8"/>
    </row>
    <row r="17" spans="3:7" s="1" customFormat="1" ht="15.75" x14ac:dyDescent="0.25">
      <c r="C17" s="19" t="s">
        <v>53</v>
      </c>
      <c r="D17" s="18"/>
      <c r="E17" s="43">
        <f t="shared" si="0"/>
        <v>4</v>
      </c>
      <c r="F17" s="5"/>
      <c r="G17" s="8"/>
    </row>
    <row r="18" spans="3:7" s="1" customFormat="1" ht="15.75" x14ac:dyDescent="0.25">
      <c r="C18" s="19" t="s">
        <v>54</v>
      </c>
      <c r="D18" s="18"/>
      <c r="E18" s="43">
        <f t="shared" si="0"/>
        <v>5</v>
      </c>
      <c r="F18" s="5"/>
      <c r="G18" s="8"/>
    </row>
    <row r="19" spans="3:7" s="1" customFormat="1" ht="15.75" x14ac:dyDescent="0.25">
      <c r="C19" s="19" t="s">
        <v>55</v>
      </c>
      <c r="D19" s="18"/>
      <c r="E19" s="43">
        <f t="shared" si="0"/>
        <v>6</v>
      </c>
      <c r="F19" s="5"/>
      <c r="G19" s="8"/>
    </row>
    <row r="20" spans="3:7" s="1" customFormat="1" ht="15.75" x14ac:dyDescent="0.25">
      <c r="C20" s="19" t="s">
        <v>56</v>
      </c>
      <c r="D20" s="18"/>
      <c r="E20" s="43">
        <f t="shared" si="0"/>
        <v>7</v>
      </c>
      <c r="F20" s="5"/>
      <c r="G20" s="8"/>
    </row>
    <row r="21" spans="3:7" s="1" customFormat="1" ht="15.75" x14ac:dyDescent="0.25">
      <c r="C21" s="19" t="s">
        <v>57</v>
      </c>
      <c r="D21" s="18"/>
      <c r="E21" s="43">
        <f t="shared" si="0"/>
        <v>8</v>
      </c>
      <c r="F21" s="5"/>
      <c r="G21" s="8"/>
    </row>
    <row r="22" spans="3:7" s="1" customFormat="1" ht="15.75" x14ac:dyDescent="0.25">
      <c r="C22" s="19" t="s">
        <v>58</v>
      </c>
      <c r="D22" s="18"/>
      <c r="E22" s="43">
        <f t="shared" si="0"/>
        <v>9</v>
      </c>
      <c r="F22" s="5"/>
      <c r="G22" s="8"/>
    </row>
    <row r="23" spans="3:7" s="1" customFormat="1" ht="15.75" x14ac:dyDescent="0.25">
      <c r="C23" s="19" t="s">
        <v>59</v>
      </c>
      <c r="D23" s="18"/>
      <c r="E23" s="43">
        <f>+E24-1</f>
        <v>10</v>
      </c>
      <c r="F23" s="5"/>
      <c r="G23" s="8"/>
    </row>
    <row r="24" spans="3:7" s="1" customFormat="1" ht="15.75" x14ac:dyDescent="0.25">
      <c r="C24" s="19" t="s">
        <v>51</v>
      </c>
      <c r="D24" s="18"/>
      <c r="E24" s="43">
        <v>11</v>
      </c>
      <c r="F24" s="5"/>
      <c r="G24" s="8"/>
    </row>
    <row r="25" spans="3:7" s="1" customFormat="1" x14ac:dyDescent="0.2">
      <c r="C25" s="18"/>
      <c r="D25" s="18"/>
      <c r="E25" s="44"/>
    </row>
    <row r="26" spans="3:7" s="1" customFormat="1" ht="15.75" x14ac:dyDescent="0.25">
      <c r="C26" s="49" t="s">
        <v>40</v>
      </c>
      <c r="D26" s="49"/>
      <c r="E26" s="50">
        <v>1.4000000000000002E-2</v>
      </c>
      <c r="F26" s="5"/>
    </row>
    <row r="27" spans="3:7" s="1" customFormat="1" ht="15.75" x14ac:dyDescent="0.25">
      <c r="C27" s="49" t="s">
        <v>41</v>
      </c>
      <c r="D27" s="49"/>
      <c r="E27" s="50">
        <v>1.3000000000000001E-2</v>
      </c>
      <c r="F27" s="27"/>
    </row>
    <row r="28" spans="3:7" s="1" customFormat="1" ht="15.75" x14ac:dyDescent="0.25">
      <c r="C28" s="49" t="s">
        <v>42</v>
      </c>
      <c r="D28" s="49"/>
      <c r="E28" s="50">
        <v>1.8000000000000002E-2</v>
      </c>
      <c r="F28" s="5"/>
    </row>
    <row r="29" spans="3:7" s="1" customFormat="1" ht="15.75" x14ac:dyDescent="0.25">
      <c r="C29" s="49" t="s">
        <v>43</v>
      </c>
      <c r="D29" s="49"/>
      <c r="E29" s="50">
        <v>1.6E-2</v>
      </c>
      <c r="F29" s="5"/>
    </row>
    <row r="30" spans="3:7" s="1" customFormat="1" ht="15.75" x14ac:dyDescent="0.25">
      <c r="C30" s="49" t="s">
        <v>44</v>
      </c>
      <c r="D30" s="49"/>
      <c r="E30" s="50">
        <v>9.0000000000000011E-3</v>
      </c>
      <c r="F30" s="5"/>
    </row>
    <row r="31" spans="3:7" s="1" customFormat="1" ht="15.75" x14ac:dyDescent="0.25">
      <c r="C31" s="49" t="s">
        <v>45</v>
      </c>
      <c r="D31" s="49"/>
      <c r="E31" s="50">
        <v>1.2E-2</v>
      </c>
      <c r="F31" s="5"/>
    </row>
    <row r="32" spans="3:7" s="1" customFormat="1" ht="15.75" x14ac:dyDescent="0.25">
      <c r="C32" s="49" t="s">
        <v>46</v>
      </c>
      <c r="D32" s="49"/>
      <c r="E32" s="50">
        <v>1.7000000000000001E-2</v>
      </c>
      <c r="F32" s="5"/>
    </row>
    <row r="33" spans="3:8" s="1" customFormat="1" ht="15.75" x14ac:dyDescent="0.25">
      <c r="C33" s="49" t="s">
        <v>47</v>
      </c>
      <c r="D33" s="49"/>
      <c r="E33" s="50">
        <v>1.9E-2</v>
      </c>
      <c r="F33" s="5"/>
    </row>
    <row r="34" spans="3:8" s="1" customFormat="1" ht="15.75" x14ac:dyDescent="0.25">
      <c r="C34" s="49" t="s">
        <v>48</v>
      </c>
      <c r="D34" s="49"/>
      <c r="E34" s="50">
        <v>3.0000000000000002E-2</v>
      </c>
      <c r="F34" s="5"/>
    </row>
    <row r="35" spans="3:8" s="1" customFormat="1" ht="15.75" x14ac:dyDescent="0.25">
      <c r="C35" s="49" t="s">
        <v>49</v>
      </c>
      <c r="D35" s="49"/>
      <c r="E35" s="50">
        <v>3.3999999999999996E-2</v>
      </c>
      <c r="F35" s="5"/>
    </row>
    <row r="36" spans="3:8" s="1" customFormat="1" ht="15.75" x14ac:dyDescent="0.25">
      <c r="C36" s="49" t="s">
        <v>50</v>
      </c>
      <c r="D36" s="49"/>
      <c r="E36" s="50">
        <v>4.4999999999999998E-2</v>
      </c>
      <c r="F36" s="5"/>
    </row>
    <row r="37" spans="3:8" s="1" customFormat="1" x14ac:dyDescent="0.2">
      <c r="C37" s="18"/>
      <c r="D37" s="18"/>
      <c r="E37" s="44"/>
    </row>
    <row r="38" spans="3:8" s="1" customFormat="1" ht="15.75" x14ac:dyDescent="0.25">
      <c r="C38" s="19" t="s">
        <v>64</v>
      </c>
      <c r="D38" s="18"/>
      <c r="E38" s="45">
        <f>((1+$E$26)*(1+$E$27))^(1/E15)-1</f>
        <v>1.349987666501451E-2</v>
      </c>
      <c r="F38" s="26"/>
    </row>
    <row r="39" spans="3:8" s="1" customFormat="1" ht="15.75" x14ac:dyDescent="0.25">
      <c r="C39" s="19" t="s">
        <v>65</v>
      </c>
      <c r="D39" s="18"/>
      <c r="E39" s="45">
        <f>((1+$E$26)*(1+$E$27)*(1+$E$28))^(1/E16)-1</f>
        <v>1.4997703085550818E-2</v>
      </c>
      <c r="F39" s="26"/>
    </row>
    <row r="40" spans="3:8" s="1" customFormat="1" ht="15.75" x14ac:dyDescent="0.25">
      <c r="C40" s="19" t="s">
        <v>66</v>
      </c>
      <c r="D40" s="18"/>
      <c r="E40" s="45">
        <f>((1+$E$26)*(1+$E$27)*(1+$E$28)*(1+$E$29))^(1/E17)-1</f>
        <v>1.5248184578040558E-2</v>
      </c>
      <c r="F40" s="26"/>
    </row>
    <row r="41" spans="3:8" s="1" customFormat="1" ht="15.75" x14ac:dyDescent="0.25">
      <c r="C41" s="19" t="s">
        <v>67</v>
      </c>
      <c r="D41" s="18"/>
      <c r="E41" s="45">
        <f>((1+$E$26)*(1+$E$27)*(1+$E$28)*(1+$E$29)*(1+$E$30))^(1/E18)-1</f>
        <v>1.399545997658902E-2</v>
      </c>
      <c r="F41" s="26"/>
    </row>
    <row r="42" spans="3:8" s="1" customFormat="1" ht="15.75" x14ac:dyDescent="0.25">
      <c r="C42" s="19" t="s">
        <v>68</v>
      </c>
      <c r="D42" s="18"/>
      <c r="E42" s="45">
        <f>((1+$E$26)*(1+$E$27)*(1+$E$28)*(1+$E$29)*(1+$E$30)*(1+$E$31))^(1/E19)-1</f>
        <v>1.3662610283902366E-2</v>
      </c>
      <c r="F42" s="26"/>
    </row>
    <row r="43" spans="3:8" s="1" customFormat="1" ht="15.75" x14ac:dyDescent="0.25">
      <c r="C43" s="19" t="s">
        <v>69</v>
      </c>
      <c r="D43" s="18"/>
      <c r="E43" s="45">
        <f>((1+$E$26)*(1+$E$27)*(1+$E$28)*(1+$E$29)*(1+$E$30)*(1+$E$31)*(1+$E$32))^(1/E20)-1</f>
        <v>1.4138708873839612E-2</v>
      </c>
      <c r="F43" s="26"/>
    </row>
    <row r="44" spans="3:8" s="1" customFormat="1" ht="15.75" x14ac:dyDescent="0.25">
      <c r="C44" s="19" t="s">
        <v>70</v>
      </c>
      <c r="D44" s="18"/>
      <c r="E44" s="45">
        <f>((1+$E$26)*(1+$E$27)*(1+$E$28)*(1+$E$29)*(1+$E$30)*(1+$E$31)*(1+$E$32)*(1+$E$33))^(1/E21)-1</f>
        <v>1.4745099704037701E-2</v>
      </c>
      <c r="F44" s="26"/>
    </row>
    <row r="45" spans="3:8" s="1" customFormat="1" ht="15.75" x14ac:dyDescent="0.25">
      <c r="C45" s="19" t="s">
        <v>71</v>
      </c>
      <c r="D45" s="18"/>
      <c r="E45" s="45">
        <f>((1+$E$26)*(1+$E$27)*(1+$E$28)*(1+$E$29)*(1+$E$30)*(1+$E$31)*(1+$E$32)*(1+$E$33)*(1+$E$34))^(1/E22)-1</f>
        <v>1.6428869708268623E-2</v>
      </c>
      <c r="F45" s="26"/>
    </row>
    <row r="46" spans="3:8" s="1" customFormat="1" ht="15.75" x14ac:dyDescent="0.25">
      <c r="C46" s="19" t="s">
        <v>72</v>
      </c>
      <c r="D46" s="18"/>
      <c r="E46" s="45">
        <f>((1+$E$26)*(1+$E$27)*(1+$E$28)*(1+$E$29)*(1+$E$30)*(1+$E$31)*(1+$E$32)*(1+$E$33)*(1+$E$34)*(1+$E$35))^(1/E23)-1</f>
        <v>1.8172461598691791E-2</v>
      </c>
      <c r="F46" s="26"/>
      <c r="H46" s="22"/>
    </row>
    <row r="47" spans="3:8" s="1" customFormat="1" ht="15.75" x14ac:dyDescent="0.25">
      <c r="C47" s="19" t="s">
        <v>73</v>
      </c>
      <c r="D47" s="18"/>
      <c r="E47" s="45">
        <f>((1+$E$26)*(1+$E$27)*(1+$E$28)*(1+$E$29)*(1+$E$30)*(1+$E$31)*(1+$E$32)*(1+$E$33)*(1+$E$34)*(1+$E$35)*(1+$E$36))^(1/E24)-1</f>
        <v>2.0582599742548169E-2</v>
      </c>
      <c r="F47" s="26"/>
      <c r="H47" s="22"/>
    </row>
    <row r="48" spans="3:8" s="1" customFormat="1" x14ac:dyDescent="0.2">
      <c r="C48" s="18"/>
      <c r="D48" s="18"/>
      <c r="E48" s="44"/>
    </row>
    <row r="49" spans="3:12" s="1" customFormat="1" ht="15.75" x14ac:dyDescent="0.25">
      <c r="C49" s="19" t="s">
        <v>74</v>
      </c>
      <c r="D49" s="18"/>
      <c r="E49" s="28">
        <f>(1+E38)</f>
        <v>1.0134998766650145</v>
      </c>
    </row>
    <row r="50" spans="3:12" s="1" customFormat="1" ht="15.75" x14ac:dyDescent="0.25">
      <c r="C50" s="19" t="s">
        <v>75</v>
      </c>
      <c r="D50" s="18"/>
      <c r="E50" s="28">
        <f>(1+E39)*(1+E38)</f>
        <v>1.0287000468924787</v>
      </c>
    </row>
    <row r="51" spans="3:12" s="1" customFormat="1" ht="15.75" x14ac:dyDescent="0.25">
      <c r="C51" s="19" t="s">
        <v>76</v>
      </c>
      <c r="D51" s="18"/>
      <c r="E51" s="28">
        <f>(1+E39)*(1+E38)*(1+E40)</f>
        <v>1.0443858550829341</v>
      </c>
    </row>
    <row r="52" spans="3:12" s="1" customFormat="1" ht="15.75" x14ac:dyDescent="0.25">
      <c r="C52" s="19" t="s">
        <v>77</v>
      </c>
      <c r="D52" s="18"/>
      <c r="E52" s="28">
        <f>(1+E39)*(1+E38)*(1+E40)*(1+E41)</f>
        <v>1.0590025155178631</v>
      </c>
    </row>
    <row r="53" spans="3:12" s="1" customFormat="1" ht="15.75" x14ac:dyDescent="0.25">
      <c r="C53" s="19" t="s">
        <v>78</v>
      </c>
      <c r="D53" s="18"/>
      <c r="E53" s="28">
        <f>(1+E39)*(1+E38)*(1+E40)*(1+E41)*(1+E42)</f>
        <v>1.0734712541770559</v>
      </c>
    </row>
    <row r="54" spans="3:12" s="1" customFormat="1" ht="15.75" x14ac:dyDescent="0.25">
      <c r="C54" s="19" t="s">
        <v>79</v>
      </c>
      <c r="D54" s="18"/>
      <c r="E54" s="28">
        <f>(1+E39)*(1+E38)*(1+E40)*(1+E41)*(1+E42)*(1+E43)</f>
        <v>1.0886487517243009</v>
      </c>
    </row>
    <row r="55" spans="3:12" s="1" customFormat="1" ht="15.75" x14ac:dyDescent="0.25">
      <c r="C55" s="19" t="s">
        <v>80</v>
      </c>
      <c r="D55" s="18"/>
      <c r="E55" s="28">
        <f>(1+E39)*(1+E38)*(1+E40)*(1+E41)*(1+E42)*(1+E43)*(1+E44)</f>
        <v>1.1047009861111519</v>
      </c>
    </row>
    <row r="56" spans="3:12" s="1" customFormat="1" ht="15.75" x14ac:dyDescent="0.25">
      <c r="C56" s="19" t="s">
        <v>81</v>
      </c>
      <c r="D56" s="18"/>
      <c r="E56" s="28">
        <f>(1+E39)*(1+E38)*(1+E40)*(1+E41)*(1+E42)*(1+E43)*(1+E44)*(1+E45)</f>
        <v>1.1228499746785678</v>
      </c>
    </row>
    <row r="57" spans="3:12" s="1" customFormat="1" ht="15.75" x14ac:dyDescent="0.25">
      <c r="C57" s="19" t="s">
        <v>82</v>
      </c>
      <c r="D57" s="18"/>
      <c r="E57" s="28">
        <f>(1+E39)*(1+E38)*(1+E40)*(1+E41)*(1+E42)*(1+E43)*(1+E44)*(1+E45)*(1+E46)</f>
        <v>1.1432549227245061</v>
      </c>
    </row>
    <row r="58" spans="3:12" s="1" customFormat="1" ht="15.75" x14ac:dyDescent="0.25">
      <c r="C58" s="19" t="s">
        <v>83</v>
      </c>
      <c r="D58" s="18"/>
      <c r="E58" s="28">
        <f>(1+E39)*(1+E38)*(1+E40)*(1+E41)*(1+E42)*(1+E43)*(1+E44)*(1+E45)*(1+E46)*(1+E47)</f>
        <v>1.1667860812026425</v>
      </c>
    </row>
    <row r="59" spans="3:12" s="1" customFormat="1" x14ac:dyDescent="0.2">
      <c r="C59" s="18"/>
      <c r="D59" s="18"/>
      <c r="E59" s="44"/>
    </row>
    <row r="60" spans="3:12" s="1" customFormat="1" ht="15.75" x14ac:dyDescent="0.25">
      <c r="C60" s="19" t="s">
        <v>1</v>
      </c>
      <c r="D60" s="18"/>
      <c r="E60" s="44"/>
    </row>
    <row r="61" spans="3:12" s="1" customFormat="1" ht="15.75" x14ac:dyDescent="0.25">
      <c r="C61" s="46" t="s">
        <v>2</v>
      </c>
      <c r="D61" s="18"/>
      <c r="E61" s="47">
        <v>143364332.1376</v>
      </c>
      <c r="F61" s="7"/>
      <c r="I61" s="9"/>
      <c r="L61" s="8"/>
    </row>
    <row r="62" spans="3:12" s="1" customFormat="1" ht="15.75" x14ac:dyDescent="0.25">
      <c r="C62" s="46" t="s">
        <v>3</v>
      </c>
      <c r="D62" s="18"/>
      <c r="E62" s="47">
        <v>147025657.05070001</v>
      </c>
      <c r="F62" s="7"/>
      <c r="I62" s="9"/>
    </row>
    <row r="63" spans="3:12" s="1" customFormat="1" ht="15.75" x14ac:dyDescent="0.25">
      <c r="C63" s="46"/>
      <c r="D63" s="18"/>
      <c r="E63" s="47"/>
      <c r="F63" s="7"/>
      <c r="I63" s="9"/>
    </row>
    <row r="64" spans="3:12" s="1" customFormat="1" ht="15.75" x14ac:dyDescent="0.25">
      <c r="C64" s="19" t="s">
        <v>63</v>
      </c>
      <c r="D64" s="18"/>
      <c r="E64" s="20">
        <v>-2.7669584166051253E-3</v>
      </c>
      <c r="F64" s="5"/>
    </row>
    <row r="65" spans="3:7" s="1" customFormat="1" ht="15.75" x14ac:dyDescent="0.25">
      <c r="C65" s="19" t="s">
        <v>5</v>
      </c>
      <c r="D65" s="18"/>
      <c r="E65" s="48">
        <v>0.1</v>
      </c>
      <c r="F65" s="7"/>
    </row>
    <row r="66" spans="3:7" s="1" customFormat="1" ht="15.75" x14ac:dyDescent="0.25">
      <c r="C66" s="7" t="s">
        <v>6</v>
      </c>
      <c r="E66" s="30"/>
    </row>
    <row r="67" spans="3:7" s="1" customFormat="1" x14ac:dyDescent="0.2">
      <c r="C67" s="1" t="s">
        <v>7</v>
      </c>
      <c r="E67" s="31">
        <v>554341087</v>
      </c>
      <c r="F67" s="11"/>
    </row>
    <row r="68" spans="3:7" s="1" customFormat="1" x14ac:dyDescent="0.2">
      <c r="C68" s="10" t="s">
        <v>8</v>
      </c>
      <c r="E68" s="31">
        <v>4371726</v>
      </c>
      <c r="F68" s="11"/>
    </row>
    <row r="69" spans="3:7" s="1" customFormat="1" x14ac:dyDescent="0.2">
      <c r="C69" s="10" t="s">
        <v>9</v>
      </c>
      <c r="E69" s="31">
        <v>46257875</v>
      </c>
      <c r="F69" s="11"/>
    </row>
    <row r="70" spans="3:7" s="1" customFormat="1" x14ac:dyDescent="0.2">
      <c r="C70" s="10" t="s">
        <v>10</v>
      </c>
      <c r="E70" s="31">
        <v>-1026755</v>
      </c>
      <c r="F70" s="11"/>
    </row>
    <row r="71" spans="3:7" s="1" customFormat="1" x14ac:dyDescent="0.2">
      <c r="C71" s="10" t="s">
        <v>11</v>
      </c>
      <c r="E71" s="31">
        <v>-2063957</v>
      </c>
      <c r="F71" s="11"/>
    </row>
    <row r="72" spans="3:7" s="1" customFormat="1" x14ac:dyDescent="0.2">
      <c r="C72" s="10" t="s">
        <v>12</v>
      </c>
      <c r="E72" s="31">
        <v>-4371726</v>
      </c>
      <c r="F72" s="11"/>
    </row>
    <row r="73" spans="3:7" s="1" customFormat="1" x14ac:dyDescent="0.2">
      <c r="C73" s="1" t="s">
        <v>13</v>
      </c>
      <c r="E73" s="31">
        <v>597508250</v>
      </c>
      <c r="F73" s="11"/>
      <c r="G73" s="11"/>
    </row>
    <row r="74" spans="3:7" s="1" customFormat="1" x14ac:dyDescent="0.2">
      <c r="E74" s="31"/>
    </row>
    <row r="75" spans="3:7" s="1" customFormat="1" x14ac:dyDescent="0.2">
      <c r="C75" s="1" t="s">
        <v>14</v>
      </c>
      <c r="E75" s="32">
        <f>(E67+E73)/2</f>
        <v>575924668.5</v>
      </c>
      <c r="F75" s="11"/>
    </row>
    <row r="76" spans="3:7" s="1" customFormat="1" x14ac:dyDescent="0.2">
      <c r="E76" s="31"/>
    </row>
    <row r="77" spans="3:7" s="1" customFormat="1" x14ac:dyDescent="0.2">
      <c r="C77" s="10" t="s">
        <v>15</v>
      </c>
      <c r="E77" s="31">
        <v>47380643</v>
      </c>
      <c r="F77" s="11"/>
    </row>
    <row r="78" spans="3:7" s="1" customFormat="1" x14ac:dyDescent="0.2">
      <c r="C78" s="12" t="s">
        <v>16</v>
      </c>
      <c r="E78" s="31">
        <v>25461389</v>
      </c>
      <c r="F78" s="11"/>
    </row>
    <row r="79" spans="3:7" s="1" customFormat="1" x14ac:dyDescent="0.2">
      <c r="C79" s="12" t="s">
        <v>17</v>
      </c>
      <c r="E79" s="31">
        <v>-2063957</v>
      </c>
      <c r="F79" s="11"/>
    </row>
    <row r="80" spans="3:7" s="1" customFormat="1" x14ac:dyDescent="0.2">
      <c r="C80" s="12" t="s">
        <v>18</v>
      </c>
      <c r="E80" s="31">
        <v>-1026755</v>
      </c>
      <c r="F80" s="11"/>
    </row>
    <row r="81" spans="3:6" s="1" customFormat="1" x14ac:dyDescent="0.2">
      <c r="C81" s="10" t="s">
        <v>19</v>
      </c>
      <c r="E81" s="31">
        <v>69751320</v>
      </c>
      <c r="F81" s="11"/>
    </row>
    <row r="82" spans="3:6" s="1" customFormat="1" x14ac:dyDescent="0.2">
      <c r="C82" s="10"/>
      <c r="E82" s="31"/>
    </row>
    <row r="83" spans="3:6" s="1" customFormat="1" x14ac:dyDescent="0.2">
      <c r="C83" s="1" t="s">
        <v>20</v>
      </c>
      <c r="E83" s="32">
        <f>(E77+E81)/2</f>
        <v>58565981.5</v>
      </c>
      <c r="F83" s="11"/>
    </row>
    <row r="84" spans="3:6" s="1" customFormat="1" x14ac:dyDescent="0.2">
      <c r="E84" s="31"/>
    </row>
    <row r="85" spans="3:6" s="1" customFormat="1" ht="15.75" x14ac:dyDescent="0.25">
      <c r="C85" s="7" t="s">
        <v>21</v>
      </c>
      <c r="E85" s="32">
        <f>E75-E83</f>
        <v>517358687</v>
      </c>
      <c r="F85" s="11"/>
    </row>
    <row r="86" spans="3:6" s="1" customFormat="1" x14ac:dyDescent="0.2">
      <c r="E86" s="30"/>
    </row>
    <row r="87" spans="3:6" s="1" customFormat="1" x14ac:dyDescent="0.2">
      <c r="E87" s="30"/>
    </row>
    <row r="88" spans="3:6" s="1" customFormat="1" ht="15.75" x14ac:dyDescent="0.25">
      <c r="C88" s="7" t="s">
        <v>22</v>
      </c>
      <c r="E88" s="30"/>
    </row>
    <row r="89" spans="3:6" s="1" customFormat="1" x14ac:dyDescent="0.2">
      <c r="C89" s="10" t="s">
        <v>23</v>
      </c>
      <c r="E89" s="31">
        <v>786215891</v>
      </c>
      <c r="F89" s="11"/>
    </row>
    <row r="90" spans="3:6" s="1" customFormat="1" x14ac:dyDescent="0.2">
      <c r="C90" s="10" t="s">
        <v>24</v>
      </c>
      <c r="E90" s="33">
        <v>0.13500000000000001</v>
      </c>
      <c r="F90" s="11"/>
    </row>
    <row r="91" spans="3:6" s="1" customFormat="1" ht="15.75" x14ac:dyDescent="0.25">
      <c r="C91" s="7" t="s">
        <v>22</v>
      </c>
      <c r="E91" s="32">
        <f>E89*E90</f>
        <v>106139145.28500001</v>
      </c>
      <c r="F91" s="11"/>
    </row>
    <row r="92" spans="3:6" s="1" customFormat="1" x14ac:dyDescent="0.2">
      <c r="E92" s="30"/>
    </row>
    <row r="93" spans="3:6" s="1" customFormat="1" ht="16.5" thickBot="1" x14ac:dyDescent="0.3">
      <c r="C93" s="7" t="s">
        <v>25</v>
      </c>
      <c r="E93" s="34">
        <f>E85+E91</f>
        <v>623497832.28499997</v>
      </c>
      <c r="F93" s="5"/>
    </row>
    <row r="94" spans="3:6" s="1" customFormat="1" x14ac:dyDescent="0.2">
      <c r="E94" s="30"/>
      <c r="F94" s="10"/>
    </row>
    <row r="95" spans="3:6" s="1" customFormat="1" ht="15.75" x14ac:dyDescent="0.25">
      <c r="C95" s="7" t="s">
        <v>26</v>
      </c>
      <c r="D95" s="13"/>
      <c r="E95" s="35">
        <f>E78</f>
        <v>25461389</v>
      </c>
      <c r="F95" s="5"/>
    </row>
    <row r="96" spans="3:6" s="1" customFormat="1" x14ac:dyDescent="0.2">
      <c r="E96" s="30"/>
    </row>
    <row r="97" spans="3:10" s="1" customFormat="1" ht="15.75" x14ac:dyDescent="0.25">
      <c r="C97" s="7" t="s">
        <v>27</v>
      </c>
      <c r="E97" s="36"/>
      <c r="F97" s="7"/>
    </row>
    <row r="98" spans="3:10" s="1" customFormat="1" ht="15.75" x14ac:dyDescent="0.25">
      <c r="C98" s="1" t="s">
        <v>28</v>
      </c>
      <c r="E98" s="37">
        <f>IF(ISERROR(1+((RB/d)*(E64+PCI*(1+E64)))*((1+E64)*(1+PCI))^(E14-1) + 10%), 0, 1+((RB/d)*(E64+PCI*(1+E64)))*((1+E64)*(1+PCI))^(E14-1) + 10%)</f>
        <v>1.3741258295518406</v>
      </c>
      <c r="F98" s="7"/>
      <c r="G98" s="24"/>
      <c r="H98" s="22"/>
    </row>
    <row r="99" spans="3:10" s="1" customFormat="1" ht="15.75" x14ac:dyDescent="0.25">
      <c r="C99" s="1" t="s">
        <v>29</v>
      </c>
      <c r="E99" s="37">
        <f t="shared" ref="E99:E108" si="1">IF(ISERROR(1+((RB/d)*($E$64+E38*(1+$E$64)))*(+(1+g)^(E15-1)*E49) + 10%), 0, 1+((RB/d)*($E$64+E38*(1+$E$64)))*(+(1+g)^(E15-1)*E49) + 10%)</f>
        <v>1.3647140135938647</v>
      </c>
      <c r="F99" s="7"/>
      <c r="G99" s="24"/>
      <c r="H99" s="22"/>
    </row>
    <row r="100" spans="3:10" s="1" customFormat="1" ht="15.75" x14ac:dyDescent="0.25">
      <c r="C100" s="1" t="s">
        <v>30</v>
      </c>
      <c r="E100" s="37">
        <f t="shared" si="1"/>
        <v>1.4053597559114308</v>
      </c>
      <c r="G100" s="24"/>
      <c r="H100" s="22"/>
    </row>
    <row r="101" spans="3:10" s="1" customFormat="1" ht="15.75" x14ac:dyDescent="0.25">
      <c r="C101" s="1" t="s">
        <v>31</v>
      </c>
      <c r="E101" s="37">
        <f t="shared" si="1"/>
        <v>1.4154935669335587</v>
      </c>
      <c r="F101" s="22"/>
      <c r="G101" s="24"/>
      <c r="H101" s="22"/>
    </row>
    <row r="102" spans="3:10" s="1" customFormat="1" ht="15.75" x14ac:dyDescent="0.25">
      <c r="C102" s="1" t="s">
        <v>32</v>
      </c>
      <c r="E102" s="37">
        <f t="shared" si="1"/>
        <v>1.3869841465410486</v>
      </c>
      <c r="F102" s="22"/>
      <c r="G102" s="24"/>
      <c r="H102" s="22"/>
    </row>
    <row r="103" spans="3:10" s="1" customFormat="1" ht="15.75" x14ac:dyDescent="0.25">
      <c r="C103" s="1" t="s">
        <v>33</v>
      </c>
      <c r="E103" s="37">
        <f t="shared" si="1"/>
        <v>1.3814947702197713</v>
      </c>
      <c r="F103" s="22"/>
      <c r="G103" s="24"/>
      <c r="H103" s="22"/>
    </row>
    <row r="104" spans="3:10" s="1" customFormat="1" ht="15.75" x14ac:dyDescent="0.25">
      <c r="C104" s="1" t="s">
        <v>34</v>
      </c>
      <c r="E104" s="37">
        <f t="shared" si="1"/>
        <v>1.3971332636449421</v>
      </c>
      <c r="F104" s="22"/>
      <c r="G104" s="24"/>
      <c r="H104" s="22"/>
    </row>
    <row r="105" spans="3:10" s="1" customFormat="1" ht="15.75" x14ac:dyDescent="0.25">
      <c r="C105" s="1" t="s">
        <v>35</v>
      </c>
      <c r="E105" s="37">
        <f t="shared" si="1"/>
        <v>1.4167246458086011</v>
      </c>
      <c r="F105" s="22"/>
      <c r="G105" s="24"/>
      <c r="H105" s="22"/>
    </row>
    <row r="106" spans="3:10" s="1" customFormat="1" ht="15.75" x14ac:dyDescent="0.25">
      <c r="C106" s="1" t="s">
        <v>36</v>
      </c>
      <c r="E106" s="37">
        <f t="shared" si="1"/>
        <v>1.4661945422410536</v>
      </c>
      <c r="F106" s="22"/>
      <c r="G106" s="24"/>
      <c r="H106" s="22"/>
    </row>
    <row r="107" spans="3:10" s="1" customFormat="1" ht="15.75" x14ac:dyDescent="0.25">
      <c r="C107" s="1" t="s">
        <v>37</v>
      </c>
      <c r="E107" s="37">
        <f t="shared" si="1"/>
        <v>1.5192971754074338</v>
      </c>
      <c r="F107" s="22"/>
      <c r="G107" s="24"/>
      <c r="H107" s="22"/>
    </row>
    <row r="108" spans="3:10" s="1" customFormat="1" ht="15.75" x14ac:dyDescent="0.25">
      <c r="C108" s="1" t="s">
        <v>38</v>
      </c>
      <c r="E108" s="37">
        <f t="shared" si="1"/>
        <v>1.5935391643517729</v>
      </c>
      <c r="F108" s="22"/>
      <c r="G108" s="24"/>
      <c r="H108" s="22"/>
    </row>
    <row r="109" spans="3:10" s="1" customFormat="1" ht="15.75" x14ac:dyDescent="0.25">
      <c r="E109" s="38"/>
    </row>
    <row r="110" spans="3:10" s="1" customFormat="1" ht="15.75" x14ac:dyDescent="0.25">
      <c r="C110" s="7" t="s">
        <v>39</v>
      </c>
      <c r="E110" s="29"/>
      <c r="F110" s="13"/>
    </row>
    <row r="111" spans="3:10" s="1" customFormat="1" ht="15.75" x14ac:dyDescent="0.25">
      <c r="C111" s="1" t="s">
        <v>28</v>
      </c>
      <c r="E111" s="39">
        <f t="shared" ref="E111:E121" si="2">IF(ISERROR(d*E98), "", d*E98)</f>
        <v>34987152.281167112</v>
      </c>
      <c r="F111" s="14"/>
      <c r="G111" s="23"/>
      <c r="H111" s="15"/>
      <c r="J111" s="15"/>
    </row>
    <row r="112" spans="3:10" s="1" customFormat="1" ht="15.75" x14ac:dyDescent="0.25">
      <c r="C112" s="1" t="s">
        <v>29</v>
      </c>
      <c r="E112" s="39">
        <f t="shared" si="2"/>
        <v>34747514.373864673</v>
      </c>
      <c r="F112" s="14"/>
      <c r="G112" s="23"/>
      <c r="H112" s="15"/>
      <c r="J112" s="15"/>
    </row>
    <row r="113" spans="3:10" s="1" customFormat="1" ht="15.75" x14ac:dyDescent="0.25">
      <c r="C113" s="1" t="s">
        <v>30</v>
      </c>
      <c r="E113" s="39">
        <f t="shared" si="2"/>
        <v>35782411.430205986</v>
      </c>
      <c r="F113" s="14"/>
      <c r="G113" s="23"/>
      <c r="H113" s="15"/>
      <c r="J113" s="15"/>
    </row>
    <row r="114" spans="3:10" s="1" customFormat="1" ht="15.75" x14ac:dyDescent="0.25">
      <c r="C114" s="1" t="s">
        <v>31</v>
      </c>
      <c r="E114" s="39">
        <f t="shared" si="2"/>
        <v>36040432.334692873</v>
      </c>
      <c r="F114" s="14"/>
      <c r="G114" s="23"/>
      <c r="H114" s="15"/>
      <c r="J114" s="15"/>
    </row>
    <row r="115" spans="3:10" s="1" customFormat="1" ht="15.75" x14ac:dyDescent="0.25">
      <c r="C115" s="1" t="s">
        <v>32</v>
      </c>
      <c r="E115" s="39">
        <f t="shared" si="2"/>
        <v>35314542.891914643</v>
      </c>
      <c r="F115" s="14"/>
      <c r="G115" s="23"/>
      <c r="H115" s="15"/>
      <c r="J115" s="15"/>
    </row>
    <row r="116" spans="3:10" s="1" customFormat="1" ht="15.75" x14ac:dyDescent="0.25">
      <c r="C116" s="1" t="s">
        <v>33</v>
      </c>
      <c r="E116" s="39">
        <f t="shared" si="2"/>
        <v>35174775.74603121</v>
      </c>
      <c r="F116" s="14"/>
      <c r="G116" s="23"/>
      <c r="H116" s="15"/>
      <c r="J116" s="15"/>
    </row>
    <row r="117" spans="3:10" s="1" customFormat="1" ht="15.75" x14ac:dyDescent="0.25">
      <c r="C117" s="1" t="s">
        <v>34</v>
      </c>
      <c r="E117" s="39">
        <f t="shared" si="2"/>
        <v>35572953.510503426</v>
      </c>
      <c r="F117" s="14"/>
      <c r="G117" s="23"/>
      <c r="H117" s="15"/>
      <c r="J117" s="15"/>
    </row>
    <row r="118" spans="3:10" s="1" customFormat="1" ht="15.75" x14ac:dyDescent="0.25">
      <c r="C118" s="1" t="s">
        <v>35</v>
      </c>
      <c r="E118" s="39">
        <f t="shared" si="2"/>
        <v>36071777.31282001</v>
      </c>
      <c r="F118" s="14"/>
      <c r="G118" s="23"/>
      <c r="H118" s="15"/>
      <c r="J118" s="15"/>
    </row>
    <row r="119" spans="3:10" s="1" customFormat="1" ht="15.75" x14ac:dyDescent="0.25">
      <c r="C119" s="1" t="s">
        <v>36</v>
      </c>
      <c r="E119" s="39">
        <f t="shared" si="2"/>
        <v>37331349.589676395</v>
      </c>
      <c r="F119" s="14"/>
      <c r="G119" s="23"/>
      <c r="H119" s="15"/>
      <c r="J119" s="15"/>
    </row>
    <row r="120" spans="3:10" s="1" customFormat="1" ht="15.75" x14ac:dyDescent="0.25">
      <c r="C120" s="1" t="s">
        <v>37</v>
      </c>
      <c r="E120" s="40">
        <f t="shared" si="2"/>
        <v>38683416.389649905</v>
      </c>
      <c r="F120" s="14"/>
      <c r="G120" s="23"/>
      <c r="H120" s="15"/>
      <c r="J120" s="15"/>
    </row>
    <row r="121" spans="3:10" s="1" customFormat="1" ht="15.75" x14ac:dyDescent="0.25">
      <c r="C121" s="16" t="s">
        <v>38</v>
      </c>
      <c r="D121" s="16"/>
      <c r="E121" s="41">
        <f t="shared" si="2"/>
        <v>40573720.55029542</v>
      </c>
      <c r="F121" s="25"/>
      <c r="G121" s="23"/>
      <c r="J121" s="15"/>
    </row>
    <row r="122" spans="3:10" s="1" customFormat="1" x14ac:dyDescent="0.2">
      <c r="E122" s="29"/>
    </row>
    <row r="123" spans="3:10" s="1" customFormat="1" x14ac:dyDescent="0.2">
      <c r="E123" s="29"/>
    </row>
    <row r="124" spans="3:10" s="1" customFormat="1" x14ac:dyDescent="0.2">
      <c r="E124" s="29"/>
    </row>
    <row r="125" spans="3:10" s="1" customFormat="1" x14ac:dyDescent="0.2">
      <c r="E125" s="29"/>
    </row>
    <row r="126" spans="3:10" s="1" customFormat="1" x14ac:dyDescent="0.2">
      <c r="E126" s="29"/>
    </row>
    <row r="127" spans="3:10" s="1" customFormat="1" x14ac:dyDescent="0.2">
      <c r="E127" s="29"/>
    </row>
    <row r="128" spans="3:10" s="1" customFormat="1" x14ac:dyDescent="0.2">
      <c r="E128" s="29"/>
    </row>
    <row r="129" spans="5:5" s="1" customFormat="1" x14ac:dyDescent="0.2">
      <c r="E129" s="29"/>
    </row>
    <row r="130" spans="5:5" s="1" customFormat="1" x14ac:dyDescent="0.2">
      <c r="E130" s="29"/>
    </row>
  </sheetData>
  <mergeCells count="1">
    <mergeCell ref="B9:F9"/>
  </mergeCells>
  <phoneticPr fontId="13" type="noConversion"/>
  <pageMargins left="0.70866141732283472" right="0.70866141732283472" top="0.74803149606299213" bottom="0.74803149606299213" header="0.31496062992125984" footer="0.31496062992125984"/>
  <pageSetup scale="36" orientation="portrait" r:id="rId1"/>
  <headerFooter>
    <oddFooter>&amp;C&amp;A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3ED9A-45B2-41C0-8F0E-469F5C1C1153}">
  <sheetPr>
    <tabColor theme="8" tint="0.79998168889431442"/>
    <pageSetUpPr fitToPage="1"/>
  </sheetPr>
  <dimension ref="A1:J105"/>
  <sheetViews>
    <sheetView showGridLines="0" zoomScaleNormal="100" workbookViewId="0">
      <selection activeCell="B9" sqref="B9:F9"/>
    </sheetView>
  </sheetViews>
  <sheetFormatPr defaultColWidth="9.140625" defaultRowHeight="15" x14ac:dyDescent="0.2"/>
  <cols>
    <col min="1" max="1" width="10.7109375" style="2" customWidth="1"/>
    <col min="2" max="2" width="13.7109375" style="2" customWidth="1"/>
    <col min="3" max="3" width="61.42578125" style="2" customWidth="1"/>
    <col min="4" max="4" width="3.5703125" style="2" customWidth="1"/>
    <col min="5" max="5" width="18.85546875" style="42" bestFit="1" customWidth="1"/>
    <col min="6" max="6" width="39.140625" style="2" bestFit="1" customWidth="1"/>
    <col min="7" max="7" width="16.85546875" style="2" customWidth="1"/>
    <col min="8" max="8" width="15.5703125" style="2" bestFit="1" customWidth="1"/>
    <col min="9" max="16384" width="9.140625" style="2"/>
  </cols>
  <sheetData>
    <row r="1" spans="1:8" ht="15.75" x14ac:dyDescent="0.25">
      <c r="A1" s="1"/>
      <c r="B1" s="1"/>
      <c r="C1" s="1"/>
      <c r="D1" s="1"/>
      <c r="E1" s="29"/>
      <c r="F1" s="1"/>
      <c r="H1" s="3"/>
    </row>
    <row r="2" spans="1:8" s="1" customFormat="1" ht="18" x14ac:dyDescent="0.25">
      <c r="C2" s="4"/>
      <c r="E2" s="29"/>
    </row>
    <row r="3" spans="1:8" s="1" customFormat="1" ht="18" x14ac:dyDescent="0.25">
      <c r="C3" s="4"/>
      <c r="E3" s="29"/>
    </row>
    <row r="4" spans="1:8" s="1" customFormat="1" ht="18" x14ac:dyDescent="0.25">
      <c r="C4" s="4"/>
      <c r="E4" s="29"/>
    </row>
    <row r="5" spans="1:8" s="1" customFormat="1" ht="18" x14ac:dyDescent="0.25">
      <c r="C5" s="4"/>
      <c r="E5" s="29"/>
    </row>
    <row r="6" spans="1:8" s="1" customFormat="1" x14ac:dyDescent="0.2">
      <c r="E6" s="29"/>
    </row>
    <row r="7" spans="1:8" s="1" customFormat="1" x14ac:dyDescent="0.2">
      <c r="E7" s="29"/>
    </row>
    <row r="8" spans="1:8" s="1" customFormat="1" ht="27.75" customHeight="1" x14ac:dyDescent="0.25">
      <c r="A8" s="5"/>
      <c r="E8" s="29"/>
    </row>
    <row r="9" spans="1:8" s="1" customFormat="1" ht="23.25" x14ac:dyDescent="0.2">
      <c r="B9" s="62" t="s">
        <v>86</v>
      </c>
      <c r="C9" s="62"/>
      <c r="D9" s="62"/>
      <c r="E9" s="62"/>
      <c r="F9" s="62"/>
    </row>
    <row r="10" spans="1:8" s="1" customFormat="1" ht="26.25" x14ac:dyDescent="0.4">
      <c r="C10" s="6"/>
      <c r="E10" s="29"/>
    </row>
    <row r="11" spans="1:8" s="1" customFormat="1" x14ac:dyDescent="0.2">
      <c r="E11" s="29"/>
    </row>
    <row r="12" spans="1:8" s="1" customFormat="1" x14ac:dyDescent="0.2">
      <c r="E12" s="29"/>
    </row>
    <row r="13" spans="1:8" s="1" customFormat="1" ht="15.75" x14ac:dyDescent="0.25">
      <c r="C13" s="7" t="s">
        <v>0</v>
      </c>
      <c r="E13" s="17">
        <v>2017</v>
      </c>
    </row>
    <row r="14" spans="1:8" s="1" customFormat="1" ht="15.75" x14ac:dyDescent="0.25">
      <c r="C14" s="7" t="s">
        <v>54</v>
      </c>
      <c r="E14" s="17">
        <f t="shared" ref="E14:E19" si="0">+E15-1</f>
        <v>1</v>
      </c>
    </row>
    <row r="15" spans="1:8" s="1" customFormat="1" ht="15.75" x14ac:dyDescent="0.25">
      <c r="C15" s="7" t="s">
        <v>55</v>
      </c>
      <c r="E15" s="17">
        <f t="shared" si="0"/>
        <v>2</v>
      </c>
    </row>
    <row r="16" spans="1:8" s="1" customFormat="1" ht="15.75" x14ac:dyDescent="0.25">
      <c r="C16" s="7" t="s">
        <v>56</v>
      </c>
      <c r="E16" s="17">
        <f t="shared" si="0"/>
        <v>3</v>
      </c>
    </row>
    <row r="17" spans="3:6" s="1" customFormat="1" ht="15.75" x14ac:dyDescent="0.25">
      <c r="C17" s="7" t="s">
        <v>57</v>
      </c>
      <c r="E17" s="17">
        <f t="shared" si="0"/>
        <v>4</v>
      </c>
    </row>
    <row r="18" spans="3:6" s="1" customFormat="1" ht="15.75" x14ac:dyDescent="0.25">
      <c r="C18" s="7" t="s">
        <v>58</v>
      </c>
      <c r="E18" s="17">
        <f t="shared" si="0"/>
        <v>5</v>
      </c>
    </row>
    <row r="19" spans="3:6" s="1" customFormat="1" ht="15.75" x14ac:dyDescent="0.25">
      <c r="C19" s="7" t="s">
        <v>59</v>
      </c>
      <c r="E19" s="17">
        <f t="shared" si="0"/>
        <v>6</v>
      </c>
    </row>
    <row r="20" spans="3:6" s="1" customFormat="1" ht="15.75" x14ac:dyDescent="0.25">
      <c r="C20" s="7" t="s">
        <v>51</v>
      </c>
      <c r="E20" s="17">
        <v>7</v>
      </c>
    </row>
    <row r="21" spans="3:6" s="1" customFormat="1" ht="15.75" x14ac:dyDescent="0.25">
      <c r="C21" s="7"/>
      <c r="E21" s="17"/>
      <c r="F21" s="5"/>
    </row>
    <row r="22" spans="3:6" s="1" customFormat="1" ht="15.75" x14ac:dyDescent="0.25">
      <c r="C22" s="49" t="s">
        <v>44</v>
      </c>
      <c r="D22" s="49"/>
      <c r="E22" s="50">
        <v>9.0000000000000011E-3</v>
      </c>
      <c r="F22" s="5"/>
    </row>
    <row r="23" spans="3:6" s="1" customFormat="1" ht="15.75" x14ac:dyDescent="0.25">
      <c r="C23" s="49" t="s">
        <v>45</v>
      </c>
      <c r="D23" s="49"/>
      <c r="E23" s="50">
        <v>1.2E-2</v>
      </c>
      <c r="F23" s="5"/>
    </row>
    <row r="24" spans="3:6" s="1" customFormat="1" ht="15.75" x14ac:dyDescent="0.25">
      <c r="C24" s="49" t="s">
        <v>46</v>
      </c>
      <c r="D24" s="49"/>
      <c r="E24" s="50">
        <v>1.7000000000000001E-2</v>
      </c>
      <c r="F24" s="5"/>
    </row>
    <row r="25" spans="3:6" s="1" customFormat="1" ht="15.75" x14ac:dyDescent="0.25">
      <c r="C25" s="49" t="s">
        <v>47</v>
      </c>
      <c r="D25" s="49"/>
      <c r="E25" s="50">
        <v>1.9E-2</v>
      </c>
      <c r="F25" s="5"/>
    </row>
    <row r="26" spans="3:6" s="1" customFormat="1" ht="15.75" x14ac:dyDescent="0.25">
      <c r="C26" s="49" t="s">
        <v>48</v>
      </c>
      <c r="D26" s="49"/>
      <c r="E26" s="50">
        <v>3.0000000000000002E-2</v>
      </c>
      <c r="F26" s="5"/>
    </row>
    <row r="27" spans="3:6" s="1" customFormat="1" ht="15.75" x14ac:dyDescent="0.25">
      <c r="C27" s="49" t="s">
        <v>49</v>
      </c>
      <c r="D27" s="49"/>
      <c r="E27" s="50">
        <v>3.3999999999999996E-2</v>
      </c>
      <c r="F27" s="5"/>
    </row>
    <row r="28" spans="3:6" s="1" customFormat="1" ht="15.75" x14ac:dyDescent="0.25">
      <c r="C28" s="49" t="s">
        <v>50</v>
      </c>
      <c r="D28" s="49"/>
      <c r="E28" s="50">
        <v>4.4999999999999998E-2</v>
      </c>
      <c r="F28" s="5"/>
    </row>
    <row r="29" spans="3:6" s="18" customFormat="1" ht="15.75" x14ac:dyDescent="0.25">
      <c r="C29" s="19"/>
      <c r="E29" s="20"/>
      <c r="F29" s="21"/>
    </row>
    <row r="30" spans="3:6" s="1" customFormat="1" ht="15.75" x14ac:dyDescent="0.25">
      <c r="C30" s="19" t="s">
        <v>68</v>
      </c>
      <c r="D30" s="18"/>
      <c r="E30" s="28">
        <f>((1+$E$22)*(1+$E$23))^(1/E15)-1</f>
        <v>1.0498886689144227E-2</v>
      </c>
      <c r="F30" s="5"/>
    </row>
    <row r="31" spans="3:6" s="1" customFormat="1" ht="15.75" x14ac:dyDescent="0.25">
      <c r="C31" s="19" t="s">
        <v>69</v>
      </c>
      <c r="D31" s="18"/>
      <c r="E31" s="28">
        <f>((1+$E$22)*(1+$E$23)*(1+$E$24))^(1/E16)-1</f>
        <v>1.2661293737160184E-2</v>
      </c>
      <c r="F31" s="5"/>
    </row>
    <row r="32" spans="3:6" s="1" customFormat="1" ht="15.75" x14ac:dyDescent="0.25">
      <c r="C32" s="19" t="s">
        <v>70</v>
      </c>
      <c r="D32" s="18"/>
      <c r="E32" s="28">
        <f>((1+$E$22)*(1+$E$23)*(1+$E$24)*(1+$E$25))^(1/E17)-1</f>
        <v>1.4242264123157877E-2</v>
      </c>
      <c r="F32" s="5"/>
    </row>
    <row r="33" spans="3:6" s="1" customFormat="1" ht="15.75" x14ac:dyDescent="0.25">
      <c r="C33" s="19" t="s">
        <v>71</v>
      </c>
      <c r="D33" s="18"/>
      <c r="E33" s="28">
        <f>((1+$E$22)*(1+$E$23)*(1+$E$24)*(1+$E$25)*(1+$E$26))^(1/E18)-1</f>
        <v>1.7374406353713123E-2</v>
      </c>
      <c r="F33" s="5"/>
    </row>
    <row r="34" spans="3:6" s="1" customFormat="1" ht="15.75" x14ac:dyDescent="0.25">
      <c r="C34" s="19" t="s">
        <v>72</v>
      </c>
      <c r="D34" s="18"/>
      <c r="E34" s="28">
        <f>((1+$E$22)*(1+$E$23)*(1+$E$24)*(1+$E$25)*(1+$E$26)*(1+$E$27))^(1/E19)-1</f>
        <v>2.0126657539197623E-2</v>
      </c>
      <c r="F34" s="5"/>
    </row>
    <row r="35" spans="3:6" s="1" customFormat="1" ht="15.75" x14ac:dyDescent="0.25">
      <c r="C35" s="19" t="s">
        <v>73</v>
      </c>
      <c r="D35" s="18"/>
      <c r="E35" s="28">
        <f>((1+$E$22)*(1+$E$23)*(1+$E$24)*(1+$E$25)*(1+$E$26)*(1+$E$27)*(1+$E$28))^(1/E20)-1</f>
        <v>2.3643411820499116E-2</v>
      </c>
      <c r="F35" s="5"/>
    </row>
    <row r="36" spans="3:6" s="1" customFormat="1" ht="15.75" x14ac:dyDescent="0.25">
      <c r="C36" s="19"/>
      <c r="D36" s="18"/>
      <c r="E36" s="20"/>
      <c r="F36" s="5"/>
    </row>
    <row r="37" spans="3:6" s="1" customFormat="1" ht="15.75" x14ac:dyDescent="0.25">
      <c r="C37" s="19" t="s">
        <v>78</v>
      </c>
      <c r="D37" s="18"/>
      <c r="E37" s="59">
        <f>(1+E30)</f>
        <v>1.0104988866891442</v>
      </c>
      <c r="F37" s="5"/>
    </row>
    <row r="38" spans="3:6" s="1" customFormat="1" ht="15.75" x14ac:dyDescent="0.25">
      <c r="C38" s="19" t="s">
        <v>79</v>
      </c>
      <c r="D38" s="18"/>
      <c r="E38" s="59">
        <f>(1+E31)*(1+E30)</f>
        <v>1.0232931099145888</v>
      </c>
      <c r="F38" s="5"/>
    </row>
    <row r="39" spans="3:6" s="1" customFormat="1" ht="15.75" x14ac:dyDescent="0.25">
      <c r="C39" s="19" t="s">
        <v>80</v>
      </c>
      <c r="D39" s="18"/>
      <c r="E39" s="59">
        <f>(1+E31)*(1+E30)*(1+E32)</f>
        <v>1.0378671206614001</v>
      </c>
      <c r="F39" s="5"/>
    </row>
    <row r="40" spans="3:6" s="1" customFormat="1" ht="15.75" x14ac:dyDescent="0.25">
      <c r="C40" s="19" t="s">
        <v>81</v>
      </c>
      <c r="D40" s="18"/>
      <c r="E40" s="59">
        <f>(1+E31)*(1+E30)*(1+E32)*(1+E33)</f>
        <v>1.0558994457569295</v>
      </c>
      <c r="F40" s="5"/>
    </row>
    <row r="41" spans="3:6" s="1" customFormat="1" ht="15.75" x14ac:dyDescent="0.25">
      <c r="C41" s="19" t="s">
        <v>82</v>
      </c>
      <c r="D41" s="18"/>
      <c r="E41" s="59">
        <f>(1+E31)*(1+E30)*(1+E32)*(1+E33)*(1+E34)</f>
        <v>1.0771511722975078</v>
      </c>
      <c r="F41" s="5"/>
    </row>
    <row r="42" spans="3:6" s="1" customFormat="1" ht="15.75" x14ac:dyDescent="0.25">
      <c r="C42" s="19" t="s">
        <v>83</v>
      </c>
      <c r="D42" s="18"/>
      <c r="E42" s="59">
        <f>(1+E31)*(1+E30)*(1+E32)*(1+E33)*(1+E34)*(1+E35)</f>
        <v>1.1026187010570712</v>
      </c>
      <c r="F42" s="5"/>
    </row>
    <row r="43" spans="3:6" s="1" customFormat="1" ht="15.75" x14ac:dyDescent="0.25">
      <c r="C43" s="19"/>
      <c r="D43" s="18"/>
      <c r="E43" s="20"/>
      <c r="F43" s="5"/>
    </row>
    <row r="44" spans="3:6" s="1" customFormat="1" ht="15.75" x14ac:dyDescent="0.25">
      <c r="C44" s="19" t="s">
        <v>1</v>
      </c>
      <c r="D44" s="18"/>
      <c r="E44" s="44"/>
    </row>
    <row r="45" spans="3:6" s="1" customFormat="1" ht="15.75" x14ac:dyDescent="0.25">
      <c r="C45" s="46" t="s">
        <v>2</v>
      </c>
      <c r="D45" s="18"/>
      <c r="E45" s="47">
        <v>233554857.24030003</v>
      </c>
      <c r="F45" s="7"/>
    </row>
    <row r="46" spans="3:6" s="1" customFormat="1" ht="15.75" x14ac:dyDescent="0.25">
      <c r="C46" s="46" t="s">
        <v>62</v>
      </c>
      <c r="D46" s="18"/>
      <c r="E46" s="47">
        <v>227841740.02743703</v>
      </c>
      <c r="F46" s="7"/>
    </row>
    <row r="47" spans="3:6" s="1" customFormat="1" ht="15.75" x14ac:dyDescent="0.25">
      <c r="C47" s="19" t="s">
        <v>4</v>
      </c>
      <c r="D47" s="18"/>
      <c r="E47" s="20">
        <v>5.0149873435613836E-3</v>
      </c>
      <c r="F47" s="5"/>
    </row>
    <row r="48" spans="3:6" s="1" customFormat="1" ht="15.75" x14ac:dyDescent="0.25">
      <c r="C48" s="19" t="s">
        <v>5</v>
      </c>
      <c r="D48" s="18"/>
      <c r="E48" s="48">
        <v>0.1</v>
      </c>
      <c r="F48" s="7"/>
    </row>
    <row r="49" spans="3:6" s="1" customFormat="1" ht="15.75" x14ac:dyDescent="0.25">
      <c r="C49" s="19" t="s">
        <v>6</v>
      </c>
      <c r="D49" s="18"/>
      <c r="E49" s="44"/>
    </row>
    <row r="50" spans="3:6" s="1" customFormat="1" x14ac:dyDescent="0.2">
      <c r="C50" s="18" t="s">
        <v>7</v>
      </c>
      <c r="D50" s="18"/>
      <c r="E50" s="53">
        <v>1183508940.44208</v>
      </c>
    </row>
    <row r="51" spans="3:6" s="1" customFormat="1" x14ac:dyDescent="0.2">
      <c r="C51" s="54" t="s">
        <v>8</v>
      </c>
      <c r="D51" s="18"/>
      <c r="E51" s="53">
        <v>57486861.787412159</v>
      </c>
    </row>
    <row r="52" spans="3:6" s="1" customFormat="1" x14ac:dyDescent="0.2">
      <c r="C52" s="54" t="s">
        <v>9</v>
      </c>
      <c r="D52" s="18"/>
      <c r="E52" s="53">
        <v>114494288.88597526</v>
      </c>
    </row>
    <row r="53" spans="3:6" s="1" customFormat="1" x14ac:dyDescent="0.2">
      <c r="C53" s="54" t="s">
        <v>10</v>
      </c>
      <c r="D53" s="18"/>
      <c r="E53" s="53">
        <v>-2734108.1446969695</v>
      </c>
    </row>
    <row r="54" spans="3:6" s="1" customFormat="1" x14ac:dyDescent="0.2">
      <c r="C54" s="54" t="s">
        <v>11</v>
      </c>
      <c r="D54" s="18"/>
      <c r="E54" s="53">
        <v>0</v>
      </c>
    </row>
    <row r="55" spans="3:6" s="1" customFormat="1" x14ac:dyDescent="0.2">
      <c r="C55" s="54" t="s">
        <v>12</v>
      </c>
      <c r="D55" s="18"/>
      <c r="E55" s="53">
        <v>-39959632.129796535</v>
      </c>
    </row>
    <row r="56" spans="3:6" s="1" customFormat="1" x14ac:dyDescent="0.2">
      <c r="C56" s="18" t="s">
        <v>13</v>
      </c>
      <c r="D56" s="18"/>
      <c r="E56" s="53">
        <v>1312796350.8409741</v>
      </c>
    </row>
    <row r="57" spans="3:6" s="1" customFormat="1" x14ac:dyDescent="0.2">
      <c r="C57" s="18"/>
      <c r="D57" s="18"/>
      <c r="E57" s="53"/>
    </row>
    <row r="58" spans="3:6" s="1" customFormat="1" x14ac:dyDescent="0.2">
      <c r="C58" s="18" t="s">
        <v>14</v>
      </c>
      <c r="D58" s="18"/>
      <c r="E58" s="55">
        <f>(E50+E56)/2</f>
        <v>1248152645.6415272</v>
      </c>
    </row>
    <row r="59" spans="3:6" s="1" customFormat="1" x14ac:dyDescent="0.2">
      <c r="C59" s="18"/>
      <c r="D59" s="18"/>
      <c r="E59" s="53"/>
    </row>
    <row r="60" spans="3:6" s="1" customFormat="1" x14ac:dyDescent="0.2">
      <c r="C60" s="54" t="s">
        <v>15</v>
      </c>
      <c r="D60" s="18"/>
      <c r="E60" s="53">
        <v>229378961.98459369</v>
      </c>
    </row>
    <row r="61" spans="3:6" s="1" customFormat="1" ht="15.75" x14ac:dyDescent="0.25">
      <c r="C61" s="56" t="s">
        <v>16</v>
      </c>
      <c r="D61" s="18"/>
      <c r="E61" s="53">
        <v>52272172.962740391</v>
      </c>
      <c r="F61" s="7"/>
    </row>
    <row r="62" spans="3:6" s="1" customFormat="1" x14ac:dyDescent="0.2">
      <c r="C62" s="56" t="s">
        <v>17</v>
      </c>
      <c r="D62" s="18"/>
      <c r="E62" s="53">
        <v>-717703</v>
      </c>
    </row>
    <row r="63" spans="3:6" s="1" customFormat="1" x14ac:dyDescent="0.2">
      <c r="C63" s="56" t="s">
        <v>18</v>
      </c>
      <c r="D63" s="18"/>
      <c r="E63" s="53">
        <v>0</v>
      </c>
    </row>
    <row r="64" spans="3:6" s="1" customFormat="1" x14ac:dyDescent="0.2">
      <c r="C64" s="54" t="s">
        <v>19</v>
      </c>
      <c r="D64" s="18"/>
      <c r="E64" s="53">
        <v>280933431.94733405</v>
      </c>
    </row>
    <row r="65" spans="3:6" s="1" customFormat="1" x14ac:dyDescent="0.2">
      <c r="C65" s="54"/>
      <c r="D65" s="18"/>
      <c r="E65" s="53"/>
    </row>
    <row r="66" spans="3:6" s="1" customFormat="1" x14ac:dyDescent="0.2">
      <c r="C66" s="18" t="s">
        <v>20</v>
      </c>
      <c r="D66" s="18"/>
      <c r="E66" s="55">
        <f>(E60+E64)/2</f>
        <v>255156196.96596387</v>
      </c>
    </row>
    <row r="67" spans="3:6" s="1" customFormat="1" x14ac:dyDescent="0.2">
      <c r="C67" s="18"/>
      <c r="D67" s="18"/>
      <c r="E67" s="53"/>
    </row>
    <row r="68" spans="3:6" s="1" customFormat="1" ht="15.75" x14ac:dyDescent="0.25">
      <c r="C68" s="19" t="s">
        <v>21</v>
      </c>
      <c r="D68" s="18"/>
      <c r="E68" s="55">
        <f>E58-E66</f>
        <v>992996448.67556334</v>
      </c>
      <c r="F68" s="7"/>
    </row>
    <row r="69" spans="3:6" s="1" customFormat="1" x14ac:dyDescent="0.2">
      <c r="C69" s="18"/>
      <c r="D69" s="18"/>
      <c r="E69" s="44"/>
    </row>
    <row r="70" spans="3:6" s="1" customFormat="1" x14ac:dyDescent="0.2">
      <c r="C70" s="18"/>
      <c r="D70" s="18"/>
      <c r="E70" s="44"/>
    </row>
    <row r="71" spans="3:6" s="1" customFormat="1" ht="15.75" x14ac:dyDescent="0.25">
      <c r="C71" s="19" t="s">
        <v>22</v>
      </c>
      <c r="D71" s="18"/>
      <c r="E71" s="44"/>
    </row>
    <row r="72" spans="3:6" s="1" customFormat="1" x14ac:dyDescent="0.2">
      <c r="C72" s="54" t="s">
        <v>23</v>
      </c>
      <c r="D72" s="18"/>
      <c r="E72" s="53">
        <v>1197449514.7006097</v>
      </c>
    </row>
    <row r="73" spans="3:6" s="1" customFormat="1" x14ac:dyDescent="0.2">
      <c r="C73" s="54" t="s">
        <v>24</v>
      </c>
      <c r="D73" s="18"/>
      <c r="E73" s="57">
        <v>7.4999999999999997E-2</v>
      </c>
    </row>
    <row r="74" spans="3:6" s="1" customFormat="1" ht="15.75" x14ac:dyDescent="0.25">
      <c r="C74" s="19" t="s">
        <v>22</v>
      </c>
      <c r="D74" s="18"/>
      <c r="E74" s="55">
        <f>E72*E73</f>
        <v>89808713.602545723</v>
      </c>
      <c r="F74" s="7"/>
    </row>
    <row r="75" spans="3:6" s="1" customFormat="1" x14ac:dyDescent="0.2">
      <c r="C75" s="18"/>
      <c r="D75" s="18"/>
      <c r="E75" s="44"/>
    </row>
    <row r="76" spans="3:6" s="1" customFormat="1" ht="16.5" thickBot="1" x14ac:dyDescent="0.3">
      <c r="C76" s="19" t="s">
        <v>25</v>
      </c>
      <c r="D76" s="18"/>
      <c r="E76" s="58">
        <f>E68+E74</f>
        <v>1082805162.2781091</v>
      </c>
      <c r="F76" s="5"/>
    </row>
    <row r="77" spans="3:6" s="1" customFormat="1" x14ac:dyDescent="0.2">
      <c r="C77" s="18"/>
      <c r="D77" s="18"/>
      <c r="E77" s="44"/>
      <c r="F77" s="10"/>
    </row>
    <row r="78" spans="3:6" s="1" customFormat="1" ht="15.75" x14ac:dyDescent="0.25">
      <c r="C78" s="7" t="s">
        <v>26</v>
      </c>
      <c r="D78" s="13"/>
      <c r="E78" s="35">
        <f>E61</f>
        <v>52272172.962740391</v>
      </c>
      <c r="F78" s="5"/>
    </row>
    <row r="79" spans="3:6" s="1" customFormat="1" x14ac:dyDescent="0.2">
      <c r="E79" s="30"/>
    </row>
    <row r="80" spans="3:6" s="1" customFormat="1" ht="15.75" x14ac:dyDescent="0.25">
      <c r="C80" s="7" t="s">
        <v>27</v>
      </c>
      <c r="E80" s="36"/>
      <c r="F80" s="7"/>
    </row>
    <row r="81" spans="3:10" s="1" customFormat="1" ht="15.75" x14ac:dyDescent="0.25">
      <c r="C81" s="1" t="s">
        <v>32</v>
      </c>
      <c r="E81" s="37">
        <f>IF(ISERROR(1+((RB/d)*(g+E22*(1+g)))*((1+g)*(1+E22))^(E14-1) + 10%), 0, 1+((RB/d)*(g+E22*(1+g)))*((1+g)*(1+E22))^(E14-1) + 10%)</f>
        <v>1.3912519619833268</v>
      </c>
      <c r="F81" s="7"/>
      <c r="G81" s="22"/>
    </row>
    <row r="82" spans="3:10" s="1" customFormat="1" ht="15.75" x14ac:dyDescent="0.25">
      <c r="C82" s="1" t="s">
        <v>33</v>
      </c>
      <c r="E82" s="37">
        <f t="shared" ref="E82:E87" si="1">IF(ISERROR(1+((RB/d)*($E$47+E30*(1+$E$47)))*(+(1+g)^(E15-1)*E37) + 10%), 0, 1+((RB/d)*($E$47+E30*(1+$E$47)))*(+(1+g)^(E15-1)*E37) + 10%)</f>
        <v>1.4274762716855012</v>
      </c>
      <c r="F82" s="7"/>
      <c r="G82" s="22"/>
    </row>
    <row r="83" spans="3:10" s="1" customFormat="1" ht="15.75" x14ac:dyDescent="0.25">
      <c r="C83" s="1" t="s">
        <v>34</v>
      </c>
      <c r="E83" s="37">
        <f t="shared" si="1"/>
        <v>1.4798158232173322</v>
      </c>
      <c r="G83" s="22"/>
    </row>
    <row r="84" spans="3:10" s="1" customFormat="1" ht="15.75" x14ac:dyDescent="0.25">
      <c r="C84" s="1" t="s">
        <v>35</v>
      </c>
      <c r="E84" s="37">
        <f t="shared" si="1"/>
        <v>1.5218336721813963</v>
      </c>
      <c r="G84" s="22"/>
    </row>
    <row r="85" spans="3:10" s="1" customFormat="1" ht="15.75" x14ac:dyDescent="0.25">
      <c r="C85" s="1" t="s">
        <v>36</v>
      </c>
      <c r="E85" s="37">
        <f t="shared" si="1"/>
        <v>1.6015585841571083</v>
      </c>
      <c r="G85" s="22"/>
    </row>
    <row r="86" spans="3:10" s="1" customFormat="1" ht="15.75" x14ac:dyDescent="0.25">
      <c r="C86" s="1" t="s">
        <v>37</v>
      </c>
      <c r="E86" s="37">
        <f t="shared" si="1"/>
        <v>1.677501147160859</v>
      </c>
      <c r="G86" s="22"/>
    </row>
    <row r="87" spans="3:10" s="1" customFormat="1" ht="15.75" x14ac:dyDescent="0.25">
      <c r="C87" s="1" t="s">
        <v>38</v>
      </c>
      <c r="E87" s="37">
        <f t="shared" si="1"/>
        <v>1.7773067748743725</v>
      </c>
      <c r="G87" s="22"/>
    </row>
    <row r="88" spans="3:10" s="1" customFormat="1" x14ac:dyDescent="0.2">
      <c r="E88" s="29"/>
    </row>
    <row r="89" spans="3:10" s="1" customFormat="1" ht="15.75" x14ac:dyDescent="0.25">
      <c r="C89" s="7"/>
      <c r="E89" s="29"/>
    </row>
    <row r="90" spans="3:10" s="1" customFormat="1" ht="15.75" x14ac:dyDescent="0.25">
      <c r="C90" s="7" t="s">
        <v>39</v>
      </c>
      <c r="E90" s="51"/>
      <c r="F90" s="7"/>
    </row>
    <row r="91" spans="3:10" s="1" customFormat="1" ht="15.75" x14ac:dyDescent="0.25">
      <c r="C91" s="1" t="s">
        <v>32</v>
      </c>
      <c r="E91" s="39">
        <f t="shared" ref="E91:E97" si="2">IF(ISERROR(d*E81), "", d*E81)</f>
        <v>72723763.191544384</v>
      </c>
      <c r="F91" s="14"/>
      <c r="G91" s="14"/>
      <c r="H91" s="15"/>
      <c r="J91" s="15"/>
    </row>
    <row r="92" spans="3:10" s="1" customFormat="1" ht="15.75" x14ac:dyDescent="0.25">
      <c r="C92" s="1" t="s">
        <v>33</v>
      </c>
      <c r="E92" s="39">
        <f t="shared" si="2"/>
        <v>74617286.573752314</v>
      </c>
      <c r="F92" s="14"/>
      <c r="G92" s="14"/>
      <c r="H92" s="15"/>
      <c r="J92" s="15"/>
    </row>
    <row r="93" spans="3:10" s="1" customFormat="1" ht="15.75" x14ac:dyDescent="0.25">
      <c r="C93" s="1" t="s">
        <v>34</v>
      </c>
      <c r="E93" s="39">
        <f t="shared" si="2"/>
        <v>77353188.664216444</v>
      </c>
      <c r="F93" s="14"/>
      <c r="G93" s="14"/>
      <c r="H93" s="15"/>
      <c r="J93" s="15"/>
    </row>
    <row r="94" spans="3:10" s="1" customFormat="1" ht="15.75" x14ac:dyDescent="0.25">
      <c r="C94" s="1" t="s">
        <v>35</v>
      </c>
      <c r="E94" s="39">
        <f t="shared" si="2"/>
        <v>79549552.932788312</v>
      </c>
      <c r="F94" s="14"/>
      <c r="G94" s="14"/>
      <c r="H94" s="15"/>
      <c r="J94" s="15"/>
    </row>
    <row r="95" spans="3:10" s="1" customFormat="1" ht="15.75" x14ac:dyDescent="0.25">
      <c r="C95" s="1" t="s">
        <v>36</v>
      </c>
      <c r="E95" s="39">
        <f t="shared" si="2"/>
        <v>83716947.321021974</v>
      </c>
      <c r="F95" s="14"/>
      <c r="G95" s="14"/>
      <c r="H95" s="15"/>
      <c r="J95" s="15"/>
    </row>
    <row r="96" spans="3:10" s="1" customFormat="1" ht="15.75" x14ac:dyDescent="0.25">
      <c r="C96" s="1" t="s">
        <v>37</v>
      </c>
      <c r="E96" s="39">
        <f t="shared" si="2"/>
        <v>87686630.109587848</v>
      </c>
      <c r="F96" s="14"/>
      <c r="G96" s="14"/>
      <c r="H96" s="15"/>
      <c r="J96" s="15"/>
    </row>
    <row r="97" spans="3:10" s="1" customFormat="1" ht="15.75" x14ac:dyDescent="0.25">
      <c r="C97" s="16" t="s">
        <v>38</v>
      </c>
      <c r="D97" s="16"/>
      <c r="E97" s="41">
        <f t="shared" si="2"/>
        <v>92903687.1440835</v>
      </c>
      <c r="F97" s="14"/>
      <c r="G97" s="14"/>
      <c r="H97" s="15"/>
      <c r="J97" s="15"/>
    </row>
    <row r="98" spans="3:10" s="1" customFormat="1" x14ac:dyDescent="0.2">
      <c r="E98" s="52"/>
    </row>
    <row r="99" spans="3:10" s="1" customFormat="1" x14ac:dyDescent="0.2">
      <c r="E99" s="29"/>
    </row>
    <row r="100" spans="3:10" s="1" customFormat="1" x14ac:dyDescent="0.2">
      <c r="E100" s="29"/>
    </row>
    <row r="101" spans="3:10" s="1" customFormat="1" x14ac:dyDescent="0.2">
      <c r="E101" s="29"/>
    </row>
    <row r="102" spans="3:10" s="1" customFormat="1" x14ac:dyDescent="0.2">
      <c r="E102" s="29"/>
    </row>
    <row r="103" spans="3:10" s="1" customFormat="1" x14ac:dyDescent="0.2">
      <c r="E103" s="29"/>
    </row>
    <row r="104" spans="3:10" s="1" customFormat="1" x14ac:dyDescent="0.2">
      <c r="E104" s="29"/>
    </row>
    <row r="105" spans="3:10" s="1" customFormat="1" x14ac:dyDescent="0.2">
      <c r="E105" s="29"/>
    </row>
  </sheetData>
  <mergeCells count="1">
    <mergeCell ref="B9:F9"/>
  </mergeCells>
  <phoneticPr fontId="13" type="noConversion"/>
  <pageMargins left="0.70866141732283472" right="0.70866141732283472" top="0.74803149606299213" bottom="0.74803149606299213" header="0.31496062992125984" footer="0.31496062992125984"/>
  <pageSetup scale="45" orientation="portrait" r:id="rId1"/>
  <headerFooter>
    <oddFooter>&amp;C&amp;A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79241-8C55-4942-8CC8-49709057A341}">
  <sheetPr>
    <tabColor theme="8" tint="0.79998168889431442"/>
    <pageSetUpPr fitToPage="1"/>
  </sheetPr>
  <dimension ref="A1:L131"/>
  <sheetViews>
    <sheetView showGridLines="0" zoomScaleNormal="100" workbookViewId="0">
      <selection activeCell="B9" sqref="B9:F9"/>
    </sheetView>
  </sheetViews>
  <sheetFormatPr defaultColWidth="9.140625" defaultRowHeight="15" x14ac:dyDescent="0.2"/>
  <cols>
    <col min="1" max="1" width="10.7109375" style="2" customWidth="1"/>
    <col min="2" max="2" width="13.7109375" style="2" customWidth="1"/>
    <col min="3" max="3" width="61.42578125" style="2" customWidth="1"/>
    <col min="4" max="4" width="3.5703125" style="2" customWidth="1"/>
    <col min="5" max="5" width="17.140625" style="42" bestFit="1" customWidth="1"/>
    <col min="6" max="6" width="15.85546875" style="2" bestFit="1" customWidth="1"/>
    <col min="7" max="7" width="24.5703125" style="2" customWidth="1"/>
    <col min="8" max="8" width="12.7109375" style="2" bestFit="1" customWidth="1"/>
    <col min="9" max="9" width="27.140625" style="2" customWidth="1"/>
    <col min="10" max="10" width="6.42578125" style="2" bestFit="1" customWidth="1"/>
    <col min="11" max="16384" width="9.140625" style="2"/>
  </cols>
  <sheetData>
    <row r="1" spans="1:8" ht="15.75" x14ac:dyDescent="0.25">
      <c r="A1" s="1"/>
      <c r="B1" s="1"/>
      <c r="C1" s="1"/>
      <c r="D1" s="1"/>
      <c r="E1" s="29"/>
      <c r="F1" s="1"/>
      <c r="H1" s="3"/>
    </row>
    <row r="2" spans="1:8" s="1" customFormat="1" ht="18" x14ac:dyDescent="0.25">
      <c r="C2" s="4"/>
      <c r="E2" s="29"/>
    </row>
    <row r="3" spans="1:8" s="1" customFormat="1" ht="18" x14ac:dyDescent="0.25">
      <c r="C3" s="4"/>
      <c r="E3" s="29"/>
    </row>
    <row r="4" spans="1:8" s="1" customFormat="1" ht="18" x14ac:dyDescent="0.25">
      <c r="C4" s="4"/>
      <c r="E4" s="29"/>
    </row>
    <row r="5" spans="1:8" s="1" customFormat="1" ht="18" x14ac:dyDescent="0.25">
      <c r="C5" s="4"/>
      <c r="E5" s="29"/>
    </row>
    <row r="6" spans="1:8" s="1" customFormat="1" x14ac:dyDescent="0.2">
      <c r="E6" s="29"/>
    </row>
    <row r="7" spans="1:8" s="1" customFormat="1" x14ac:dyDescent="0.2">
      <c r="E7" s="29"/>
    </row>
    <row r="8" spans="1:8" s="1" customFormat="1" ht="27.75" customHeight="1" x14ac:dyDescent="0.25">
      <c r="A8" s="5"/>
      <c r="E8" s="29"/>
    </row>
    <row r="9" spans="1:8" s="1" customFormat="1" ht="23.25" x14ac:dyDescent="0.2">
      <c r="B9" s="62" t="s">
        <v>85</v>
      </c>
      <c r="C9" s="62"/>
      <c r="D9" s="62"/>
      <c r="E9" s="62"/>
      <c r="F9" s="62"/>
    </row>
    <row r="10" spans="1:8" s="1" customFormat="1" ht="26.25" x14ac:dyDescent="0.4">
      <c r="C10" s="6"/>
      <c r="E10" s="29"/>
    </row>
    <row r="11" spans="1:8" s="1" customFormat="1" x14ac:dyDescent="0.2">
      <c r="E11" s="29"/>
    </row>
    <row r="12" spans="1:8" s="1" customFormat="1" x14ac:dyDescent="0.2">
      <c r="E12" s="29"/>
    </row>
    <row r="13" spans="1:8" s="1" customFormat="1" ht="15.75" x14ac:dyDescent="0.25">
      <c r="C13" s="19" t="s">
        <v>0</v>
      </c>
      <c r="D13" s="18"/>
      <c r="E13" s="43">
        <v>2013</v>
      </c>
      <c r="G13" s="8"/>
    </row>
    <row r="14" spans="1:8" s="1" customFormat="1" ht="15.75" x14ac:dyDescent="0.25">
      <c r="C14" s="19" t="s">
        <v>60</v>
      </c>
      <c r="D14" s="18"/>
      <c r="E14" s="43">
        <f t="shared" ref="E14:E22" si="0">+E15-1</f>
        <v>1</v>
      </c>
      <c r="G14" s="8"/>
    </row>
    <row r="15" spans="1:8" s="1" customFormat="1" ht="15.75" x14ac:dyDescent="0.25">
      <c r="C15" s="19" t="s">
        <v>61</v>
      </c>
      <c r="D15" s="18"/>
      <c r="E15" s="43">
        <f t="shared" si="0"/>
        <v>2</v>
      </c>
      <c r="G15" s="8"/>
    </row>
    <row r="16" spans="1:8" s="1" customFormat="1" ht="15.75" x14ac:dyDescent="0.25">
      <c r="C16" s="19" t="s">
        <v>52</v>
      </c>
      <c r="D16" s="18"/>
      <c r="E16" s="43">
        <f t="shared" si="0"/>
        <v>3</v>
      </c>
      <c r="F16" s="5"/>
      <c r="G16" s="8"/>
    </row>
    <row r="17" spans="3:7" s="1" customFormat="1" ht="15.75" x14ac:dyDescent="0.25">
      <c r="C17" s="19" t="s">
        <v>53</v>
      </c>
      <c r="D17" s="18"/>
      <c r="E17" s="43">
        <f t="shared" si="0"/>
        <v>4</v>
      </c>
      <c r="F17" s="5"/>
      <c r="G17" s="8"/>
    </row>
    <row r="18" spans="3:7" s="1" customFormat="1" ht="15.75" x14ac:dyDescent="0.25">
      <c r="C18" s="19" t="s">
        <v>54</v>
      </c>
      <c r="D18" s="18"/>
      <c r="E18" s="43">
        <f t="shared" si="0"/>
        <v>5</v>
      </c>
      <c r="F18" s="5"/>
      <c r="G18" s="8"/>
    </row>
    <row r="19" spans="3:7" s="1" customFormat="1" ht="15.75" x14ac:dyDescent="0.25">
      <c r="C19" s="19" t="s">
        <v>55</v>
      </c>
      <c r="D19" s="18"/>
      <c r="E19" s="43">
        <f t="shared" si="0"/>
        <v>6</v>
      </c>
      <c r="F19" s="5"/>
      <c r="G19" s="8"/>
    </row>
    <row r="20" spans="3:7" s="1" customFormat="1" ht="15.75" x14ac:dyDescent="0.25">
      <c r="C20" s="19" t="s">
        <v>56</v>
      </c>
      <c r="D20" s="18"/>
      <c r="E20" s="43">
        <f t="shared" si="0"/>
        <v>7</v>
      </c>
      <c r="F20" s="5"/>
      <c r="G20" s="8"/>
    </row>
    <row r="21" spans="3:7" s="1" customFormat="1" ht="15.75" x14ac:dyDescent="0.25">
      <c r="C21" s="19" t="s">
        <v>57</v>
      </c>
      <c r="D21" s="18"/>
      <c r="E21" s="43">
        <f t="shared" si="0"/>
        <v>8</v>
      </c>
      <c r="F21" s="5"/>
      <c r="G21" s="8"/>
    </row>
    <row r="22" spans="3:7" s="1" customFormat="1" ht="15.75" x14ac:dyDescent="0.25">
      <c r="C22" s="19" t="s">
        <v>58</v>
      </c>
      <c r="D22" s="18"/>
      <c r="E22" s="43">
        <f t="shared" si="0"/>
        <v>9</v>
      </c>
      <c r="F22" s="5"/>
      <c r="G22" s="8"/>
    </row>
    <row r="23" spans="3:7" s="1" customFormat="1" ht="15.75" x14ac:dyDescent="0.25">
      <c r="C23" s="19" t="s">
        <v>59</v>
      </c>
      <c r="D23" s="18"/>
      <c r="E23" s="43">
        <f>+E24-1</f>
        <v>10</v>
      </c>
      <c r="F23" s="5"/>
      <c r="G23" s="8"/>
    </row>
    <row r="24" spans="3:7" s="1" customFormat="1" ht="15.75" x14ac:dyDescent="0.25">
      <c r="C24" s="19" t="s">
        <v>51</v>
      </c>
      <c r="D24" s="18"/>
      <c r="E24" s="43">
        <v>11</v>
      </c>
      <c r="F24" s="5"/>
      <c r="G24" s="8"/>
    </row>
    <row r="25" spans="3:7" s="1" customFormat="1" x14ac:dyDescent="0.2">
      <c r="C25" s="18"/>
      <c r="D25" s="18"/>
      <c r="E25" s="44"/>
    </row>
    <row r="26" spans="3:7" s="1" customFormat="1" ht="15.75" x14ac:dyDescent="0.25">
      <c r="C26" s="60" t="s">
        <v>40</v>
      </c>
      <c r="D26" s="60"/>
      <c r="E26" s="61">
        <v>1.4000000000000002E-2</v>
      </c>
      <c r="F26" s="5"/>
    </row>
    <row r="27" spans="3:7" s="1" customFormat="1" ht="15.75" x14ac:dyDescent="0.25">
      <c r="C27" s="60" t="s">
        <v>41</v>
      </c>
      <c r="D27" s="60"/>
      <c r="E27" s="61">
        <v>1.3000000000000001E-2</v>
      </c>
      <c r="F27" s="27"/>
    </row>
    <row r="28" spans="3:7" s="1" customFormat="1" ht="15.75" x14ac:dyDescent="0.25">
      <c r="C28" s="60" t="s">
        <v>42</v>
      </c>
      <c r="D28" s="60"/>
      <c r="E28" s="61">
        <v>1.8000000000000002E-2</v>
      </c>
      <c r="F28" s="5"/>
    </row>
    <row r="29" spans="3:7" s="1" customFormat="1" ht="15.75" x14ac:dyDescent="0.25">
      <c r="C29" s="60" t="s">
        <v>43</v>
      </c>
      <c r="D29" s="60"/>
      <c r="E29" s="61">
        <v>1.6E-2</v>
      </c>
      <c r="F29" s="5"/>
    </row>
    <row r="30" spans="3:7" s="1" customFormat="1" ht="15.75" x14ac:dyDescent="0.25">
      <c r="C30" s="60" t="s">
        <v>44</v>
      </c>
      <c r="D30" s="60"/>
      <c r="E30" s="61">
        <v>9.0000000000000011E-3</v>
      </c>
      <c r="F30" s="5"/>
    </row>
    <row r="31" spans="3:7" s="1" customFormat="1" ht="15.75" x14ac:dyDescent="0.25">
      <c r="C31" s="60" t="s">
        <v>45</v>
      </c>
      <c r="D31" s="60"/>
      <c r="E31" s="61">
        <v>1.2E-2</v>
      </c>
      <c r="F31" s="5"/>
    </row>
    <row r="32" spans="3:7" s="1" customFormat="1" ht="15.75" x14ac:dyDescent="0.25">
      <c r="C32" s="60" t="s">
        <v>46</v>
      </c>
      <c r="D32" s="60"/>
      <c r="E32" s="61">
        <v>1.7000000000000001E-2</v>
      </c>
      <c r="F32" s="5"/>
    </row>
    <row r="33" spans="3:8" s="1" customFormat="1" ht="15.75" x14ac:dyDescent="0.25">
      <c r="C33" s="60" t="s">
        <v>47</v>
      </c>
      <c r="D33" s="60"/>
      <c r="E33" s="61">
        <v>1.9E-2</v>
      </c>
      <c r="F33" s="5"/>
    </row>
    <row r="34" spans="3:8" s="1" customFormat="1" ht="15.75" x14ac:dyDescent="0.25">
      <c r="C34" s="60" t="s">
        <v>48</v>
      </c>
      <c r="D34" s="60"/>
      <c r="E34" s="61">
        <v>3.0000000000000002E-2</v>
      </c>
      <c r="F34" s="5"/>
    </row>
    <row r="35" spans="3:8" s="1" customFormat="1" ht="15.75" x14ac:dyDescent="0.25">
      <c r="C35" s="60" t="s">
        <v>49</v>
      </c>
      <c r="D35" s="60"/>
      <c r="E35" s="61">
        <v>3.3999999999999996E-2</v>
      </c>
      <c r="F35" s="5"/>
    </row>
    <row r="36" spans="3:8" s="1" customFormat="1" ht="15.75" x14ac:dyDescent="0.25">
      <c r="C36" s="60" t="s">
        <v>50</v>
      </c>
      <c r="D36" s="60"/>
      <c r="E36" s="61">
        <v>4.4999999999999998E-2</v>
      </c>
      <c r="F36" s="5"/>
    </row>
    <row r="37" spans="3:8" s="1" customFormat="1" x14ac:dyDescent="0.2">
      <c r="C37" s="18"/>
      <c r="D37" s="18"/>
      <c r="E37" s="44"/>
    </row>
    <row r="38" spans="3:8" s="1" customFormat="1" ht="15.75" x14ac:dyDescent="0.25">
      <c r="C38" s="19" t="s">
        <v>84</v>
      </c>
      <c r="D38" s="18"/>
      <c r="E38" s="45">
        <f>$E$36</f>
        <v>4.4999999999999998E-2</v>
      </c>
      <c r="F38" s="26"/>
    </row>
    <row r="39" spans="3:8" s="1" customFormat="1" ht="15.75" x14ac:dyDescent="0.25">
      <c r="C39" s="19" t="s">
        <v>64</v>
      </c>
      <c r="D39" s="18"/>
      <c r="E39" s="45">
        <f>$E$36</f>
        <v>4.4999999999999998E-2</v>
      </c>
      <c r="F39" s="26"/>
    </row>
    <row r="40" spans="3:8" s="1" customFormat="1" ht="15.75" x14ac:dyDescent="0.25">
      <c r="C40" s="19" t="s">
        <v>65</v>
      </c>
      <c r="D40" s="18"/>
      <c r="E40" s="45">
        <f t="shared" ref="E40:E48" si="1">$E$36</f>
        <v>4.4999999999999998E-2</v>
      </c>
      <c r="F40" s="26"/>
    </row>
    <row r="41" spans="3:8" s="1" customFormat="1" ht="15.75" x14ac:dyDescent="0.25">
      <c r="C41" s="19" t="s">
        <v>66</v>
      </c>
      <c r="D41" s="18"/>
      <c r="E41" s="45">
        <f t="shared" si="1"/>
        <v>4.4999999999999998E-2</v>
      </c>
      <c r="F41" s="26"/>
    </row>
    <row r="42" spans="3:8" s="1" customFormat="1" ht="15.75" x14ac:dyDescent="0.25">
      <c r="C42" s="19" t="s">
        <v>67</v>
      </c>
      <c r="D42" s="18"/>
      <c r="E42" s="45">
        <f t="shared" si="1"/>
        <v>4.4999999999999998E-2</v>
      </c>
      <c r="F42" s="26"/>
    </row>
    <row r="43" spans="3:8" s="1" customFormat="1" ht="15.75" x14ac:dyDescent="0.25">
      <c r="C43" s="19" t="s">
        <v>68</v>
      </c>
      <c r="D43" s="18"/>
      <c r="E43" s="45">
        <f t="shared" si="1"/>
        <v>4.4999999999999998E-2</v>
      </c>
      <c r="F43" s="26"/>
    </row>
    <row r="44" spans="3:8" s="1" customFormat="1" ht="15.75" x14ac:dyDescent="0.25">
      <c r="C44" s="19" t="s">
        <v>69</v>
      </c>
      <c r="D44" s="18"/>
      <c r="E44" s="45">
        <f t="shared" si="1"/>
        <v>4.4999999999999998E-2</v>
      </c>
      <c r="F44" s="26"/>
    </row>
    <row r="45" spans="3:8" s="1" customFormat="1" ht="15.75" x14ac:dyDescent="0.25">
      <c r="C45" s="19" t="s">
        <v>70</v>
      </c>
      <c r="D45" s="18"/>
      <c r="E45" s="45">
        <f t="shared" si="1"/>
        <v>4.4999999999999998E-2</v>
      </c>
      <c r="F45" s="26"/>
    </row>
    <row r="46" spans="3:8" s="1" customFormat="1" ht="15.75" x14ac:dyDescent="0.25">
      <c r="C46" s="19" t="s">
        <v>71</v>
      </c>
      <c r="D46" s="18"/>
      <c r="E46" s="45">
        <f t="shared" si="1"/>
        <v>4.4999999999999998E-2</v>
      </c>
      <c r="F46" s="26"/>
    </row>
    <row r="47" spans="3:8" s="1" customFormat="1" ht="15.75" x14ac:dyDescent="0.25">
      <c r="C47" s="19" t="s">
        <v>72</v>
      </c>
      <c r="D47" s="18"/>
      <c r="E47" s="45">
        <f t="shared" si="1"/>
        <v>4.4999999999999998E-2</v>
      </c>
      <c r="F47" s="26"/>
      <c r="H47" s="22"/>
    </row>
    <row r="48" spans="3:8" s="1" customFormat="1" ht="15.75" x14ac:dyDescent="0.25">
      <c r="C48" s="19" t="s">
        <v>73</v>
      </c>
      <c r="D48" s="18"/>
      <c r="E48" s="45">
        <f t="shared" si="1"/>
        <v>4.4999999999999998E-2</v>
      </c>
      <c r="F48" s="26"/>
      <c r="H48" s="22"/>
    </row>
    <row r="49" spans="3:12" s="1" customFormat="1" x14ac:dyDescent="0.2">
      <c r="C49" s="18"/>
      <c r="D49" s="18"/>
      <c r="E49" s="44"/>
    </row>
    <row r="50" spans="3:12" s="1" customFormat="1" ht="15.75" x14ac:dyDescent="0.25">
      <c r="C50" s="19" t="s">
        <v>74</v>
      </c>
      <c r="D50" s="18"/>
      <c r="E50" s="28">
        <f>(1+E39)</f>
        <v>1.0449999999999999</v>
      </c>
    </row>
    <row r="51" spans="3:12" s="1" customFormat="1" ht="15.75" x14ac:dyDescent="0.25">
      <c r="C51" s="19" t="s">
        <v>75</v>
      </c>
      <c r="D51" s="18"/>
      <c r="E51" s="28">
        <f>(1+E40)*(1+E39)</f>
        <v>1.0920249999999998</v>
      </c>
    </row>
    <row r="52" spans="3:12" s="1" customFormat="1" ht="15.75" x14ac:dyDescent="0.25">
      <c r="C52" s="19" t="s">
        <v>76</v>
      </c>
      <c r="D52" s="18"/>
      <c r="E52" s="28">
        <f>(1+E40)*(1+E39)*(1+E41)</f>
        <v>1.1411661249999998</v>
      </c>
    </row>
    <row r="53" spans="3:12" s="1" customFormat="1" ht="15.75" x14ac:dyDescent="0.25">
      <c r="C53" s="19" t="s">
        <v>77</v>
      </c>
      <c r="D53" s="18"/>
      <c r="E53" s="28">
        <f>(1+E40)*(1+E39)*(1+E41)*(1+E42)</f>
        <v>1.1925186006249997</v>
      </c>
    </row>
    <row r="54" spans="3:12" s="1" customFormat="1" ht="15.75" x14ac:dyDescent="0.25">
      <c r="C54" s="19" t="s">
        <v>78</v>
      </c>
      <c r="D54" s="18"/>
      <c r="E54" s="28">
        <f>(1+E40)*(1+E39)*(1+E41)*(1+E42)*(1+E43)</f>
        <v>1.2461819376531247</v>
      </c>
    </row>
    <row r="55" spans="3:12" s="1" customFormat="1" ht="15.75" x14ac:dyDescent="0.25">
      <c r="C55" s="19" t="s">
        <v>79</v>
      </c>
      <c r="D55" s="18"/>
      <c r="E55" s="28">
        <f>(1+E40)*(1+E39)*(1+E41)*(1+E42)*(1+E43)*(1+E44)</f>
        <v>1.3022601248475152</v>
      </c>
    </row>
    <row r="56" spans="3:12" s="1" customFormat="1" ht="15.75" x14ac:dyDescent="0.25">
      <c r="C56" s="19" t="s">
        <v>80</v>
      </c>
      <c r="D56" s="18"/>
      <c r="E56" s="28">
        <f>(1+E40)*(1+E39)*(1+E41)*(1+E42)*(1+E43)*(1+E44)*(1+E45)</f>
        <v>1.3608618304656532</v>
      </c>
    </row>
    <row r="57" spans="3:12" s="1" customFormat="1" ht="15.75" x14ac:dyDescent="0.25">
      <c r="C57" s="19" t="s">
        <v>81</v>
      </c>
      <c r="D57" s="18"/>
      <c r="E57" s="28">
        <f>(1+E40)*(1+E39)*(1+E41)*(1+E42)*(1+E43)*(1+E44)*(1+E45)*(1+E46)</f>
        <v>1.4221006128366076</v>
      </c>
    </row>
    <row r="58" spans="3:12" s="1" customFormat="1" ht="15.75" x14ac:dyDescent="0.25">
      <c r="C58" s="19" t="s">
        <v>82</v>
      </c>
      <c r="D58" s="18"/>
      <c r="E58" s="28">
        <f>(1+E40)*(1+E39)*(1+E41)*(1+E42)*(1+E43)*(1+E44)*(1+E45)*(1+E46)*(1+E47)</f>
        <v>1.4860951404142548</v>
      </c>
    </row>
    <row r="59" spans="3:12" s="1" customFormat="1" ht="15.75" x14ac:dyDescent="0.25">
      <c r="C59" s="19" t="s">
        <v>83</v>
      </c>
      <c r="D59" s="18"/>
      <c r="E59" s="28">
        <f>(1+E40)*(1+E39)*(1+E41)*(1+E42)*(1+E43)*(1+E44)*(1+E45)*(1+E46)*(1+E47)*(1+E48)</f>
        <v>1.5529694217328962</v>
      </c>
    </row>
    <row r="60" spans="3:12" s="1" customFormat="1" x14ac:dyDescent="0.2">
      <c r="C60" s="18"/>
      <c r="D60" s="18"/>
      <c r="E60" s="44"/>
    </row>
    <row r="61" spans="3:12" s="1" customFormat="1" ht="15.75" x14ac:dyDescent="0.25">
      <c r="C61" s="19" t="s">
        <v>1</v>
      </c>
      <c r="D61" s="18"/>
      <c r="E61" s="44"/>
    </row>
    <row r="62" spans="3:12" s="1" customFormat="1" ht="15.75" x14ac:dyDescent="0.25">
      <c r="C62" s="46" t="s">
        <v>2</v>
      </c>
      <c r="D62" s="18"/>
      <c r="E62" s="47">
        <v>143364332.1376</v>
      </c>
      <c r="F62" s="7"/>
      <c r="I62" s="9"/>
      <c r="L62" s="8"/>
    </row>
    <row r="63" spans="3:12" s="1" customFormat="1" ht="15.75" x14ac:dyDescent="0.25">
      <c r="C63" s="46" t="s">
        <v>3</v>
      </c>
      <c r="D63" s="18"/>
      <c r="E63" s="47">
        <v>147025657.05070001</v>
      </c>
      <c r="F63" s="7"/>
      <c r="I63" s="9"/>
    </row>
    <row r="64" spans="3:12" s="1" customFormat="1" ht="15.75" x14ac:dyDescent="0.25">
      <c r="C64" s="46"/>
      <c r="D64" s="18"/>
      <c r="E64" s="47"/>
      <c r="F64" s="7"/>
      <c r="I64" s="9"/>
    </row>
    <row r="65" spans="3:7" s="1" customFormat="1" ht="15.75" x14ac:dyDescent="0.25">
      <c r="C65" s="19" t="s">
        <v>63</v>
      </c>
      <c r="D65" s="18"/>
      <c r="E65" s="20">
        <v>-2.7669584166051253E-3</v>
      </c>
      <c r="F65" s="5"/>
    </row>
    <row r="66" spans="3:7" s="1" customFormat="1" ht="15.75" x14ac:dyDescent="0.25">
      <c r="C66" s="19" t="s">
        <v>5</v>
      </c>
      <c r="D66" s="18"/>
      <c r="E66" s="48">
        <v>0.1</v>
      </c>
      <c r="F66" s="7"/>
    </row>
    <row r="67" spans="3:7" s="1" customFormat="1" ht="15.75" x14ac:dyDescent="0.25">
      <c r="C67" s="7" t="s">
        <v>6</v>
      </c>
      <c r="E67" s="30"/>
    </row>
    <row r="68" spans="3:7" s="1" customFormat="1" x14ac:dyDescent="0.2">
      <c r="C68" s="1" t="s">
        <v>7</v>
      </c>
      <c r="E68" s="31">
        <v>554341087</v>
      </c>
      <c r="F68" s="11"/>
    </row>
    <row r="69" spans="3:7" s="1" customFormat="1" x14ac:dyDescent="0.2">
      <c r="C69" s="10" t="s">
        <v>8</v>
      </c>
      <c r="E69" s="31">
        <v>4371726</v>
      </c>
      <c r="F69" s="11"/>
    </row>
    <row r="70" spans="3:7" s="1" customFormat="1" x14ac:dyDescent="0.2">
      <c r="C70" s="10" t="s">
        <v>9</v>
      </c>
      <c r="E70" s="31">
        <v>46257875</v>
      </c>
      <c r="F70" s="11"/>
    </row>
    <row r="71" spans="3:7" s="1" customFormat="1" x14ac:dyDescent="0.2">
      <c r="C71" s="10" t="s">
        <v>10</v>
      </c>
      <c r="E71" s="31">
        <v>-1026755</v>
      </c>
      <c r="F71" s="11"/>
    </row>
    <row r="72" spans="3:7" s="1" customFormat="1" x14ac:dyDescent="0.2">
      <c r="C72" s="10" t="s">
        <v>11</v>
      </c>
      <c r="E72" s="31">
        <v>-2063957</v>
      </c>
      <c r="F72" s="11"/>
    </row>
    <row r="73" spans="3:7" s="1" customFormat="1" x14ac:dyDescent="0.2">
      <c r="C73" s="10" t="s">
        <v>12</v>
      </c>
      <c r="E73" s="31">
        <v>-4371726</v>
      </c>
      <c r="F73" s="11"/>
    </row>
    <row r="74" spans="3:7" s="1" customFormat="1" x14ac:dyDescent="0.2">
      <c r="C74" s="1" t="s">
        <v>13</v>
      </c>
      <c r="E74" s="31">
        <v>597508250</v>
      </c>
      <c r="F74" s="11"/>
      <c r="G74" s="11"/>
    </row>
    <row r="75" spans="3:7" s="1" customFormat="1" x14ac:dyDescent="0.2">
      <c r="E75" s="31"/>
    </row>
    <row r="76" spans="3:7" s="1" customFormat="1" x14ac:dyDescent="0.2">
      <c r="C76" s="1" t="s">
        <v>14</v>
      </c>
      <c r="E76" s="32">
        <f>(E68+E74)/2</f>
        <v>575924668.5</v>
      </c>
      <c r="F76" s="11"/>
    </row>
    <row r="77" spans="3:7" s="1" customFormat="1" x14ac:dyDescent="0.2">
      <c r="E77" s="31"/>
    </row>
    <row r="78" spans="3:7" s="1" customFormat="1" x14ac:dyDescent="0.2">
      <c r="C78" s="10" t="s">
        <v>15</v>
      </c>
      <c r="E78" s="31">
        <v>47380643</v>
      </c>
      <c r="F78" s="11"/>
    </row>
    <row r="79" spans="3:7" s="1" customFormat="1" x14ac:dyDescent="0.2">
      <c r="C79" s="12" t="s">
        <v>16</v>
      </c>
      <c r="E79" s="31">
        <v>25461389</v>
      </c>
      <c r="F79" s="11"/>
    </row>
    <row r="80" spans="3:7" s="1" customFormat="1" x14ac:dyDescent="0.2">
      <c r="C80" s="12" t="s">
        <v>17</v>
      </c>
      <c r="E80" s="31">
        <v>-2063957</v>
      </c>
      <c r="F80" s="11"/>
    </row>
    <row r="81" spans="3:6" s="1" customFormat="1" x14ac:dyDescent="0.2">
      <c r="C81" s="12" t="s">
        <v>18</v>
      </c>
      <c r="E81" s="31">
        <v>-1026755</v>
      </c>
      <c r="F81" s="11"/>
    </row>
    <row r="82" spans="3:6" s="1" customFormat="1" x14ac:dyDescent="0.2">
      <c r="C82" s="10" t="s">
        <v>19</v>
      </c>
      <c r="E82" s="31">
        <v>69751320</v>
      </c>
      <c r="F82" s="11"/>
    </row>
    <row r="83" spans="3:6" s="1" customFormat="1" x14ac:dyDescent="0.2">
      <c r="C83" s="10"/>
      <c r="E83" s="31"/>
    </row>
    <row r="84" spans="3:6" s="1" customFormat="1" x14ac:dyDescent="0.2">
      <c r="C84" s="1" t="s">
        <v>20</v>
      </c>
      <c r="E84" s="32">
        <f>(E78+E82)/2</f>
        <v>58565981.5</v>
      </c>
      <c r="F84" s="11"/>
    </row>
    <row r="85" spans="3:6" s="1" customFormat="1" x14ac:dyDescent="0.2">
      <c r="E85" s="31"/>
    </row>
    <row r="86" spans="3:6" s="1" customFormat="1" ht="15.75" x14ac:dyDescent="0.25">
      <c r="C86" s="7" t="s">
        <v>21</v>
      </c>
      <c r="E86" s="32">
        <f>E76-E84</f>
        <v>517358687</v>
      </c>
      <c r="F86" s="11"/>
    </row>
    <row r="87" spans="3:6" s="1" customFormat="1" x14ac:dyDescent="0.2">
      <c r="E87" s="30"/>
    </row>
    <row r="88" spans="3:6" s="1" customFormat="1" x14ac:dyDescent="0.2">
      <c r="E88" s="30"/>
    </row>
    <row r="89" spans="3:6" s="1" customFormat="1" ht="15.75" x14ac:dyDescent="0.25">
      <c r="C89" s="7" t="s">
        <v>22</v>
      </c>
      <c r="E89" s="30"/>
    </row>
    <row r="90" spans="3:6" s="1" customFormat="1" x14ac:dyDescent="0.2">
      <c r="C90" s="10" t="s">
        <v>23</v>
      </c>
      <c r="E90" s="31">
        <v>786215891</v>
      </c>
      <c r="F90" s="11"/>
    </row>
    <row r="91" spans="3:6" s="1" customFormat="1" x14ac:dyDescent="0.2">
      <c r="C91" s="10" t="s">
        <v>24</v>
      </c>
      <c r="E91" s="33">
        <v>0.13500000000000001</v>
      </c>
      <c r="F91" s="11"/>
    </row>
    <row r="92" spans="3:6" s="1" customFormat="1" ht="15.75" x14ac:dyDescent="0.25">
      <c r="C92" s="7" t="s">
        <v>22</v>
      </c>
      <c r="E92" s="32">
        <f>E90*E91</f>
        <v>106139145.28500001</v>
      </c>
      <c r="F92" s="11"/>
    </row>
    <row r="93" spans="3:6" s="1" customFormat="1" x14ac:dyDescent="0.2">
      <c r="E93" s="30"/>
    </row>
    <row r="94" spans="3:6" s="1" customFormat="1" ht="16.5" thickBot="1" x14ac:dyDescent="0.3">
      <c r="C94" s="7" t="s">
        <v>25</v>
      </c>
      <c r="E94" s="34">
        <f>E86+E92</f>
        <v>623497832.28499997</v>
      </c>
      <c r="F94" s="5"/>
    </row>
    <row r="95" spans="3:6" s="1" customFormat="1" x14ac:dyDescent="0.2">
      <c r="E95" s="30"/>
      <c r="F95" s="10"/>
    </row>
    <row r="96" spans="3:6" s="1" customFormat="1" ht="15.75" x14ac:dyDescent="0.25">
      <c r="C96" s="7" t="s">
        <v>26</v>
      </c>
      <c r="D96" s="13"/>
      <c r="E96" s="35">
        <f>E79</f>
        <v>25461389</v>
      </c>
      <c r="F96" s="5"/>
    </row>
    <row r="97" spans="3:10" s="1" customFormat="1" x14ac:dyDescent="0.2">
      <c r="E97" s="30"/>
    </row>
    <row r="98" spans="3:10" s="1" customFormat="1" ht="15.75" x14ac:dyDescent="0.25">
      <c r="C98" s="7" t="s">
        <v>27</v>
      </c>
      <c r="E98" s="36"/>
      <c r="F98" s="7"/>
    </row>
    <row r="99" spans="3:10" s="1" customFormat="1" ht="15.75" x14ac:dyDescent="0.25">
      <c r="C99" s="1" t="s">
        <v>28</v>
      </c>
      <c r="E99" s="37">
        <f>IF(ISERROR(1+((RB/d)*(E65+E38*(1+E65)))*((1+E65)*(1+E38))^(E14-1) + 10%), 0, 1+((RB/d)*(E65+E38*(1+E65)))*((1+E65)*(1+E38))^(E14-1) + 10%)</f>
        <v>2.1311525507184252</v>
      </c>
      <c r="F99" s="7"/>
      <c r="G99" s="24"/>
      <c r="H99" s="22"/>
    </row>
    <row r="100" spans="3:10" s="1" customFormat="1" ht="15.75" x14ac:dyDescent="0.25">
      <c r="C100" s="1" t="s">
        <v>29</v>
      </c>
      <c r="E100" s="37">
        <f t="shared" ref="E100:E109" si="2">IF(ISERROR(1+((RB/d)*($E$65+E39*(1+$E$65)))*(+(1+g)^(E15-1)*E50) + 10%), 0, 1+((RB/d)*($E$65+E39*(1+$E$65)))*(+(1+g)^(E15-1)*E50) + 10%)</f>
        <v>2.1745728672414342</v>
      </c>
      <c r="F100" s="7"/>
      <c r="G100" s="24"/>
      <c r="H100" s="22"/>
    </row>
    <row r="101" spans="3:10" s="1" customFormat="1" ht="15.75" x14ac:dyDescent="0.25">
      <c r="C101" s="1" t="s">
        <v>30</v>
      </c>
      <c r="E101" s="37">
        <f t="shared" si="2"/>
        <v>2.2198215493982625</v>
      </c>
      <c r="G101" s="24"/>
      <c r="H101" s="22"/>
    </row>
    <row r="102" spans="3:10" s="1" customFormat="1" ht="15.75" x14ac:dyDescent="0.25">
      <c r="C102" s="1" t="s">
        <v>31</v>
      </c>
      <c r="E102" s="37">
        <f t="shared" si="2"/>
        <v>2.2669755869752266</v>
      </c>
      <c r="F102" s="22"/>
      <c r="G102" s="24"/>
      <c r="H102" s="22"/>
    </row>
    <row r="103" spans="3:10" s="1" customFormat="1" ht="15.75" x14ac:dyDescent="0.25">
      <c r="C103" s="1" t="s">
        <v>32</v>
      </c>
      <c r="E103" s="37">
        <f t="shared" si="2"/>
        <v>2.3161152116852519</v>
      </c>
      <c r="F103" s="22"/>
      <c r="G103" s="24"/>
      <c r="H103" s="22"/>
    </row>
    <row r="104" spans="3:10" s="1" customFormat="1" ht="15.75" x14ac:dyDescent="0.25">
      <c r="C104" s="1" t="s">
        <v>33</v>
      </c>
      <c r="E104" s="37">
        <f t="shared" si="2"/>
        <v>2.3673240336806303</v>
      </c>
      <c r="F104" s="22"/>
      <c r="G104" s="24"/>
      <c r="H104" s="22"/>
    </row>
    <row r="105" spans="3:10" s="1" customFormat="1" ht="15.75" x14ac:dyDescent="0.25">
      <c r="C105" s="1" t="s">
        <v>34</v>
      </c>
      <c r="E105" s="37">
        <f t="shared" si="2"/>
        <v>2.42068918381413</v>
      </c>
      <c r="F105" s="22"/>
      <c r="G105" s="24"/>
      <c r="H105" s="22"/>
    </row>
    <row r="106" spans="3:10" s="1" customFormat="1" ht="15.75" x14ac:dyDescent="0.25">
      <c r="C106" s="1" t="s">
        <v>35</v>
      </c>
      <c r="E106" s="37">
        <f t="shared" si="2"/>
        <v>2.4763014618905124</v>
      </c>
      <c r="F106" s="22"/>
      <c r="G106" s="24"/>
      <c r="H106" s="22"/>
    </row>
    <row r="107" spans="3:10" s="1" customFormat="1" ht="15.75" x14ac:dyDescent="0.25">
      <c r="C107" s="1" t="s">
        <v>36</v>
      </c>
      <c r="E107" s="37">
        <f t="shared" si="2"/>
        <v>2.5342554911607018</v>
      </c>
      <c r="F107" s="22"/>
      <c r="G107" s="24"/>
      <c r="H107" s="22"/>
    </row>
    <row r="108" spans="3:10" s="1" customFormat="1" ht="15.75" x14ac:dyDescent="0.25">
      <c r="C108" s="1" t="s">
        <v>37</v>
      </c>
      <c r="E108" s="37">
        <f t="shared" si="2"/>
        <v>2.5946498793214769</v>
      </c>
      <c r="F108" s="22"/>
      <c r="G108" s="24"/>
      <c r="H108" s="22"/>
    </row>
    <row r="109" spans="3:10" s="1" customFormat="1" ht="15.75" x14ac:dyDescent="0.25">
      <c r="C109" s="1" t="s">
        <v>38</v>
      </c>
      <c r="E109" s="37">
        <f t="shared" si="2"/>
        <v>2.6575873862946211</v>
      </c>
      <c r="F109" s="22"/>
      <c r="G109" s="24"/>
      <c r="H109" s="22"/>
    </row>
    <row r="110" spans="3:10" s="1" customFormat="1" ht="15.75" x14ac:dyDescent="0.25">
      <c r="E110" s="38"/>
    </row>
    <row r="111" spans="3:10" s="1" customFormat="1" ht="15.75" x14ac:dyDescent="0.25">
      <c r="C111" s="7" t="s">
        <v>39</v>
      </c>
      <c r="E111" s="29"/>
      <c r="F111" s="13"/>
    </row>
    <row r="112" spans="3:10" s="1" customFormat="1" ht="15.75" x14ac:dyDescent="0.25">
      <c r="C112" s="1" t="s">
        <v>28</v>
      </c>
      <c r="E112" s="39">
        <f t="shared" ref="E112:E122" si="3">IF(ISERROR(d*E99), "", d*E99)</f>
        <v>54262104.112184055</v>
      </c>
      <c r="F112" s="14"/>
      <c r="G112" s="23"/>
      <c r="H112" s="15"/>
      <c r="J112" s="15"/>
    </row>
    <row r="113" spans="3:10" s="1" customFormat="1" ht="15.75" x14ac:dyDescent="0.25">
      <c r="C113" s="1" t="s">
        <v>29</v>
      </c>
      <c r="E113" s="39">
        <f t="shared" si="3"/>
        <v>55367645.68167951</v>
      </c>
      <c r="F113" s="14"/>
      <c r="G113" s="23"/>
      <c r="H113" s="15"/>
      <c r="J113" s="15"/>
    </row>
    <row r="114" spans="3:10" s="1" customFormat="1" ht="15.75" x14ac:dyDescent="0.25">
      <c r="C114" s="1" t="s">
        <v>30</v>
      </c>
      <c r="E114" s="39">
        <f t="shared" si="3"/>
        <v>56519739.979811877</v>
      </c>
      <c r="F114" s="14"/>
      <c r="G114" s="23"/>
      <c r="H114" s="15"/>
      <c r="J114" s="15"/>
    </row>
    <row r="115" spans="3:10" s="1" customFormat="1" ht="15.75" x14ac:dyDescent="0.25">
      <c r="C115" s="1" t="s">
        <v>31</v>
      </c>
      <c r="E115" s="39">
        <f t="shared" si="3"/>
        <v>57720347.273479581</v>
      </c>
      <c r="F115" s="14"/>
      <c r="G115" s="23"/>
      <c r="H115" s="15"/>
      <c r="J115" s="15"/>
    </row>
    <row r="116" spans="3:10" s="1" customFormat="1" ht="15.75" x14ac:dyDescent="0.25">
      <c r="C116" s="1" t="s">
        <v>32</v>
      </c>
      <c r="E116" s="39">
        <f t="shared" si="3"/>
        <v>58971510.373535544</v>
      </c>
      <c r="F116" s="14"/>
      <c r="G116" s="23"/>
      <c r="H116" s="15"/>
      <c r="J116" s="15"/>
    </row>
    <row r="117" spans="3:10" s="1" customFormat="1" ht="15.75" x14ac:dyDescent="0.25">
      <c r="C117" s="1" t="s">
        <v>33</v>
      </c>
      <c r="E117" s="39">
        <f t="shared" si="3"/>
        <v>60275358.110591628</v>
      </c>
      <c r="F117" s="14"/>
      <c r="G117" s="23"/>
      <c r="H117" s="15"/>
      <c r="J117" s="15"/>
    </row>
    <row r="118" spans="3:10" s="1" customFormat="1" ht="15.75" x14ac:dyDescent="0.25">
      <c r="C118" s="1" t="s">
        <v>34</v>
      </c>
      <c r="E118" s="39">
        <f t="shared" si="3"/>
        <v>61634108.957184069</v>
      </c>
      <c r="F118" s="14"/>
      <c r="G118" s="23"/>
      <c r="H118" s="15"/>
      <c r="J118" s="15"/>
    </row>
    <row r="119" spans="3:10" s="1" customFormat="1" ht="15.75" x14ac:dyDescent="0.25">
      <c r="C119" s="1" t="s">
        <v>35</v>
      </c>
      <c r="E119" s="39">
        <f t="shared" si="3"/>
        <v>63050074.80246301</v>
      </c>
      <c r="F119" s="14"/>
      <c r="G119" s="23"/>
      <c r="H119" s="15"/>
      <c r="J119" s="15"/>
    </row>
    <row r="120" spans="3:10" s="1" customFormat="1" ht="15.75" x14ac:dyDescent="0.25">
      <c r="C120" s="1" t="s">
        <v>36</v>
      </c>
      <c r="E120" s="39">
        <f t="shared" si="3"/>
        <v>64525664.885828689</v>
      </c>
      <c r="F120" s="14"/>
      <c r="G120" s="23"/>
      <c r="H120" s="15"/>
      <c r="J120" s="15"/>
    </row>
    <row r="121" spans="3:10" s="1" customFormat="1" ht="15.75" x14ac:dyDescent="0.25">
      <c r="C121" s="1" t="s">
        <v>37</v>
      </c>
      <c r="E121" s="40">
        <f t="shared" si="3"/>
        <v>66063389.896207184</v>
      </c>
      <c r="F121" s="14"/>
      <c r="G121" s="23"/>
      <c r="H121" s="15"/>
      <c r="J121" s="15"/>
    </row>
    <row r="122" spans="3:10" s="1" customFormat="1" ht="15.75" x14ac:dyDescent="0.25">
      <c r="C122" s="16" t="s">
        <v>38</v>
      </c>
      <c r="D122" s="16"/>
      <c r="E122" s="41">
        <f t="shared" si="3"/>
        <v>67665866.243940622</v>
      </c>
      <c r="F122" s="25"/>
      <c r="G122" s="23"/>
      <c r="H122" s="15"/>
      <c r="J122" s="15"/>
    </row>
    <row r="123" spans="3:10" s="1" customFormat="1" x14ac:dyDescent="0.2">
      <c r="E123" s="29"/>
    </row>
    <row r="124" spans="3:10" s="1" customFormat="1" x14ac:dyDescent="0.2">
      <c r="E124" s="29"/>
    </row>
    <row r="125" spans="3:10" s="1" customFormat="1" x14ac:dyDescent="0.2">
      <c r="E125" s="29"/>
    </row>
    <row r="126" spans="3:10" s="1" customFormat="1" x14ac:dyDescent="0.2">
      <c r="E126" s="29"/>
    </row>
    <row r="127" spans="3:10" s="1" customFormat="1" x14ac:dyDescent="0.2">
      <c r="E127" s="29"/>
    </row>
    <row r="128" spans="3:10" s="1" customFormat="1" x14ac:dyDescent="0.2">
      <c r="E128" s="29"/>
    </row>
    <row r="129" spans="5:5" s="1" customFormat="1" x14ac:dyDescent="0.2">
      <c r="E129" s="29"/>
    </row>
    <row r="130" spans="5:5" s="1" customFormat="1" x14ac:dyDescent="0.2">
      <c r="E130" s="29"/>
    </row>
    <row r="131" spans="5:5" s="1" customFormat="1" x14ac:dyDescent="0.2">
      <c r="E131" s="29"/>
    </row>
  </sheetData>
  <mergeCells count="1">
    <mergeCell ref="B9:F9"/>
  </mergeCells>
  <pageMargins left="0.70866141732283472" right="0.70866141732283472" top="0.74803149606299213" bottom="0.74803149606299213" header="0.31496062992125984" footer="0.31496062992125984"/>
  <pageSetup scale="35" orientation="portrait" r:id="rId1"/>
  <headerFooter>
    <oddFooter>&amp;C&amp;A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F902C-FF64-499F-A972-091559D40A9B}">
  <sheetPr>
    <tabColor theme="8" tint="0.79998168889431442"/>
    <pageSetUpPr fitToPage="1"/>
  </sheetPr>
  <dimension ref="A1:J107"/>
  <sheetViews>
    <sheetView showGridLines="0" zoomScaleNormal="100" workbookViewId="0">
      <selection activeCell="B9" sqref="B9:F9"/>
    </sheetView>
  </sheetViews>
  <sheetFormatPr defaultColWidth="9.140625" defaultRowHeight="15" x14ac:dyDescent="0.2"/>
  <cols>
    <col min="1" max="1" width="10.7109375" style="2" customWidth="1"/>
    <col min="2" max="2" width="13.7109375" style="2" customWidth="1"/>
    <col min="3" max="3" width="61.42578125" style="2" customWidth="1"/>
    <col min="4" max="4" width="3.5703125" style="2" customWidth="1"/>
    <col min="5" max="5" width="18.85546875" style="42" bestFit="1" customWidth="1"/>
    <col min="6" max="6" width="39.140625" style="2" bestFit="1" customWidth="1"/>
    <col min="7" max="7" width="16.85546875" style="2" customWidth="1"/>
    <col min="8" max="8" width="15.5703125" style="2" bestFit="1" customWidth="1"/>
    <col min="9" max="16384" width="9.140625" style="2"/>
  </cols>
  <sheetData>
    <row r="1" spans="1:8" ht="15.75" x14ac:dyDescent="0.25">
      <c r="A1" s="1"/>
      <c r="B1" s="1"/>
      <c r="C1" s="1"/>
      <c r="D1" s="1"/>
      <c r="E1" s="29"/>
      <c r="F1" s="1"/>
      <c r="H1" s="3"/>
    </row>
    <row r="2" spans="1:8" s="1" customFormat="1" ht="18" x14ac:dyDescent="0.25">
      <c r="C2" s="4"/>
      <c r="E2" s="29"/>
    </row>
    <row r="3" spans="1:8" s="1" customFormat="1" ht="18" x14ac:dyDescent="0.25">
      <c r="C3" s="4"/>
      <c r="E3" s="29"/>
    </row>
    <row r="4" spans="1:8" s="1" customFormat="1" ht="18" x14ac:dyDescent="0.25">
      <c r="C4" s="4"/>
      <c r="E4" s="29"/>
    </row>
    <row r="5" spans="1:8" s="1" customFormat="1" ht="18" x14ac:dyDescent="0.25">
      <c r="C5" s="4"/>
      <c r="E5" s="29"/>
    </row>
    <row r="6" spans="1:8" s="1" customFormat="1" x14ac:dyDescent="0.2">
      <c r="E6" s="29"/>
    </row>
    <row r="7" spans="1:8" s="1" customFormat="1" x14ac:dyDescent="0.2">
      <c r="E7" s="29"/>
    </row>
    <row r="8" spans="1:8" s="1" customFormat="1" ht="27.75" customHeight="1" x14ac:dyDescent="0.25">
      <c r="A8" s="5"/>
      <c r="E8" s="29"/>
    </row>
    <row r="9" spans="1:8" s="1" customFormat="1" ht="23.25" x14ac:dyDescent="0.2">
      <c r="B9" s="62" t="s">
        <v>85</v>
      </c>
      <c r="C9" s="62"/>
      <c r="D9" s="62"/>
      <c r="E9" s="62"/>
      <c r="F9" s="62"/>
    </row>
    <row r="10" spans="1:8" s="1" customFormat="1" ht="26.25" x14ac:dyDescent="0.4">
      <c r="C10" s="6"/>
      <c r="E10" s="29"/>
    </row>
    <row r="11" spans="1:8" s="1" customFormat="1" x14ac:dyDescent="0.2">
      <c r="E11" s="29"/>
    </row>
    <row r="12" spans="1:8" s="1" customFormat="1" x14ac:dyDescent="0.2">
      <c r="E12" s="29"/>
    </row>
    <row r="13" spans="1:8" s="1" customFormat="1" ht="15.75" x14ac:dyDescent="0.25">
      <c r="C13" s="7" t="s">
        <v>0</v>
      </c>
      <c r="E13" s="17">
        <v>2017</v>
      </c>
    </row>
    <row r="14" spans="1:8" s="1" customFormat="1" ht="15.75" x14ac:dyDescent="0.25">
      <c r="C14" s="7" t="s">
        <v>54</v>
      </c>
      <c r="E14" s="17">
        <f t="shared" ref="E14:E19" si="0">+E15-1</f>
        <v>1</v>
      </c>
    </row>
    <row r="15" spans="1:8" s="1" customFormat="1" ht="15.75" x14ac:dyDescent="0.25">
      <c r="C15" s="7" t="s">
        <v>55</v>
      </c>
      <c r="E15" s="17">
        <f t="shared" si="0"/>
        <v>2</v>
      </c>
    </row>
    <row r="16" spans="1:8" s="1" customFormat="1" ht="15.75" x14ac:dyDescent="0.25">
      <c r="C16" s="7" t="s">
        <v>56</v>
      </c>
      <c r="E16" s="17">
        <f t="shared" si="0"/>
        <v>3</v>
      </c>
    </row>
    <row r="17" spans="3:6" s="1" customFormat="1" ht="15.75" x14ac:dyDescent="0.25">
      <c r="C17" s="7" t="s">
        <v>57</v>
      </c>
      <c r="E17" s="17">
        <f t="shared" si="0"/>
        <v>4</v>
      </c>
    </row>
    <row r="18" spans="3:6" s="1" customFormat="1" ht="15.75" x14ac:dyDescent="0.25">
      <c r="C18" s="7" t="s">
        <v>58</v>
      </c>
      <c r="E18" s="17">
        <f t="shared" si="0"/>
        <v>5</v>
      </c>
    </row>
    <row r="19" spans="3:6" s="1" customFormat="1" ht="15.75" x14ac:dyDescent="0.25">
      <c r="C19" s="7" t="s">
        <v>59</v>
      </c>
      <c r="E19" s="17">
        <f t="shared" si="0"/>
        <v>6</v>
      </c>
    </row>
    <row r="20" spans="3:6" s="1" customFormat="1" ht="15.75" x14ac:dyDescent="0.25">
      <c r="C20" s="7" t="s">
        <v>51</v>
      </c>
      <c r="E20" s="17">
        <v>7</v>
      </c>
    </row>
    <row r="21" spans="3:6" s="1" customFormat="1" ht="15.75" x14ac:dyDescent="0.25">
      <c r="C21" s="7"/>
      <c r="E21" s="17"/>
      <c r="F21" s="5"/>
    </row>
    <row r="22" spans="3:6" s="1" customFormat="1" ht="15.75" x14ac:dyDescent="0.25">
      <c r="C22" s="60" t="s">
        <v>44</v>
      </c>
      <c r="D22" s="60"/>
      <c r="E22" s="61">
        <v>9.0000000000000011E-3</v>
      </c>
      <c r="F22" s="5"/>
    </row>
    <row r="23" spans="3:6" s="1" customFormat="1" ht="15.75" x14ac:dyDescent="0.25">
      <c r="C23" s="60" t="s">
        <v>45</v>
      </c>
      <c r="D23" s="60"/>
      <c r="E23" s="61">
        <v>1.2E-2</v>
      </c>
      <c r="F23" s="5"/>
    </row>
    <row r="24" spans="3:6" s="1" customFormat="1" ht="15.75" x14ac:dyDescent="0.25">
      <c r="C24" s="60" t="s">
        <v>46</v>
      </c>
      <c r="D24" s="60"/>
      <c r="E24" s="61">
        <v>1.7000000000000001E-2</v>
      </c>
      <c r="F24" s="5"/>
    </row>
    <row r="25" spans="3:6" s="1" customFormat="1" ht="15.75" x14ac:dyDescent="0.25">
      <c r="C25" s="60" t="s">
        <v>47</v>
      </c>
      <c r="D25" s="60"/>
      <c r="E25" s="61">
        <v>1.9E-2</v>
      </c>
      <c r="F25" s="5"/>
    </row>
    <row r="26" spans="3:6" s="1" customFormat="1" ht="15.75" x14ac:dyDescent="0.25">
      <c r="C26" s="60" t="s">
        <v>48</v>
      </c>
      <c r="D26" s="60"/>
      <c r="E26" s="61">
        <v>3.0000000000000002E-2</v>
      </c>
      <c r="F26" s="5"/>
    </row>
    <row r="27" spans="3:6" s="1" customFormat="1" ht="15.75" x14ac:dyDescent="0.25">
      <c r="C27" s="60" t="s">
        <v>49</v>
      </c>
      <c r="D27" s="60"/>
      <c r="E27" s="61">
        <v>3.3999999999999996E-2</v>
      </c>
      <c r="F27" s="5"/>
    </row>
    <row r="28" spans="3:6" s="1" customFormat="1" ht="15.75" x14ac:dyDescent="0.25">
      <c r="C28" s="60" t="s">
        <v>50</v>
      </c>
      <c r="D28" s="60"/>
      <c r="E28" s="61">
        <v>4.4999999999999998E-2</v>
      </c>
      <c r="F28" s="5"/>
    </row>
    <row r="29" spans="3:6" s="18" customFormat="1" ht="15.75" x14ac:dyDescent="0.25">
      <c r="C29" s="19"/>
      <c r="E29" s="20"/>
      <c r="F29" s="21"/>
    </row>
    <row r="30" spans="3:6" s="1" customFormat="1" ht="15.75" x14ac:dyDescent="0.25">
      <c r="C30" s="19" t="s">
        <v>67</v>
      </c>
      <c r="D30" s="18"/>
      <c r="E30" s="28">
        <f t="shared" ref="E30:E36" si="1">PCI</f>
        <v>4.4999999999999998E-2</v>
      </c>
      <c r="F30" s="5"/>
    </row>
    <row r="31" spans="3:6" s="1" customFormat="1" ht="15.75" x14ac:dyDescent="0.25">
      <c r="C31" s="19" t="s">
        <v>68</v>
      </c>
      <c r="D31" s="18"/>
      <c r="E31" s="28">
        <f t="shared" si="1"/>
        <v>4.4999999999999998E-2</v>
      </c>
      <c r="F31" s="5"/>
    </row>
    <row r="32" spans="3:6" s="1" customFormat="1" ht="15.75" x14ac:dyDescent="0.25">
      <c r="C32" s="19" t="s">
        <v>69</v>
      </c>
      <c r="D32" s="18"/>
      <c r="E32" s="28">
        <f t="shared" si="1"/>
        <v>4.4999999999999998E-2</v>
      </c>
      <c r="F32" s="5"/>
    </row>
    <row r="33" spans="3:6" s="1" customFormat="1" ht="15.75" x14ac:dyDescent="0.25">
      <c r="C33" s="19" t="s">
        <v>70</v>
      </c>
      <c r="D33" s="18"/>
      <c r="E33" s="28">
        <f t="shared" si="1"/>
        <v>4.4999999999999998E-2</v>
      </c>
      <c r="F33" s="5"/>
    </row>
    <row r="34" spans="3:6" s="1" customFormat="1" ht="15.75" x14ac:dyDescent="0.25">
      <c r="C34" s="19" t="s">
        <v>71</v>
      </c>
      <c r="D34" s="18"/>
      <c r="E34" s="28">
        <f t="shared" si="1"/>
        <v>4.4999999999999998E-2</v>
      </c>
      <c r="F34" s="5"/>
    </row>
    <row r="35" spans="3:6" s="1" customFormat="1" ht="15.75" x14ac:dyDescent="0.25">
      <c r="C35" s="19" t="s">
        <v>72</v>
      </c>
      <c r="D35" s="18"/>
      <c r="E35" s="28">
        <f t="shared" si="1"/>
        <v>4.4999999999999998E-2</v>
      </c>
      <c r="F35" s="5"/>
    </row>
    <row r="36" spans="3:6" s="1" customFormat="1" ht="15.75" x14ac:dyDescent="0.25">
      <c r="C36" s="19" t="s">
        <v>73</v>
      </c>
      <c r="D36" s="18"/>
      <c r="E36" s="28">
        <f t="shared" si="1"/>
        <v>4.4999999999999998E-2</v>
      </c>
      <c r="F36" s="5"/>
    </row>
    <row r="37" spans="3:6" s="1" customFormat="1" ht="15.75" x14ac:dyDescent="0.25">
      <c r="C37" s="19"/>
      <c r="D37" s="18"/>
      <c r="E37" s="28"/>
      <c r="F37" s="5"/>
    </row>
    <row r="38" spans="3:6" s="1" customFormat="1" ht="15.75" x14ac:dyDescent="0.25">
      <c r="C38" s="19" t="s">
        <v>78</v>
      </c>
      <c r="D38" s="18"/>
      <c r="E38" s="59">
        <f>(1+E31)</f>
        <v>1.0449999999999999</v>
      </c>
      <c r="F38" s="5"/>
    </row>
    <row r="39" spans="3:6" s="1" customFormat="1" ht="15.75" x14ac:dyDescent="0.25">
      <c r="C39" s="19" t="s">
        <v>79</v>
      </c>
      <c r="D39" s="18"/>
      <c r="E39" s="59">
        <f>(1+E32)*(1+E31)</f>
        <v>1.0920249999999998</v>
      </c>
      <c r="F39" s="5"/>
    </row>
    <row r="40" spans="3:6" s="1" customFormat="1" ht="15.75" x14ac:dyDescent="0.25">
      <c r="C40" s="19" t="s">
        <v>80</v>
      </c>
      <c r="D40" s="18"/>
      <c r="E40" s="59">
        <f>(1+E32)*(1+E31)*(1+E33)</f>
        <v>1.1411661249999998</v>
      </c>
      <c r="F40" s="5"/>
    </row>
    <row r="41" spans="3:6" s="1" customFormat="1" ht="15.75" x14ac:dyDescent="0.25">
      <c r="C41" s="19" t="s">
        <v>81</v>
      </c>
      <c r="D41" s="18"/>
      <c r="E41" s="59">
        <f>(1+E32)*(1+E31)*(1+E33)*(1+E34)</f>
        <v>1.1925186006249997</v>
      </c>
      <c r="F41" s="5"/>
    </row>
    <row r="42" spans="3:6" s="1" customFormat="1" ht="15.75" x14ac:dyDescent="0.25">
      <c r="C42" s="19" t="s">
        <v>82</v>
      </c>
      <c r="D42" s="18"/>
      <c r="E42" s="59">
        <f>(1+E32)*(1+E31)*(1+E33)*(1+E34)*(1+E35)</f>
        <v>1.2461819376531247</v>
      </c>
      <c r="F42" s="5"/>
    </row>
    <row r="43" spans="3:6" s="1" customFormat="1" ht="15.75" x14ac:dyDescent="0.25">
      <c r="C43" s="19" t="s">
        <v>83</v>
      </c>
      <c r="D43" s="18"/>
      <c r="E43" s="59">
        <f>(1+E32)*(1+E31)*(1+E33)*(1+E34)*(1+E35)*(1+E36)</f>
        <v>1.3022601248475152</v>
      </c>
      <c r="F43" s="5"/>
    </row>
    <row r="44" spans="3:6" s="1" customFormat="1" ht="15.75" x14ac:dyDescent="0.25">
      <c r="C44" s="19"/>
      <c r="D44" s="18"/>
      <c r="E44" s="20"/>
      <c r="F44" s="5"/>
    </row>
    <row r="45" spans="3:6" s="1" customFormat="1" ht="15.75" x14ac:dyDescent="0.25">
      <c r="C45" s="19" t="s">
        <v>1</v>
      </c>
      <c r="D45" s="18"/>
      <c r="E45" s="44"/>
    </row>
    <row r="46" spans="3:6" s="1" customFormat="1" ht="15.75" x14ac:dyDescent="0.25">
      <c r="C46" s="46" t="s">
        <v>2</v>
      </c>
      <c r="D46" s="18"/>
      <c r="E46" s="47">
        <v>233554857.24030003</v>
      </c>
      <c r="F46" s="7"/>
    </row>
    <row r="47" spans="3:6" s="1" customFormat="1" ht="15.75" x14ac:dyDescent="0.25">
      <c r="C47" s="46" t="s">
        <v>62</v>
      </c>
      <c r="D47" s="18"/>
      <c r="E47" s="47">
        <v>227841740.02743703</v>
      </c>
      <c r="F47" s="7"/>
    </row>
    <row r="48" spans="3:6" s="1" customFormat="1" ht="15.75" x14ac:dyDescent="0.25">
      <c r="C48" s="19" t="s">
        <v>4</v>
      </c>
      <c r="D48" s="18"/>
      <c r="E48" s="20">
        <v>5.0149873435613836E-3</v>
      </c>
      <c r="F48" s="5"/>
    </row>
    <row r="49" spans="3:6" s="1" customFormat="1" ht="15.75" x14ac:dyDescent="0.25">
      <c r="C49" s="19" t="s">
        <v>5</v>
      </c>
      <c r="D49" s="18"/>
      <c r="E49" s="48">
        <v>0.1</v>
      </c>
      <c r="F49" s="7"/>
    </row>
    <row r="50" spans="3:6" s="1" customFormat="1" ht="15.75" x14ac:dyDescent="0.25">
      <c r="C50" s="19" t="s">
        <v>6</v>
      </c>
      <c r="D50" s="18"/>
      <c r="E50" s="44"/>
    </row>
    <row r="51" spans="3:6" s="1" customFormat="1" x14ac:dyDescent="0.2">
      <c r="C51" s="18" t="s">
        <v>7</v>
      </c>
      <c r="D51" s="18"/>
      <c r="E51" s="53">
        <v>1183508940.44208</v>
      </c>
    </row>
    <row r="52" spans="3:6" s="1" customFormat="1" x14ac:dyDescent="0.2">
      <c r="C52" s="54" t="s">
        <v>8</v>
      </c>
      <c r="D52" s="18"/>
      <c r="E52" s="53">
        <v>57486861.787412159</v>
      </c>
    </row>
    <row r="53" spans="3:6" s="1" customFormat="1" x14ac:dyDescent="0.2">
      <c r="C53" s="54" t="s">
        <v>9</v>
      </c>
      <c r="D53" s="18"/>
      <c r="E53" s="53">
        <v>114494288.88597526</v>
      </c>
    </row>
    <row r="54" spans="3:6" s="1" customFormat="1" x14ac:dyDescent="0.2">
      <c r="C54" s="54" t="s">
        <v>10</v>
      </c>
      <c r="D54" s="18"/>
      <c r="E54" s="53">
        <v>-2734108.1446969695</v>
      </c>
    </row>
    <row r="55" spans="3:6" s="1" customFormat="1" x14ac:dyDescent="0.2">
      <c r="C55" s="54" t="s">
        <v>11</v>
      </c>
      <c r="D55" s="18"/>
      <c r="E55" s="53">
        <v>0</v>
      </c>
    </row>
    <row r="56" spans="3:6" s="1" customFormat="1" x14ac:dyDescent="0.2">
      <c r="C56" s="54" t="s">
        <v>12</v>
      </c>
      <c r="D56" s="18"/>
      <c r="E56" s="53">
        <v>-39959632.129796535</v>
      </c>
    </row>
    <row r="57" spans="3:6" s="1" customFormat="1" x14ac:dyDescent="0.2">
      <c r="C57" s="18" t="s">
        <v>13</v>
      </c>
      <c r="D57" s="18"/>
      <c r="E57" s="53">
        <v>1312796350.8409741</v>
      </c>
    </row>
    <row r="58" spans="3:6" s="1" customFormat="1" x14ac:dyDescent="0.2">
      <c r="C58" s="18"/>
      <c r="D58" s="18"/>
      <c r="E58" s="53"/>
    </row>
    <row r="59" spans="3:6" s="1" customFormat="1" x14ac:dyDescent="0.2">
      <c r="C59" s="18" t="s">
        <v>14</v>
      </c>
      <c r="D59" s="18"/>
      <c r="E59" s="55">
        <f>(E51+E57)/2</f>
        <v>1248152645.6415272</v>
      </c>
    </row>
    <row r="60" spans="3:6" s="1" customFormat="1" x14ac:dyDescent="0.2">
      <c r="C60" s="18"/>
      <c r="D60" s="18"/>
      <c r="E60" s="53"/>
    </row>
    <row r="61" spans="3:6" s="1" customFormat="1" x14ac:dyDescent="0.2">
      <c r="C61" s="54" t="s">
        <v>15</v>
      </c>
      <c r="D61" s="18"/>
      <c r="E61" s="53">
        <v>229378961.98459369</v>
      </c>
    </row>
    <row r="62" spans="3:6" s="1" customFormat="1" ht="15.75" x14ac:dyDescent="0.25">
      <c r="C62" s="56" t="s">
        <v>16</v>
      </c>
      <c r="D62" s="18"/>
      <c r="E62" s="53">
        <v>52272172.962740391</v>
      </c>
      <c r="F62" s="7"/>
    </row>
    <row r="63" spans="3:6" s="1" customFormat="1" x14ac:dyDescent="0.2">
      <c r="C63" s="56" t="s">
        <v>17</v>
      </c>
      <c r="D63" s="18"/>
      <c r="E63" s="53">
        <v>-717703</v>
      </c>
    </row>
    <row r="64" spans="3:6" s="1" customFormat="1" x14ac:dyDescent="0.2">
      <c r="C64" s="56" t="s">
        <v>18</v>
      </c>
      <c r="D64" s="18"/>
      <c r="E64" s="53">
        <v>0</v>
      </c>
    </row>
    <row r="65" spans="3:6" s="1" customFormat="1" x14ac:dyDescent="0.2">
      <c r="C65" s="54" t="s">
        <v>19</v>
      </c>
      <c r="D65" s="18"/>
      <c r="E65" s="53">
        <v>280933431.94733405</v>
      </c>
    </row>
    <row r="66" spans="3:6" s="1" customFormat="1" x14ac:dyDescent="0.2">
      <c r="C66" s="54"/>
      <c r="D66" s="18"/>
      <c r="E66" s="53"/>
    </row>
    <row r="67" spans="3:6" s="1" customFormat="1" x14ac:dyDescent="0.2">
      <c r="C67" s="18" t="s">
        <v>20</v>
      </c>
      <c r="D67" s="18"/>
      <c r="E67" s="55">
        <f>(E61+E65)/2</f>
        <v>255156196.96596387</v>
      </c>
    </row>
    <row r="68" spans="3:6" s="1" customFormat="1" x14ac:dyDescent="0.2">
      <c r="C68" s="18"/>
      <c r="D68" s="18"/>
      <c r="E68" s="53"/>
    </row>
    <row r="69" spans="3:6" s="1" customFormat="1" ht="15.75" x14ac:dyDescent="0.25">
      <c r="C69" s="19" t="s">
        <v>21</v>
      </c>
      <c r="D69" s="18"/>
      <c r="E69" s="55">
        <f>E59-E67</f>
        <v>992996448.67556334</v>
      </c>
      <c r="F69" s="7"/>
    </row>
    <row r="70" spans="3:6" s="1" customFormat="1" x14ac:dyDescent="0.2">
      <c r="C70" s="18"/>
      <c r="D70" s="18"/>
      <c r="E70" s="44"/>
    </row>
    <row r="71" spans="3:6" s="1" customFormat="1" x14ac:dyDescent="0.2">
      <c r="C71" s="18"/>
      <c r="D71" s="18"/>
      <c r="E71" s="44"/>
    </row>
    <row r="72" spans="3:6" s="1" customFormat="1" ht="15.75" x14ac:dyDescent="0.25">
      <c r="C72" s="19" t="s">
        <v>22</v>
      </c>
      <c r="D72" s="18"/>
      <c r="E72" s="44"/>
    </row>
    <row r="73" spans="3:6" s="1" customFormat="1" x14ac:dyDescent="0.2">
      <c r="C73" s="54" t="s">
        <v>23</v>
      </c>
      <c r="D73" s="18"/>
      <c r="E73" s="53">
        <v>1197449514.7006097</v>
      </c>
    </row>
    <row r="74" spans="3:6" s="1" customFormat="1" x14ac:dyDescent="0.2">
      <c r="C74" s="54" t="s">
        <v>24</v>
      </c>
      <c r="D74" s="18"/>
      <c r="E74" s="57">
        <v>7.4999999999999997E-2</v>
      </c>
    </row>
    <row r="75" spans="3:6" s="1" customFormat="1" ht="15.75" x14ac:dyDescent="0.25">
      <c r="C75" s="19" t="s">
        <v>22</v>
      </c>
      <c r="D75" s="18"/>
      <c r="E75" s="55">
        <f>E73*E74</f>
        <v>89808713.602545723</v>
      </c>
      <c r="F75" s="7"/>
    </row>
    <row r="76" spans="3:6" s="1" customFormat="1" x14ac:dyDescent="0.2">
      <c r="C76" s="18"/>
      <c r="D76" s="18"/>
      <c r="E76" s="44"/>
    </row>
    <row r="77" spans="3:6" s="1" customFormat="1" ht="16.5" thickBot="1" x14ac:dyDescent="0.3">
      <c r="C77" s="19" t="s">
        <v>25</v>
      </c>
      <c r="D77" s="18"/>
      <c r="E77" s="58">
        <f>E69+E75</f>
        <v>1082805162.2781091</v>
      </c>
      <c r="F77" s="5"/>
    </row>
    <row r="78" spans="3:6" s="1" customFormat="1" x14ac:dyDescent="0.2">
      <c r="C78" s="18"/>
      <c r="D78" s="18"/>
      <c r="E78" s="44"/>
      <c r="F78" s="10"/>
    </row>
    <row r="79" spans="3:6" s="1" customFormat="1" ht="15.75" x14ac:dyDescent="0.25">
      <c r="C79" s="7" t="s">
        <v>26</v>
      </c>
      <c r="D79" s="13"/>
      <c r="E79" s="35">
        <f>E62</f>
        <v>52272172.962740391</v>
      </c>
      <c r="F79" s="5"/>
    </row>
    <row r="80" spans="3:6" s="1" customFormat="1" x14ac:dyDescent="0.2">
      <c r="E80" s="30"/>
    </row>
    <row r="81" spans="3:10" s="1" customFormat="1" ht="15.75" x14ac:dyDescent="0.25">
      <c r="C81" s="7" t="s">
        <v>27</v>
      </c>
      <c r="E81" s="36"/>
      <c r="F81" s="7"/>
    </row>
    <row r="82" spans="3:10" s="1" customFormat="1" ht="15.75" x14ac:dyDescent="0.25">
      <c r="C82" s="1" t="s">
        <v>32</v>
      </c>
      <c r="E82" s="37">
        <f>IF(ISERROR(1+((RB/d)*(g+E30*(1+g)))*((1+g)*(1+E30))^(E14-1) + 10%), 0, 1+((RB/d)*(g+E30*(1+g)))*((1+g)*(1+E30))^(E14-1) + 10%)</f>
        <v>2.1407229093758171</v>
      </c>
      <c r="F82" s="7"/>
      <c r="G82" s="22"/>
    </row>
    <row r="83" spans="3:10" s="1" customFormat="1" ht="15.75" x14ac:dyDescent="0.25">
      <c r="C83" s="1" t="s">
        <v>33</v>
      </c>
      <c r="E83" s="37">
        <f t="shared" ref="E83:E88" si="2">IF(ISERROR(1+((RB/d)*($E$48+E31*(1+$E$48)))*(+(1+g)^(E15-1)*E38) + 10%), 0, 1+((RB/d)*($E$48+E31*(1+$E$48)))*(+(1+g)^(E15-1)*E38) + 10%)</f>
        <v>2.1930095170662436</v>
      </c>
      <c r="F83" s="7"/>
      <c r="G83" s="22"/>
    </row>
    <row r="84" spans="3:10" s="1" customFormat="1" ht="15.75" x14ac:dyDescent="0.25">
      <c r="C84" s="1" t="s">
        <v>34</v>
      </c>
      <c r="E84" s="37">
        <f t="shared" si="2"/>
        <v>2.2479230385289553</v>
      </c>
      <c r="G84" s="22"/>
    </row>
    <row r="85" spans="3:10" s="1" customFormat="1" ht="15.75" x14ac:dyDescent="0.25">
      <c r="C85" s="1" t="s">
        <v>35</v>
      </c>
      <c r="E85" s="37">
        <f t="shared" si="2"/>
        <v>2.3055954516502957</v>
      </c>
      <c r="G85" s="22"/>
    </row>
    <row r="86" spans="3:10" s="1" customFormat="1" ht="15.75" x14ac:dyDescent="0.25">
      <c r="C86" s="1" t="s">
        <v>36</v>
      </c>
      <c r="E86" s="37">
        <f t="shared" si="2"/>
        <v>2.3661653649729568</v>
      </c>
      <c r="G86" s="22"/>
    </row>
    <row r="87" spans="3:10" s="1" customFormat="1" ht="15.75" x14ac:dyDescent="0.25">
      <c r="C87" s="1" t="s">
        <v>37</v>
      </c>
      <c r="E87" s="37">
        <f t="shared" si="2"/>
        <v>2.4297783508245439</v>
      </c>
      <c r="G87" s="22"/>
    </row>
    <row r="88" spans="3:10" s="1" customFormat="1" ht="15.75" x14ac:dyDescent="0.25">
      <c r="C88" s="1" t="s">
        <v>38</v>
      </c>
      <c r="E88" s="37">
        <f t="shared" si="2"/>
        <v>2.4965872951827364</v>
      </c>
      <c r="G88" s="22"/>
    </row>
    <row r="89" spans="3:10" s="1" customFormat="1" x14ac:dyDescent="0.2">
      <c r="E89" s="29"/>
    </row>
    <row r="90" spans="3:10" s="1" customFormat="1" ht="15.75" x14ac:dyDescent="0.25">
      <c r="C90" s="7"/>
      <c r="E90" s="29"/>
    </row>
    <row r="91" spans="3:10" s="1" customFormat="1" ht="15.75" x14ac:dyDescent="0.25">
      <c r="C91" s="7" t="s">
        <v>39</v>
      </c>
      <c r="E91" s="51"/>
      <c r="F91" s="7"/>
    </row>
    <row r="92" spans="3:10" s="1" customFormat="1" ht="15.75" x14ac:dyDescent="0.25">
      <c r="C92" s="1" t="s">
        <v>32</v>
      </c>
      <c r="E92" s="39">
        <f t="shared" ref="E92:E98" si="3">IF(ISERROR(d*E82), "", d*E82)</f>
        <v>111900238.18419354</v>
      </c>
      <c r="F92" s="14"/>
      <c r="G92" s="14"/>
      <c r="H92" s="15"/>
      <c r="J92" s="15"/>
    </row>
    <row r="93" spans="3:10" s="1" customFormat="1" ht="15.75" x14ac:dyDescent="0.25">
      <c r="C93" s="1" t="s">
        <v>33</v>
      </c>
      <c r="E93" s="39">
        <f t="shared" si="3"/>
        <v>114633372.78502247</v>
      </c>
      <c r="F93" s="14"/>
      <c r="G93" s="14"/>
      <c r="H93" s="15"/>
      <c r="J93" s="15"/>
    </row>
    <row r="94" spans="3:10" s="1" customFormat="1" ht="15.75" x14ac:dyDescent="0.25">
      <c r="C94" s="1" t="s">
        <v>34</v>
      </c>
      <c r="E94" s="39">
        <f t="shared" si="3"/>
        <v>117503821.87691449</v>
      </c>
      <c r="F94" s="14"/>
      <c r="G94" s="14"/>
      <c r="H94" s="15"/>
      <c r="J94" s="15"/>
    </row>
    <row r="95" spans="3:10" s="1" customFormat="1" ht="15.75" x14ac:dyDescent="0.25">
      <c r="C95" s="1" t="s">
        <v>35</v>
      </c>
      <c r="E95" s="39">
        <f t="shared" si="3"/>
        <v>120518484.23077181</v>
      </c>
      <c r="F95" s="14"/>
      <c r="G95" s="14"/>
      <c r="H95" s="15"/>
      <c r="J95" s="15"/>
    </row>
    <row r="96" spans="3:10" s="1" customFormat="1" ht="15.75" x14ac:dyDescent="0.25">
      <c r="C96" s="1" t="s">
        <v>36</v>
      </c>
      <c r="E96" s="39">
        <f t="shared" si="3"/>
        <v>123684605.21631214</v>
      </c>
      <c r="F96" s="14"/>
      <c r="G96" s="14"/>
      <c r="H96" s="15"/>
      <c r="J96" s="15"/>
    </row>
    <row r="97" spans="3:10" s="1" customFormat="1" ht="15.75" x14ac:dyDescent="0.25">
      <c r="C97" s="1" t="s">
        <v>37</v>
      </c>
      <c r="E97" s="39">
        <f t="shared" si="3"/>
        <v>127009794.21542266</v>
      </c>
      <c r="F97" s="14"/>
      <c r="G97" s="14"/>
      <c r="H97" s="15"/>
      <c r="J97" s="15"/>
    </row>
    <row r="98" spans="3:10" s="1" customFormat="1" ht="15.75" x14ac:dyDescent="0.25">
      <c r="C98" s="16" t="s">
        <v>38</v>
      </c>
      <c r="D98" s="16"/>
      <c r="E98" s="41">
        <f t="shared" si="3"/>
        <v>130502042.9103722</v>
      </c>
      <c r="F98" s="14"/>
      <c r="G98" s="14"/>
      <c r="H98" s="15"/>
      <c r="J98" s="15"/>
    </row>
    <row r="99" spans="3:10" s="1" customFormat="1" x14ac:dyDescent="0.2">
      <c r="E99" s="29"/>
    </row>
    <row r="100" spans="3:10" s="1" customFormat="1" x14ac:dyDescent="0.2">
      <c r="E100" s="52"/>
    </row>
    <row r="101" spans="3:10" s="1" customFormat="1" x14ac:dyDescent="0.2">
      <c r="E101" s="29"/>
    </row>
    <row r="102" spans="3:10" s="1" customFormat="1" x14ac:dyDescent="0.2">
      <c r="E102" s="29"/>
    </row>
    <row r="103" spans="3:10" s="1" customFormat="1" x14ac:dyDescent="0.2">
      <c r="E103" s="29"/>
    </row>
    <row r="104" spans="3:10" s="1" customFormat="1" x14ac:dyDescent="0.2">
      <c r="E104" s="29"/>
    </row>
    <row r="105" spans="3:10" s="1" customFormat="1" x14ac:dyDescent="0.2">
      <c r="E105" s="29"/>
    </row>
    <row r="106" spans="3:10" s="1" customFormat="1" x14ac:dyDescent="0.2">
      <c r="E106" s="29"/>
    </row>
    <row r="107" spans="3:10" s="1" customFormat="1" x14ac:dyDescent="0.2">
      <c r="E107" s="29"/>
    </row>
  </sheetData>
  <mergeCells count="1">
    <mergeCell ref="B9:F9"/>
  </mergeCells>
  <pageMargins left="0.70866141732283472" right="0.70866141732283472" top="0.74803149606299213" bottom="0.74803149606299213" header="0.31496062992125984" footer="0.31496062992125984"/>
  <pageSetup scale="44" orientation="portrait" r:id="rId1"/>
  <headerFooter>
    <oddFooter>&amp;C&amp;A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Threshold Test_ERZ</vt:lpstr>
      <vt:lpstr>Threshold Test_PRZ</vt:lpstr>
      <vt:lpstr>Threshold Test_ERZ 4.5%</vt:lpstr>
      <vt:lpstr>Threshold Test_PRZ 4.5%</vt:lpstr>
      <vt:lpstr>'Threshold Test_ERZ'!d</vt:lpstr>
      <vt:lpstr>'Threshold Test_ERZ 4.5%'!d</vt:lpstr>
      <vt:lpstr>'Threshold Test_PRZ'!d</vt:lpstr>
      <vt:lpstr>'Threshold Test_PRZ 4.5%'!d</vt:lpstr>
      <vt:lpstr>'Threshold Test_ERZ'!g</vt:lpstr>
      <vt:lpstr>'Threshold Test_ERZ 4.5%'!g</vt:lpstr>
      <vt:lpstr>'Threshold Test_PRZ'!g</vt:lpstr>
      <vt:lpstr>'Threshold Test_PRZ 4.5%'!g</vt:lpstr>
      <vt:lpstr>'Threshold Test_ERZ'!PCI</vt:lpstr>
      <vt:lpstr>'Threshold Test_ERZ 4.5%'!PCI</vt:lpstr>
      <vt:lpstr>'Threshold Test_PRZ'!PCI</vt:lpstr>
      <vt:lpstr>'Threshold Test_PRZ 4.5%'!PCI</vt:lpstr>
      <vt:lpstr>'Threshold Test_ERZ'!RB</vt:lpstr>
      <vt:lpstr>'Threshold Test_ERZ 4.5%'!RB</vt:lpstr>
      <vt:lpstr>'Threshold Test_PRZ'!RB</vt:lpstr>
      <vt:lpstr>'Threshold Test_PRZ 4.5%'!RB</vt:lpstr>
    </vt:vector>
  </TitlesOfParts>
  <Company>Alectra Utilities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Yan</dc:creator>
  <cp:lastModifiedBy>Angela Yan</cp:lastModifiedBy>
  <dcterms:created xsi:type="dcterms:W3CDTF">2023-09-19T18:04:48Z</dcterms:created>
  <dcterms:modified xsi:type="dcterms:W3CDTF">2023-09-28T19:24:50Z</dcterms:modified>
</cp:coreProperties>
</file>