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Finance\Rates\_Alectra\Rate Applications\EDR Rate Applications\2024 EDR Application\0. Applications and Adjudication Process\C. Interrogatories_ICM\6. Final for Filing (FFF)\OEB STAFF\"/>
    </mc:Choice>
  </mc:AlternateContent>
  <xr:revisionPtr revIDLastSave="0" documentId="13_ncr:1_{9E9255D0-CD6B-4541-B3A0-4ACC5ABB6FCD}" xr6:coauthVersionLast="47" xr6:coauthVersionMax="47" xr10:uidLastSave="{00000000-0000-0000-0000-000000000000}"/>
  <bookViews>
    <workbookView xWindow="-108" yWindow="-108" windowWidth="23256" windowHeight="14016" xr2:uid="{5D135A2B-64F7-4028-AE05-8EC39A9399EC}"/>
  </bookViews>
  <sheets>
    <sheet name="1 -Staff-11"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A" localSheetId="0">'[1]Reconciliation-INP'!#REF!</definedName>
    <definedName name="\A">'[1]Reconciliation-INP'!#REF!</definedName>
    <definedName name="\b" localSheetId="0">#REF!</definedName>
    <definedName name="\b">#REF!</definedName>
    <definedName name="\P" localSheetId="0">#REF!</definedName>
    <definedName name="\P">#REF!</definedName>
    <definedName name="__123Graph_D" localSheetId="0" hidden="1">'[2]Acct. Worksheet'!#REF!</definedName>
    <definedName name="__123Graph_D" hidden="1">'[2]Acct. Worksheet'!#REF!</definedName>
    <definedName name="__123Graph_E" localSheetId="0" hidden="1">'[2]Acct. Worksheet'!#REF!</definedName>
    <definedName name="__123Graph_E" hidden="1">'[2]Acct. Worksheet'!#REF!</definedName>
    <definedName name="__FDS_HYPERLINK_TOGGLE_STATE__" hidden="1">"ON"</definedName>
    <definedName name="__Key1" hidden="1">'[3]Acct. Worksheet'!#REF!</definedName>
    <definedName name="_eu_lblSeed1" hidden="1">6648124</definedName>
    <definedName name="_eu_lblSeed2" hidden="1">3105613</definedName>
    <definedName name="_eu_lblSeed3" hidden="1">9092828</definedName>
    <definedName name="_eu_lblSeed4" hidden="1">8231087</definedName>
    <definedName name="_eu_lblSeed5" hidden="1">8045525</definedName>
    <definedName name="_eu_lblSeed6" hidden="1">1463957</definedName>
    <definedName name="_eu_lblSeed7" hidden="1">1146085</definedName>
    <definedName name="_eu_lblSeed8" hidden="1">0</definedName>
    <definedName name="_Fill" hidden="1">#REF!</definedName>
    <definedName name="_xlnm._FilterDatabase" localSheetId="0" hidden="1">'1 -Staff-11'!$B$3:$F$551</definedName>
    <definedName name="_Key1" localSheetId="0" hidden="1">'[4]Acct. Worksheet'!#REF!</definedName>
    <definedName name="_Key1" hidden="1">'[4]Acct. Worksheet'!#REF!</definedName>
    <definedName name="_Key2" localSheetId="0" hidden="1">'[4]Acct. Worksheet'!#REF!</definedName>
    <definedName name="_Key2" hidden="1">'[4]Acct. Worksheet'!#REF!</definedName>
    <definedName name="_Order1" hidden="1">255</definedName>
    <definedName name="_Order2" hidden="1">0</definedName>
    <definedName name="_Sort" localSheetId="0" hidden="1">'[4]Acct. Worksheet'!#REF!</definedName>
    <definedName name="_Sort" hidden="1">'[4]Acct. Worksheet'!#REF!</definedName>
    <definedName name="_V1" localSheetId="0" hidden="1">{#N/A,#N/A,FALSE,"Aging Summary";#N/A,#N/A,FALSE,"Ratio Analysis";#N/A,#N/A,FALSE,"Test 120 Day Accts";#N/A,#N/A,FALSE,"Tickmarks"}</definedName>
    <definedName name="_V1" hidden="1">{#N/A,#N/A,FALSE,"Aging Summary";#N/A,#N/A,FALSE,"Ratio Analysis";#N/A,#N/A,FALSE,"Test 120 Day Accts";#N/A,#N/A,FALSE,"Tickmarks"}</definedName>
    <definedName name="a" localSheetId="0" hidden="1">{#N/A,#N/A,FALSE,"Aging Summary";#N/A,#N/A,FALSE,"Ratio Analysis";#N/A,#N/A,FALSE,"Test 120 Day Accts";#N/A,#N/A,FALSE,"Tickmarks"}</definedName>
    <definedName name="a" hidden="1">{#N/A,#N/A,FALSE,"Aging Summary";#N/A,#N/A,FALSE,"Ratio Analysis";#N/A,#N/A,FALSE,"Test 120 Day Accts";#N/A,#N/A,FALSE,"Tickmarks"}</definedName>
    <definedName name="aa" localSheetId="0" hidden="1">{#N/A,#N/A,FALSE,"Aging Summary";#N/A,#N/A,FALSE,"Ratio Analysis";#N/A,#N/A,FALSE,"Test 120 Day Accts";#N/A,#N/A,FALSE,"Tickmarks"}</definedName>
    <definedName name="aa" hidden="1">{#N/A,#N/A,FALSE,"Aging Summary";#N/A,#N/A,FALSE,"Ratio Analysis";#N/A,#N/A,FALSE,"Test 120 Day Accts";#N/A,#N/A,FALSE,"Tickmarks"}</definedName>
    <definedName name="aaaaaaaa" localSheetId="0" hidden="1">{#N/A,#N/A,FALSE,"Aging Summary";#N/A,#N/A,FALSE,"Ratio Analysis";#N/A,#N/A,FALSE,"Test 120 Day Accts";#N/A,#N/A,FALSE,"Tickmarks"}</definedName>
    <definedName name="aaaaaaaa" hidden="1">{#N/A,#N/A,FALSE,"Aging Summary";#N/A,#N/A,FALSE,"Ratio Analysis";#N/A,#N/A,FALSE,"Test 120 Day Accts";#N/A,#N/A,FALSE,"Tickmarks"}</definedName>
    <definedName name="ab" localSheetId="0" hidden="1">{#N/A,#N/A,FALSE,"Aging Summary";#N/A,#N/A,FALSE,"Ratio Analysis";#N/A,#N/A,FALSE,"Test 120 Day Accts";#N/A,#N/A,FALSE,"Tickmarks"}</definedName>
    <definedName name="ab" hidden="1">{#N/A,#N/A,FALSE,"Aging Summary";#N/A,#N/A,FALSE,"Ratio Analysis";#N/A,#N/A,FALSE,"Test 120 Day Accts";#N/A,#N/A,FALSE,"Tickmarks"}</definedName>
    <definedName name="abc" localSheetId="0" hidden="1">{#N/A,#N/A,FALSE,"Aging Summary";#N/A,#N/A,FALSE,"Ratio Analysis";#N/A,#N/A,FALSE,"Test 120 Day Accts";#N/A,#N/A,FALSE,"Tickmarks"}</definedName>
    <definedName name="abc" hidden="1">{#N/A,#N/A,FALSE,"Aging Summary";#N/A,#N/A,FALSE,"Ratio Analysis";#N/A,#N/A,FALSE,"Test 120 Day Accts";#N/A,#N/A,FALSE,"Tickmarks"}</definedName>
    <definedName name="AccountNames">[5]!AccountTypes[Name]</definedName>
    <definedName name="Actual">'[6]F2-1-EMT'!$AB$12</definedName>
    <definedName name="adf" localSheetId="0" hidden="1">{#N/A,#N/A,FALSE,"Aging Summary";#N/A,#N/A,FALSE,"Ratio Analysis";#N/A,#N/A,FALSE,"Test 120 Day Accts";#N/A,#N/A,FALSE,"Tickmarks"}</definedName>
    <definedName name="adf" hidden="1">{#N/A,#N/A,FALSE,"Aging Summary";#N/A,#N/A,FALSE,"Ratio Analysis";#N/A,#N/A,FALSE,"Test 120 Day Accts";#N/A,#N/A,FALSE,"Tickmarks"}</definedName>
    <definedName name="aj" localSheetId="0"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aj"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AllHistory">'[7]Work Units'!$B$2:$R$48,'[7]Work Units'!$B$51:$R$86</definedName>
    <definedName name="AllPages">[8]List99!$A$1:$F$58,[8]List99!$A$62:$F$120,[8]List99!$A$123:$F$186,[8]List99!$A$189:$F$247,[8]List99!$A$250:$F$308,[8]List99!$A$311:$F$370,[8]List99!$A$430:$F$488,[8]List99!$A$491:$F$549,[8]List99!$A$550:$F$608,[8]List99!$A$609:$F$667,[8]List99!$A$668:$F$779</definedName>
    <definedName name="AllSum98">[9]SUM2001!$A$6:$K$45,[9]SUM2001!$A$46:$K$79,[9]SUM2001!$A$80:$K$135</definedName>
    <definedName name="AltCFStart">'[10]Project List'!$AW$11</definedName>
    <definedName name="amort">[11]CTC_CON!$C$1287:$AC$1307</definedName>
    <definedName name="analysis"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localSheetId="0"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localSheetId="0"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nual_Cost_per_User_MSOffice365">'[12]7. Email Consolidation'!$B$71</definedName>
    <definedName name="APPENDIX" localSheetId="0">#REF!</definedName>
    <definedName name="APPENDIX">#REF!</definedName>
    <definedName name="area1">[13]CALC1!$AH$1:$AO$50,[13]CALC1!$CB$1:$CH$23,[13]CALC1!$AR$1:$AW$47,[13]CALC1!$AZ$1:$BH$51,[13]CALC1!$BK$1:$BS$49,[13]CALC1!$BV$1:$BY$33</definedName>
    <definedName name="area2">[13]CALC1!$CB$1:$CH$23,[13]CALC1!$S$1:$Z$33</definedName>
    <definedName name="AS2DocOpenMode" hidden="1">"AS2DocumentEdit"</definedName>
    <definedName name="AS2HasNoAutoHeaderFooter" hidden="1">" "</definedName>
    <definedName name="Avg_Burdened_Rate_of_Email_Users">'[12]7. Email Consolidation'!$B$70</definedName>
    <definedName name="bb" localSheetId="0"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bb"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Brampton">#REF!</definedName>
    <definedName name="Brampton___Mississauga">#REF!</definedName>
    <definedName name="Brampton___St._Catherines">#REF!</definedName>
    <definedName name="Brampton___Vaughan">#REF!</definedName>
    <definedName name="branch">[14]Sheet3!$A$9:$J$160</definedName>
    <definedName name="BridgeYear">'[15]LDC Info'!$E$26</definedName>
    <definedName name="CAPITAL" localSheetId="0">#REF!</definedName>
    <definedName name="CAPITAL">#REF!</definedName>
    <definedName name="CASHFLOW" localSheetId="0">#REF!</definedName>
    <definedName name="CASHFLOW">#REF!</definedName>
    <definedName name="cc" localSheetId="0"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cc"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cd" localSheetId="0"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cd"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CF">[5]!ConfigurableFieldMetaData[CustomFieldName]</definedName>
    <definedName name="CFStart">'[10]Project List'!$AP$11</definedName>
    <definedName name="CIQWBGuid" hidden="1">"2de395d8-5f10-4a3a-843c-d290bc7f8287"</definedName>
    <definedName name="Crystal_1_1_WEBI_DataGrid" hidden="1">[16]summary!#REF!</definedName>
    <definedName name="Crystal_1_1_WEBI_HHeading" hidden="1">[16]summary!#REF!</definedName>
    <definedName name="Crystal_1_1_WEBI_Table" hidden="1">[16]summary!#REF!</definedName>
    <definedName name="Crystal_10_1_WEBI_DataGrid" localSheetId="0" hidden="1">#REF!</definedName>
    <definedName name="Crystal_10_1_WEBI_DataGrid" hidden="1">#REF!</definedName>
    <definedName name="Crystal_10_1_WEBI_HHeading" localSheetId="0" hidden="1">#REF!</definedName>
    <definedName name="Crystal_10_1_WEBI_HHeading" hidden="1">#REF!</definedName>
    <definedName name="Crystal_10_1_WEBI_Table" localSheetId="0" hidden="1">#REF!</definedName>
    <definedName name="Crystal_10_1_WEBI_Table" hidden="1">#REF!</definedName>
    <definedName name="Crystal_12_1_WEBI_DataGrid" hidden="1">#REF!</definedName>
    <definedName name="Crystal_12_1_WEBI_HHeading" hidden="1">#REF!</definedName>
    <definedName name="Crystal_12_1_WEBI_Table" hidden="1">#REF!</definedName>
    <definedName name="Crystal_14_1_WEBI_DataGrid" hidden="1">#REF!</definedName>
    <definedName name="Crystal_14_1_WEBI_HHeading" hidden="1">#REF!</definedName>
    <definedName name="Crystal_14_1_WEBI_Table" hidden="1">#REF!</definedName>
    <definedName name="Crystal_16_1_WEBI_DataGrid" hidden="1">#REF!</definedName>
    <definedName name="Crystal_16_1_WEBI_HHeading" hidden="1">#REF!</definedName>
    <definedName name="Crystal_16_1_WEBI_Table" hidden="1">#REF!</definedName>
    <definedName name="Crystal_18_1_WEBI_DataGrid" hidden="1">#REF!</definedName>
    <definedName name="Crystal_18_1_WEBI_HHeading" hidden="1">#REF!</definedName>
    <definedName name="Crystal_18_1_WEBI_Table" hidden="1">#REF!</definedName>
    <definedName name="Crystal_2_1_WEBI_DataGrid" hidden="1">#REF!</definedName>
    <definedName name="Crystal_2_1_WEBI_HHeading" hidden="1">#REF!</definedName>
    <definedName name="Crystal_2_1_WEBI_Table" hidden="1">#REF!</definedName>
    <definedName name="Crystal_5_1_WEBI_DataGrid" hidden="1">#REF!</definedName>
    <definedName name="Crystal_5_1_WEBI_HHeading" hidden="1">#REF!</definedName>
    <definedName name="Crystal_5_1_WEBI_Table" hidden="1">#REF!</definedName>
    <definedName name="Crystal_6_1_WEBI_DataGrid" hidden="1">#REF!</definedName>
    <definedName name="Crystal_6_1_WEBI_HHeading" hidden="1">#REF!</definedName>
    <definedName name="Crystal_6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d" hidden="1">#REF!</definedName>
    <definedName name="D0016Pull">#REF!</definedName>
    <definedName name="D0042Pull">#REF!</definedName>
    <definedName name="D0044Pull">#REF!</definedName>
    <definedName name="D0045Pull">#REF!</definedName>
    <definedName name="D0046Pull">#REF!</definedName>
    <definedName name="D0047Pull">#REF!</definedName>
    <definedName name="D0048Pull">#REF!</definedName>
    <definedName name="D0049Pull">#REF!</definedName>
    <definedName name="D0055Pull">#REF!</definedName>
    <definedName name="dc" localSheetId="0"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dc"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dd" hidden="1">#REF!</definedName>
    <definedName name="DEBT">#REF!</definedName>
    <definedName name="Department_List">'[17]Data V. Lists'!$Q$3:$Q$32</definedName>
    <definedName name="Deptid" localSheetId="0">#REF!</definedName>
    <definedName name="Deptid">#REF!</definedName>
    <definedName name="dividend">[11]CTC_CON!$C$235:$E$275</definedName>
    <definedName name="e" localSheetId="0" hidden="1">#REF!</definedName>
    <definedName name="e" hidden="1">#REF!</definedName>
    <definedName name="EB">'[18]LDC Info'!$E$16</definedName>
    <definedName name="EBNUMBER">'[15]LDC Info'!$E$16</definedName>
    <definedName name="ee" localSheetId="0" hidden="1">#REF!</definedName>
    <definedName name="ee" hidden="1">#REF!</definedName>
    <definedName name="Essbase_Ret" localSheetId="0">#REF!</definedName>
    <definedName name="Essbase_Ret">#REF!</definedName>
    <definedName name="etet" localSheetId="0" hidden="1">#REF!</definedName>
    <definedName name="etet" hidden="1">#REF!</definedName>
    <definedName name="ExchangeRate">#REF!</definedName>
    <definedName name="FDHDF" hidden="1">'[19]Acct. Worksheet'!#REF!</definedName>
    <definedName name="ff"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f">#REF!</definedName>
    <definedName name="fill" hidden="1">#REF!</definedName>
    <definedName name="firstTimeRunReport">0</definedName>
    <definedName name="fnew" localSheetId="0"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fnew"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fold" localSheetId="0"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fold"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ForecastSubTotalMatch" localSheetId="0">OFFSET(ForecastSubTotalRecordMatch, 1, 0, [0]!nVariables, 1)</definedName>
    <definedName name="ForecastSubTotalMatch">OFFSET(ForecastSubTotalRecordMatch, 1, 0, nVariables, 1)</definedName>
    <definedName name="formRange" localSheetId="0">OFFSET(sPic, 1, 1, [0]!nVariables, [0]!Years+1)</definedName>
    <definedName name="formRange">OFFSET(sPic, 1, 1, nVariables, Years+1)</definedName>
    <definedName name="FS_LINES">'[20]|'!$G$1:$G$100</definedName>
    <definedName name="gap"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FHDF" hidden="1">'[2]Acct. Worksheet'!#REF!</definedName>
    <definedName name="gg" localSheetId="0"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gg"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ggggggg" localSheetId="0" hidden="1">{#N/A,#N/A,FALSE,"Aging Summary";#N/A,#N/A,FALSE,"Ratio Analysis";#N/A,#N/A,FALSE,"Test 120 Day Accts";#N/A,#N/A,FALSE,"Tickmarks"}</definedName>
    <definedName name="ggggggg" hidden="1">{#N/A,#N/A,FALSE,"Aging Summary";#N/A,#N/A,FALSE,"Ratio Analysis";#N/A,#N/A,FALSE,"Test 120 Day Accts";#N/A,#N/A,FALSE,"Tickmarks"}</definedName>
    <definedName name="gggj" localSheetId="0" hidden="1">{#N/A,#N/A,FALSE,"Aging Summary";#N/A,#N/A,FALSE,"Ratio Analysis";#N/A,#N/A,FALSE,"Test 120 Day Accts";#N/A,#N/A,FALSE,"Tickmarks"}</definedName>
    <definedName name="gggj" hidden="1">{#N/A,#N/A,FALSE,"Aging Summary";#N/A,#N/A,FALSE,"Ratio Analysis";#N/A,#N/A,FALSE,"Test 120 Day Accts";#N/A,#N/A,FALSE,"Tickmarks"}</definedName>
    <definedName name="GHJ" hidden="1">'[19]Acct. Worksheet'!#REF!</definedName>
    <definedName name="Graph" hidden="1">'[2]Acct. Worksheet'!#REF!</definedName>
    <definedName name="Hamilton">#REF!</definedName>
    <definedName name="Hamilton___Brampton">#REF!</definedName>
    <definedName name="Hamilton___Missisauga">#REF!</definedName>
    <definedName name="Hamilton___St._Catherines">#REF!</definedName>
    <definedName name="hgjgjgjg"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jhgjh" localSheetId="0" hidden="1">{#N/A,#N/A,FALSE,"Aging Summary";#N/A,#N/A,FALSE,"Ratio Analysis";#N/A,#N/A,FALSE,"Test 120 Day Accts";#N/A,#N/A,FALSE,"Tickmarks"}</definedName>
    <definedName name="hgjhjhgjh" hidden="1">{#N/A,#N/A,FALSE,"Aging Summary";#N/A,#N/A,FALSE,"Ratio Analysis";#N/A,#N/A,FALSE,"Test 120 Day Accts";#N/A,#N/A,FALSE,"Tickmarks"}</definedName>
    <definedName name="hjhgjhgjg"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KL" hidden="1">'[19]Acct. Worksheet'!#REF!</definedName>
    <definedName name="HLJKGJKL" hidden="1">'[19]Acct. Worksheet'!#REF!</definedName>
    <definedName name="HOEPDec">[21]Hoep!$E$14</definedName>
    <definedName name="HOEPFeb">[21]Hoep!$E$4</definedName>
    <definedName name="HOEPJan">[21]Hoep!$E$3</definedName>
    <definedName name="HOEPJul">[21]Hoep!$E$9</definedName>
    <definedName name="HOEPJun">[21]Hoep!$E$8</definedName>
    <definedName name="HOEPMar">[21]Hoep!$E$5</definedName>
    <definedName name="HOEPMay">[21]Hoep!$E$7</definedName>
    <definedName name="HOEPNov">[21]Hoep!$E$13</definedName>
    <definedName name="HOEPOct">[21]Hoep!$E$12</definedName>
    <definedName name="HOEPSep">[21]Hoep!$E$11</definedName>
    <definedName name="INCOME" localSheetId="0">#REF!</definedName>
    <definedName name="INCOME">#REF!</definedName>
    <definedName name="Internal_Resource_Burdened_Rate_Yearly">[12]Variables!$D$3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EST_REUT" hidden="1">"c5453"</definedName>
    <definedName name="IQ_EPS_GW_ACT_OR_EST" hidden="1">"c2223"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 hidden="1">"c2224"</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TDDEV_EST" hidden="1">"c422"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40892.6053125</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"c2903"</definedName>
    <definedName name="IQ_RETAIL_ACQUIRED_OWNED_STORES" hidden="1">"c2895"</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ACT_OR_EST_CIQ" hidden="1">"c5059"</definedName>
    <definedName name="IQ_REVENUE_EST" hidden="1">"c1126"</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39266.6333564815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 localSheetId="0" hidden="1">{#N/A,#N/A,FALSE,"Aging Summary";#N/A,#N/A,FALSE,"Ratio Analysis";#N/A,#N/A,FALSE,"Test 120 Day Accts";#N/A,#N/A,FALSE,"Tickmarks"}</definedName>
    <definedName name="j" hidden="1">{#N/A,#N/A,FALSE,"Aging Summary";#N/A,#N/A,FALSE,"Ratio Analysis";#N/A,#N/A,FALSE,"Test 120 Day Accts";#N/A,#N/A,FALSE,"Tickmarks"}</definedName>
    <definedName name="jgg" localSheetId="0" hidden="1">{#N/A,#N/A,FALSE,"Aging Summary";#N/A,#N/A,FALSE,"Ratio Analysis";#N/A,#N/A,FALSE,"Test 120 Day Accts";#N/A,#N/A,FALSE,"Tickmarks"}</definedName>
    <definedName name="jgg" hidden="1">{#N/A,#N/A,FALSE,"Aging Summary";#N/A,#N/A,FALSE,"Ratio Analysis";#N/A,#N/A,FALSE,"Test 120 Day Accts";#N/A,#N/A,FALSE,"Tickmarks"}</definedName>
    <definedName name="jgjgjgj" localSheetId="0" hidden="1">{#N/A,#N/A,FALSE,"Aging Summary";#N/A,#N/A,FALSE,"Ratio Analysis";#N/A,#N/A,FALSE,"Test 120 Day Accts";#N/A,#N/A,FALSE,"Tickmarks"}</definedName>
    <definedName name="jgjgjgj" hidden="1">{#N/A,#N/A,FALSE,"Aging Summary";#N/A,#N/A,FALSE,"Ratio Analysis";#N/A,#N/A,FALSE,"Test 120 Day Accts";#N/A,#N/A,FALSE,"Tickmarks"}</definedName>
    <definedName name="jgjhgj" localSheetId="0" hidden="1">{#N/A,#N/A,FALSE,"Aging Summary";#N/A,#N/A,FALSE,"Ratio Analysis";#N/A,#N/A,FALSE,"Test 120 Day Accts";#N/A,#N/A,FALSE,"Tickmarks"}</definedName>
    <definedName name="jgjhgj" hidden="1">{#N/A,#N/A,FALSE,"Aging Summary";#N/A,#N/A,FALSE,"Ratio Analysis";#N/A,#N/A,FALSE,"Test 120 Day Accts";#N/A,#N/A,FALSE,"Tickmarks"}</definedName>
    <definedName name="jhgjhgjhgj" localSheetId="0" hidden="1">{#N/A,#N/A,FALSE,"Aging Summary";#N/A,#N/A,FALSE,"Ratio Analysis";#N/A,#N/A,FALSE,"Test 120 Day Accts";#N/A,#N/A,FALSE,"Tickmarks"}</definedName>
    <definedName name="jhgjhgjhgj" hidden="1">{#N/A,#N/A,FALSE,"Aging Summary";#N/A,#N/A,FALSE,"Ratio Analysis";#N/A,#N/A,FALSE,"Test 120 Day Accts";#N/A,#N/A,FALSE,"Tickmarks"}</definedName>
    <definedName name="jj" localSheetId="0" hidden="1">{#N/A,#N/A,FALSE,"Aging Summary";#N/A,#N/A,FALSE,"Ratio Analysis";#N/A,#N/A,FALSE,"Test 120 Day Accts";#N/A,#N/A,FALSE,"Tickmarks"}</definedName>
    <definedName name="jj" hidden="1">{#N/A,#N/A,FALSE,"Aging Summary";#N/A,#N/A,FALSE,"Ratio Analysis";#N/A,#N/A,FALSE,"Test 120 Day Accts";#N/A,#N/A,FALSE,"Tickmarks"}</definedName>
    <definedName name="jjj" hidden="1">#REF!</definedName>
    <definedName name="K" localSheetId="0" hidden="1">{#N/A,#N/A,FALSE,"Aging Summary";#N/A,#N/A,FALSE,"Ratio Analysis";#N/A,#N/A,FALSE,"Test 120 Day Accts";#N/A,#N/A,FALSE,"Tickmarks"}</definedName>
    <definedName name="K" hidden="1">{#N/A,#N/A,FALSE,"Aging Summary";#N/A,#N/A,FALSE,"Ratio Analysis";#N/A,#N/A,FALSE,"Test 120 Day Accts";#N/A,#N/A,FALSE,"Tickmarks"}</definedName>
    <definedName name="l" localSheetId="0" hidden="1">{#N/A,#N/A,FALSE,"Aging Summary";#N/A,#N/A,FALSE,"Ratio Analysis";#N/A,#N/A,FALSE,"Test 120 Day Accts";#N/A,#N/A,FALSE,"Tickmarks"}</definedName>
    <definedName name="l" hidden="1">{#N/A,#N/A,FALSE,"Aging Summary";#N/A,#N/A,FALSE,"Ratio Analysis";#N/A,#N/A,FALSE,"Test 120 Day Accts";#N/A,#N/A,FALSE,"Tickmarks"}</definedName>
    <definedName name="LastSheet" hidden="1">"Fixed Asset Amort and  UCC 2"</definedName>
    <definedName name="LKASFDH" hidden="1">'[2]Acct. Worksheet'!#REF!</definedName>
    <definedName name="m" localSheetId="0" hidden="1">{#N/A,#N/A,FALSE,"Aging Summary";#N/A,#N/A,FALSE,"Ratio Analysis";#N/A,#N/A,FALSE,"Test 120 Day Accts";#N/A,#N/A,FALSE,"Tickmarks"}</definedName>
    <definedName name="m" hidden="1">{#N/A,#N/A,FALSE,"Aging Summary";#N/A,#N/A,FALSE,"Ratio Analysis";#N/A,#N/A,FALSE,"Test 120 Day Accts";#N/A,#N/A,FALSE,"Tickmarks"}</definedName>
    <definedName name="Main">'[22]Data V. Lists'!$G$3:$G$6</definedName>
    <definedName name="Max">'[6]F2-1-EMT'!$AB$11</definedName>
    <definedName name="metricbridge" localSheetId="0"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metricbridge"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metricbridge1" localSheetId="0"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metricbridge1"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Min">'[6]F2-1-EMT'!$AB$10</definedName>
    <definedName name="Mississauga" localSheetId="0">#REF!</definedName>
    <definedName name="Mississauga">#REF!</definedName>
    <definedName name="Mississauga___St._Catherines" localSheetId="0">#REF!</definedName>
    <definedName name="Mississauga___St._Catherines">#REF!</definedName>
    <definedName name="mmm" localSheetId="0">#REF!</definedName>
    <definedName name="mmm">#REF!</definedName>
    <definedName name="Mnum">'[23]Control Sheet'!$B$6</definedName>
    <definedName name="n" localSheetId="0" hidden="1">{#N/A,#N/A,FALSE,"Aging Summary";#N/A,#N/A,FALSE,"Ratio Analysis";#N/A,#N/A,FALSE,"Test 120 Day Accts";#N/A,#N/A,FALSE,"Tickmarks"}</definedName>
    <definedName name="n" hidden="1">{#N/A,#N/A,FALSE,"Aging Summary";#N/A,#N/A,FALSE,"Ratio Analysis";#N/A,#N/A,FALSE,"Test 120 Day Accts";#N/A,#N/A,FALSE,"Tickmarks"}</definedName>
    <definedName name="nnn">#REF!</definedName>
    <definedName name="nOfScoreFunctions">COUNTA([5]CFOrder!$A:$A)-1</definedName>
    <definedName name="nVariables">10</definedName>
    <definedName name="NvsAnswerCol">"[B0096.xls]Sheet1!$A$8:$A$426"</definedName>
    <definedName name="NvsASD">"V2009-10-03"</definedName>
    <definedName name="NvsAutoDrillOk">"VY"</definedName>
    <definedName name="NvsElapsedTime">0.00299768518016208</definedName>
    <definedName name="NvsEndTime">40154.6928703704</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"V2006-01-01"</definedName>
    <definedName name="NvsPanelSetid">"VCTC01"</definedName>
    <definedName name="NvsReqBU">"VCONSO"</definedName>
    <definedName name="NvsReqBUOnly">"VN"</definedName>
    <definedName name="NvsTransLed">"VN"</definedName>
    <definedName name="NvsTreeASD">"V2009-10-03"</definedName>
    <definedName name="NvsValTbl.CURRENCY_CD">"CURRENCY_CD_TBL"</definedName>
    <definedName name="ofalse">INDEX(#REF!, MATCH("false",#REF!, 0))</definedName>
    <definedName name="oi"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o" localSheetId="0" hidden="1">{#N/A,#N/A,FALSE,"Aging Summary";#N/A,#N/A,FALSE,"Ratio Analysis";#N/A,#N/A,FALSE,"Test 120 Day Accts";#N/A,#N/A,FALSE,"Tickmarks"}</definedName>
    <definedName name="oo" hidden="1">{#N/A,#N/A,FALSE,"Aging Summary";#N/A,#N/A,FALSE,"Ratio Analysis";#N/A,#N/A,FALSE,"Test 120 Day Accts";#N/A,#N/A,FALSE,"Tickmarks"}</definedName>
    <definedName name="otrue">INDEX(#REF!, MATCH("true",#REF!, 0))</definedName>
    <definedName name="p" localSheetId="0" hidden="1">{#N/A,#N/A,FALSE,"Aging Summary";#N/A,#N/A,FALSE,"Ratio Analysis";#N/A,#N/A,FALSE,"Test 120 Day Accts";#N/A,#N/A,FALSE,"Tickmarks"}</definedName>
    <definedName name="p" hidden="1">{#N/A,#N/A,FALSE,"Aging Summary";#N/A,#N/A,FALSE,"Ratio Analysis";#N/A,#N/A,FALSE,"Test 120 Day Accts";#N/A,#N/A,FALSE,"Tickmarks"}</definedName>
    <definedName name="Pages2000b">[8]List99!$A$373:$F$427,[8]List99!$A$430:$F$488,[8]List99!$A$491:$F$549,[8]List99!$A$551:$F$608,[8]List99!$A$610:$F$667,[8]List99!$A$669:$F$720,[8]List99!$A$724:$F$779</definedName>
    <definedName name="PagesAll">[8]List99!$A$1:$F$58,[8]List99!$A$62:$F$120,[8]List99!$A$123:$F$186,[8]List99!$A$189:$F$247,[8]List99!$A$250:$F$308,[8]List99!$A$311:$F$370,[8]List99!$A$430:$F$488,[8]List99!$A$491:$F$549,[8]List99!$A$550:$F$608,[8]List99!$A$609:$F$667,[8]List99!$A$668:$F$720,[8]List99!$A$723:$F$779</definedName>
    <definedName name="pp" localSheetId="0" hidden="1">{#N/A,#N/A,FALSE,"Aging Summary";#N/A,#N/A,FALSE,"Ratio Analysis";#N/A,#N/A,FALSE,"Test 120 Day Accts";#N/A,#N/A,FALSE,"Tickmarks"}</definedName>
    <definedName name="pp" hidden="1">{#N/A,#N/A,FALSE,"Aging Summary";#N/A,#N/A,FALSE,"Ratio Analysis";#N/A,#N/A,FALSE,"Test 120 Day Accts";#N/A,#N/A,FALSE,"Tickmarks"}</definedName>
    <definedName name="_xlnm.Print_Area" localSheetId="0">'1 -Staff-11'!$B$1:$F$551</definedName>
    <definedName name="_xlnm.Print_Area">#REF!</definedName>
    <definedName name="qbs_table">#REF!</definedName>
    <definedName name="Retearn">[11]CTC_CON!$C$235:$E$275</definedName>
    <definedName name="rr" localSheetId="0" hidden="1">{#N/A,#N/A,FALSE,"Aging Summary";#N/A,#N/A,FALSE,"Ratio Analysis";#N/A,#N/A,FALSE,"Test 120 Day Accts";#N/A,#N/A,FALSE,"Tickmarks"}</definedName>
    <definedName name="rr" hidden="1">{#N/A,#N/A,FALSE,"Aging Summary";#N/A,#N/A,FALSE,"Ratio Analysis";#N/A,#N/A,FALSE,"Test 120 Day Accts";#N/A,#N/A,FALSE,"Tickmarks"}</definedName>
    <definedName name="rrr">#REF!</definedName>
    <definedName name="rtyr" localSheetId="0" hidden="1">{#N/A,#N/A,FALSE,"Aging Summary";#N/A,#N/A,FALSE,"Ratio Analysis";#N/A,#N/A,FALSE,"Test 120 Day Accts";#N/A,#N/A,FALSE,"Tickmarks"}</definedName>
    <definedName name="rtyr" hidden="1">{#N/A,#N/A,FALSE,"Aging Summary";#N/A,#N/A,FALSE,"Ratio Analysis";#N/A,#N/A,FALSE,"Test 120 Day Accts";#N/A,#N/A,FALSE,"Tickmarks"}</definedName>
    <definedName name="Scenario">[5]!ScenarioMappingRecord[ScenarioName]</definedName>
    <definedName name="ScoreFunctions" localSheetId="0">OFFSET([5]CFOrder!$A$1, 1, 0, nOfScoreFunctions, 1)</definedName>
    <definedName name="ScoreFunctions">OFFSET([5]CFOrder!$A$1, 1, 0, nOfScoreFunctions, 1)</definedName>
    <definedName name="SCriteria">'[5]Report Filter'!$C$17</definedName>
    <definedName name="sFunction">'[10]Project List'!$AX$11</definedName>
    <definedName name="Sort" localSheetId="0"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Sort"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sss">#REF!</definedName>
    <definedName name="St._Catherines">#REF!</definedName>
    <definedName name="StartYear">'[10]Project List'!$X$11</definedName>
    <definedName name="sub_table" localSheetId="0">#REF!</definedName>
    <definedName name="sub_table">#REF!</definedName>
    <definedName name="TableReportAll">[24]SUM96!$A$203:$K$299,[24]SUM96!$A$300:$K$342,[24]SUM96!$A$343:$K$390</definedName>
    <definedName name="Target">'[6]F2-1-EMT'!$AB$13</definedName>
    <definedName name="test" localSheetId="0"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test"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test2" localSheetId="0"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test2"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TestYear">'[15]LDC Info'!$E$24</definedName>
    <definedName name="TM1REBUILDOPTION">1</definedName>
    <definedName name="Total_Email_Users_to_Migrate">'[12]7. Email Consolidation'!$B$69</definedName>
    <definedName name="tretert" localSheetId="0" hidden="1">#REF!</definedName>
    <definedName name="tretert" hidden="1">#REF!</definedName>
    <definedName name="tryytry"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T"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t" localSheetId="0" hidden="1">{#N/A,#N/A,FALSE,"Aging Summary";#N/A,#N/A,FALSE,"Ratio Analysis";#N/A,#N/A,FALSE,"Test 120 Day Accts";#N/A,#N/A,FALSE,"Tickmarks"}</definedName>
    <definedName name="ttt" hidden="1">{#N/A,#N/A,FALSE,"Aging Summary";#N/A,#N/A,FALSE,"Ratio Analysis";#N/A,#N/A,FALSE,"Test 120 Day Accts";#N/A,#N/A,FALSE,"Tickmarks"}</definedName>
    <definedName name="tutu" hidden="1">#REF!</definedName>
    <definedName name="USD">#REF!</definedName>
    <definedName name="uu" localSheetId="0" hidden="1">{#N/A,#N/A,FALSE,"Aging Summary";#N/A,#N/A,FALSE,"Ratio Analysis";#N/A,#N/A,FALSE,"Test 120 Day Accts";#N/A,#N/A,FALSE,"Tickmarks"}</definedName>
    <definedName name="uu" hidden="1">{#N/A,#N/A,FALSE,"Aging Summary";#N/A,#N/A,FALSE,"Ratio Analysis";#N/A,#N/A,FALSE,"Test 120 Day Accts";#N/A,#N/A,FALSE,"Tickmarks"}</definedName>
    <definedName name="uuu" hidden="1">#REF!</definedName>
    <definedName name="uuuu" localSheetId="0" hidden="1">{#N/A,#N/A,FALSE,"Aging Summary";#N/A,#N/A,FALSE,"Ratio Analysis";#N/A,#N/A,FALSE,"Test 120 Day Accts";#N/A,#N/A,FALSE,"Tickmarks"}</definedName>
    <definedName name="uuuu" hidden="1">{#N/A,#N/A,FALSE,"Aging Summary";#N/A,#N/A,FALSE,"Ratio Analysis";#N/A,#N/A,FALSE,"Test 120 Day Accts";#N/A,#N/A,FALSE,"Tickmarks"}</definedName>
    <definedName name="v">#REF!</definedName>
    <definedName name="VARIANCECOMMENTS">'[23]Variance Commentary'!$F$5:$Q$329</definedName>
    <definedName name="Vaughan" localSheetId="0">#REF!</definedName>
    <definedName name="Vaughan">#REF!</definedName>
    <definedName name="Vaughan___Hamilton" localSheetId="0">#REF!</definedName>
    <definedName name="Vaughan___Hamilton">#REF!</definedName>
    <definedName name="Vaughan___Mississauga" localSheetId="0">#REF!</definedName>
    <definedName name="Vaughan___Mississauga">#REF!</definedName>
    <definedName name="Vaughan___St._Catherines">#REF!</definedName>
    <definedName name="vbbbbbbbbb" localSheetId="0" hidden="1">{#N/A,#N/A,FALSE,"Aging Summary";#N/A,#N/A,FALSE,"Ratio Analysis";#N/A,#N/A,FALSE,"Test 120 Day Accts";#N/A,#N/A,FALSE,"Tickmarks"}</definedName>
    <definedName name="vbbbbbbbbb" hidden="1">{#N/A,#N/A,FALSE,"Aging Summary";#N/A,#N/A,FALSE,"Ratio Analysis";#N/A,#N/A,FALSE,"Test 120 Day Accts";#N/A,#N/A,FALSE,"Tickmarks"}</definedName>
    <definedName name="VOLVERC" localSheetId="0">[25]!VOLVERC</definedName>
    <definedName name="VOLVERC">[25]!VOLVERC</definedName>
    <definedName name="w" localSheetId="0"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w"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WIP_ACCRUAL">'[26]Daily Data'!#REF!</definedName>
    <definedName name="Working_Version">"Retrieve_1"</definedName>
    <definedName name="wrn.5._.Year._.Plan." localSheetId="0" hidden="1">{#N/A,#N/A,FALSE,"Cover";#N/A,#N/A,FALSE,"Key Assumptions";#N/A,#N/A,FALSE,"Assum1";#N/A,#N/A,FALSE,"Revenue";#N/A,#N/A,FALSE,"Operating Income";#N/A,#N/A,FALSE,"Capital employed";#N/A,#N/A,FALSE,"Cap Emp WS"}</definedName>
    <definedName name="wrn.5._.Year._.Plan." hidden="1">{#N/A,#N/A,FALSE,"Cover";#N/A,#N/A,FALSE,"Key Assumptions";#N/A,#N/A,FALSE,"Assum1";#N/A,#N/A,FALSE,"Revenue";#N/A,#N/A,FALSE,"Operating Income";#N/A,#N/A,FALSE,"Capital employed";#N/A,#N/A,FALSE,"Cap Emp WS"}</definedName>
    <definedName name="wrn.AccumDepr." localSheetId="0"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ppendixes._.for._.OEB."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backups._.for._.appendixes."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compare." localSheetId="0" hidden="1">{"year1",#N/A,FALSE,"compare";"year10",#N/A,FALSE,"compare";"year2",#N/A,FALSE,"compare";"year3",#N/A,FALSE,"compare";"year4",#N/A,FALSE,"compare";"year5",#N/A,FALSE,"compare";"year6",#N/A,FALSE,"compare";"year7",#N/A,FALSE,"compare";"year8",#N/A,FALSE,"compare";"year9",#N/A,FALSE,"compare"}</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localSheetId="0" hidden="1">{"year1",#N/A,FALSE,"compare";"year2",#N/A,FALSE,"compare";"year3",#N/A,FALSE,"compare";"year4",#N/A,FALSE,"compare";"year5",#N/A,FALSE,"compare"}</definedName>
    <definedName name="wrn.compare5yrs." hidden="1">{"year1",#N/A,FALSE,"compare";"year2",#N/A,FALSE,"compare";"year3",#N/A,FALSE,"compare";"year4",#N/A,FALSE,"compare";"year5",#N/A,FALSE,"compare"}</definedName>
    <definedName name="wrn.Complete._.Report." localSheetId="0"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Research &amp; Development";#N/A,#N/A,FALSE,"E.9 New Business Development";#N/A,#N/A,FALSE,"E.10 Tax Information";#N/A,#N/A,FALSE,"A.2 President's Measures"}</definedName>
    <definedName name="wrn.Complete._.Report."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Research &amp; Development";#N/A,#N/A,FALSE,"E.9 New Business Development";#N/A,#N/A,FALSE,"E.10 Tax Information";#N/A,#N/A,FALSE,"A.2 President's Measures"}</definedName>
    <definedName name="wrn.Coprorate._.Package." localSheetId="0"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wrn.Coprorate._.Package."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wrn.costs." localSheetId="0" hidden="1">{"consolidated_costs",#N/A,FALSE,"Cost_Data_Table";"regulatory_adjustments",#N/A,FALSE,"Cost_Data_Table";"adjustment_explanations",#N/A,FALSE,"Cost_Data_Table";"utility_costs",#N/A,FALSE,"Cost_Data_Table";"utility_costs_inflated",#N/A,FALSE,"Cost_Data_Table"}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rrent._.Year._.Plan._.Only." localSheetId="0"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wrn.Current._.Year._.Plan._.Only."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wrn.custadds_volumes." localSheetId="0" hidden="1">{"datatable",#N/A,FALSE,"Cust.Adds_Volumes"}</definedName>
    <definedName name="wrn.custadds_volumes." hidden="1">{"datatable",#N/A,FALSE,"Cust.Adds_Volumes"}</definedName>
    <definedName name="wrn.Depreciation._.Expense." localSheetId="0"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Effective._.Capital._.Expenditures."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xception._.Report." localSheetId="0" hidden="1">{#N/A,#N/A,FALSE,"Exception Report"}</definedName>
    <definedName name="wrn.Exception._.Report." hidden="1">{#N/A,#N/A,FALSE,"Exception Report"}</definedName>
    <definedName name="wrn.Five._.Year._.Plan." localSheetId="0" hidden="1">{#N/A,#N/A,FALSE,"Part B - Five Year Projections";#N/A,#N/A,FALSE,"B.1 Financial Summary";#N/A,#N/A,FALSE,"B.1a Financial Sum wks";#N/A,#N/A,FALSE,"B.2 Five Year Assumptions";#N/A,#N/A,FALSE,"B.3 Five Year Income";#N/A,#N/A,FALSE,"B.4 Five Year Balance Sheets";#N/A,#N/A,FALSE,"B.5 Five Year Cash Flows"}</definedName>
    <definedName name="wrn.Five._.Year._.Plan." hidden="1">{#N/A,#N/A,FALSE,"Part B - Five Year Projections";#N/A,#N/A,FALSE,"B.1 Financial Summary";#N/A,#N/A,FALSE,"B.1a Financial Sum wks";#N/A,#N/A,FALSE,"B.2 Five Year Assumptions";#N/A,#N/A,FALSE,"B.3 Five Year Income";#N/A,#N/A,FALSE,"B.4 Five Year Balance Sheets";#N/A,#N/A,FALSE,"B.5 Five Year Cash Flows"}</definedName>
    <definedName name="wrn.Full._.Business._.Plan._.Package." localSheetId="0"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Full._.Business._.Plan._.Package."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Gross._.PPE."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income." localSheetId="0" hidden="1">{"income",#N/A,FALSE,"income_statement"}</definedName>
    <definedName name="wrn.income." hidden="1">{"income",#N/A,FALSE,"income_statement"}</definedName>
    <definedName name="wrn.Input._.Items." localSheetId="0"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OMreport." localSheetId="0" hidden="1">{"OM_data",#N/A,FALSE,"O&amp;M Data Table";"OM_regulatory_adjustments",#N/A,FALSE,"O&amp;M Data Table";"OM_select_data",#N/A,FALSE,"O&amp;M Data Table"}</definedName>
    <definedName name="wrn.OMreport." hidden="1">{"OM_data",#N/A,FALSE,"O&amp;M Data Table";"OM_regulatory_adjustments",#N/A,FALSE,"O&amp;M Data Table";"OM_select_data",#N/A,FALSE,"O&amp;M Data Table"}</definedName>
    <definedName name="wrn.Plan._.Support._.Only." localSheetId="0" hidden="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Plan._.Support._.Only." hidden="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Preliminary._.Plan." localSheetId="0" hidden="1">{#N/A,#N/A,FALSE,"Part E";#N/A,#N/A,FALSE,"E.1 Prelim Earnings Plan"}</definedName>
    <definedName name="wrn.Preliminary._.Plan." hidden="1">{#N/A,#N/A,FALSE,"Part E";#N/A,#N/A,FALSE,"E.1 Prelim Earnings Plan"}</definedName>
    <definedName name="wrn.President._.Report." localSheetId="0" hidden="1">{#N/A,#N/A,FALSE,"President's Cover";#N/A,#N/A,FALSE,"A.1 1998 Objectives";#N/A,#N/A,FALSE,"A.2 President's Measures";#N/A,#N/A,FALSE,"A.3 Commentary"}</definedName>
    <definedName name="wrn.President._.Report." hidden="1">{#N/A,#N/A,FALSE,"President's Cover";#N/A,#N/A,FALSE,"A.1 1998 Objectives";#N/A,#N/A,FALSE,"A.2 President's Measures";#N/A,#N/A,FALSE,"A.3 Commentary"}</definedName>
    <definedName name="wrn.Quarter._.1._.Forecast." localSheetId="0" hidden="1">{#N/A,#N/A,FALSE,"Forecast Cover";#N/A,#N/A,FALSE,"D.1 Bal. Sheet";#N/A,#N/A,FALSE,"D.2 Income Statement";#N/A,#N/A,FALSE,"D.3 Quarterly Forecast";#N/A,#N/A,FALSE,"E.3 Monthly Forecast Q1";#N/A,#N/A,FALSE,"E.4 Monthly Plan";#N/A,#N/A,FALSE,"E.6 1997 Monthly";#N/A,#N/A,FALSE,"E.7 Capital";#N/A,#N/A,FALSE,"E.8 Research &amp; Development";#N/A,#N/A,FALSE,"E.9 New Business Development";#N/A,#N/A,FALSE,"E.10 Tax Information"}</definedName>
    <definedName name="wrn.Quarter._.1._.Forecast." hidden="1">{#N/A,#N/A,FALSE,"Forecast Cover";#N/A,#N/A,FALSE,"D.1 Bal. Sheet";#N/A,#N/A,FALSE,"D.2 Income Statement";#N/A,#N/A,FALSE,"D.3 Quarterly Forecast";#N/A,#N/A,FALSE,"E.3 Monthly Forecast Q1";#N/A,#N/A,FALSE,"E.4 Monthly Plan";#N/A,#N/A,FALSE,"E.6 1997 Monthly";#N/A,#N/A,FALSE,"E.7 Capital";#N/A,#N/A,FALSE,"E.8 Research &amp; Development";#N/A,#N/A,FALSE,"E.9 New Business Development";#N/A,#N/A,FALSE,"E.10 Tax Information"}</definedName>
    <definedName name="wrn.Quarter._.2._.Forecast." localSheetId="0" hidden="1">{#N/A,#N/A,FALSE,"Forecast Cover";#N/A,#N/A,FALSE,"D.1 Bal. Sheet";#N/A,#N/A,FALSE,"D.2 Income Statement";#N/A,#N/A,FALSE,"D.3 Quarterly Forecast";#N/A,#N/A,FALSE,"E.2 Monthly Forecast Q2";#N/A,#N/A,FALSE,"E.7 Capital";#N/A,#N/A,FALSE,"E.8 Research &amp; Development";#N/A,#N/A,FALSE,"E.9 New Business Development";#N/A,#N/A,FALSE,"E.10 Tax Information"}</definedName>
    <definedName name="wrn.Quarter._.2._.Forecast." hidden="1">{#N/A,#N/A,FALSE,"Forecast Cover";#N/A,#N/A,FALSE,"D.1 Bal. Sheet";#N/A,#N/A,FALSE,"D.2 Income Statement";#N/A,#N/A,FALSE,"D.3 Quarterly Forecast";#N/A,#N/A,FALSE,"E.2 Monthly Forecast Q2";#N/A,#N/A,FALSE,"E.7 Capital";#N/A,#N/A,FALSE,"E.8 Research &amp; Development";#N/A,#N/A,FALSE,"E.9 New Business Development";#N/A,#N/A,FALSE,"E.10 Tax Information"}</definedName>
    <definedName name="wrn.Quarter._.3._.Forecast." localSheetId="0" hidden="1">{#N/A,#N/A,FALSE,"Forecast Cover";#N/A,#N/A,FALSE,"D.1 Bal. Sheet";#N/A,#N/A,FALSE,"D.2 Income Statement";#N/A,#N/A,FALSE,"D.3 Quarterly Forecast";#N/A,#N/A,FALSE,"E.1 Monthly Forecast Q3";#N/A,#N/A,FALSE,"E.7 Capital";#N/A,#N/A,FALSE,"E.8 Research &amp; Development";#N/A,#N/A,FALSE,"E.9 New Business Development";#N/A,#N/A,FALSE,"E.10 Tax Information"}</definedName>
    <definedName name="wrn.Quarter._.3._.Forecast." hidden="1">{#N/A,#N/A,FALSE,"Forecast Cover";#N/A,#N/A,FALSE,"D.1 Bal. Sheet";#N/A,#N/A,FALSE,"D.2 Income Statement";#N/A,#N/A,FALSE,"D.3 Quarterly Forecast";#N/A,#N/A,FALSE,"E.1 Monthly Forecast Q3";#N/A,#N/A,FALSE,"E.7 Capital";#N/A,#N/A,FALSE,"E.8 Research &amp; Development";#N/A,#N/A,FALSE,"E.9 New Business Development";#N/A,#N/A,FALSE,"E.10 Tax Information"}</definedName>
    <definedName name="wrn.Quarterly._.Consolidation._.Report." localSheetId="0" hidden="1">{#N/A,#N/A,FALSE,"Front Cover";#N/A,#N/A,FALSE,"B.1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definedName>
    <definedName name="wrn.Quarterly._.Consolidation._.Report." hidden="1">{#N/A,#N/A,FALSE,"Front Cover";#N/A,#N/A,FALSE,"B.1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definedName>
    <definedName name="wrn.revenue." localSheetId="0" hidden="1">{"Consolidated_revenue",#N/A,FALSE,"Revenue_Data_Table";"regulatory_adjustments",#N/A,FALSE,"Revenue_Data_Table";"adjustment_explanation",#N/A,FALSE,"Revenue_Data_Table";"utility_revenue",#N/A,FALSE,"Revenue_Data_Table";"utility_revenue_inflated",#N/A,FALSE,"Revenue_Data_Table"}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wrn.Supplemental._.Pkg.." localSheetId="0" hidden="1">{#N/A,#N/A,FALSE,"Cover";#N/A,#N/A,FALSE,"Index";#N/A,#N/A,FALSE,"Supp. A";#N/A,#N/A,FALSE,"Supp. B";#N/A,#N/A,FALSE,"Supp. C";#N/A,#N/A,FALSE,"Supp. D";#N/A,#N/A,FALSE,"Supp. E";#N/A,#N/A,FALSE,"Supp. F";#N/A,#N/A,FALSE,"Supp. G";#N/A,#N/A,FALSE,"Supp. H";#N/A,#N/A,FALSE,"Supp. I";#N/A,#N/A,FALSE,"Supp. J";#N/A,#N/A,FALSE,"Supp. K";#N/A,#N/A,FALSE,"Supp. L"}</definedName>
    <definedName name="wrn.Supplemental._.Pkg.." hidden="1">{#N/A,#N/A,FALSE,"Cover";#N/A,#N/A,FALSE,"Index";#N/A,#N/A,FALSE,"Supp. A";#N/A,#N/A,FALSE,"Supp. B";#N/A,#N/A,FALSE,"Supp. C";#N/A,#N/A,FALSE,"Supp. D";#N/A,#N/A,FALSE,"Supp. E";#N/A,#N/A,FALSE,"Supp. F";#N/A,#N/A,FALSE,"Supp. G";#N/A,#N/A,FALSE,"Supp. H";#N/A,#N/A,FALSE,"Supp. I";#N/A,#N/A,FALSE,"Supp. J";#N/A,#N/A,FALSE,"Supp. K";#N/A,#N/A,FALSE,"Supp. L"}</definedName>
    <definedName name="wrn.Year._.End._.Reporting._.Pkg.." localSheetId="0"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wrn.Year._.End._.Reporting._.Pkg.."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x">#REF!</definedName>
    <definedName name="xxx">#REF!</definedName>
    <definedName name="xxxxxxx" localSheetId="0" hidden="1">{#N/A,#N/A,FALSE,"Part B - Five Year Projections";#N/A,#N/A,FALSE,"B.1 Financial Summary";#N/A,#N/A,FALSE,"B.1a Financial Sum wks";#N/A,#N/A,FALSE,"B.2 Five Year Assumptions";#N/A,#N/A,FALSE,"B.3 Five Year Income";#N/A,#N/A,FALSE,"B.4 Five Year Balance Sheets";#N/A,#N/A,FALSE,"B.5 Five Year Cash Flows"}</definedName>
    <definedName name="xxxxxxx" hidden="1">{#N/A,#N/A,FALSE,"Part B - Five Year Projections";#N/A,#N/A,FALSE,"B.1 Financial Summary";#N/A,#N/A,FALSE,"B.1a Financial Sum wks";#N/A,#N/A,FALSE,"B.2 Five Year Assumptions";#N/A,#N/A,FALSE,"B.3 Five Year Income";#N/A,#N/A,FALSE,"B.4 Five Year Balance Sheets";#N/A,#N/A,FALSE,"B.5 Five Year Cash Flows"}</definedName>
    <definedName name="YearlyFinancialMatch" localSheetId="0">OFFSET(YearlyFinancialRecordMatch, 1, 0, [0]!nVariables, 1)</definedName>
    <definedName name="YearlyFinancialMatch">OFFSET(YearlyFinancialRecordMatch, 1, 0, nVariables, 1)</definedName>
    <definedName name="yearNom" localSheetId="0">INDEX(#REF!, MATCH("ForecastColumnHeaders",#REF!, 0))</definedName>
    <definedName name="yearNom">INDEX(#REF!, MATCH("ForecastColumnHeaders",#REF!, 0))</definedName>
    <definedName name="Years">'[10]Project List'!$J$4</definedName>
    <definedName name="ytrytry" localSheetId="0" hidden="1">{#N/A,#N/A,FALSE,"Aging Summary";#N/A,#N/A,FALSE,"Ratio Analysis";#N/A,#N/A,FALSE,"Test 120 Day Accts";#N/A,#N/A,FALSE,"Tickmarks"}</definedName>
    <definedName name="ytrytry" hidden="1">{#N/A,#N/A,FALSE,"Aging Summary";#N/A,#N/A,FALSE,"Ratio Analysis";#N/A,#N/A,FALSE,"Test 120 Day Accts";#N/A,#N/A,FALSE,"Tickmarks"}</definedName>
    <definedName name="yy" localSheetId="0" hidden="1">{#N/A,#N/A,FALSE,"Aging Summary";#N/A,#N/A,FALSE,"Ratio Analysis";#N/A,#N/A,FALSE,"Test 120 Day Accts";#N/A,#N/A,FALSE,"Tickmarks"}</definedName>
    <definedName name="yy" hidden="1">{#N/A,#N/A,FALSE,"Aging Summary";#N/A,#N/A,FALSE,"Ratio Analysis";#N/A,#N/A,FALSE,"Test 120 Day Accts";#N/A,#N/A,FALSE,"Tickmarks"}</definedName>
    <definedName name="yytr"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46" i="4" l="1"/>
  <c r="F550" i="4" s="1"/>
  <c r="E446" i="4"/>
  <c r="E550" i="4" s="1"/>
  <c r="F361" i="4"/>
  <c r="F433" i="4" s="1"/>
  <c r="E361" i="4"/>
  <c r="E433" i="4" s="1"/>
  <c r="F226" i="4"/>
  <c r="F351" i="4" s="1"/>
  <c r="E226" i="4"/>
  <c r="E351" i="4" s="1"/>
  <c r="F42" i="4"/>
  <c r="F166" i="4" s="1"/>
  <c r="E42" i="4"/>
  <c r="E166" i="4" s="1"/>
  <c r="E551" i="4" l="1"/>
  <c r="F551" i="4"/>
</calcChain>
</file>

<file path=xl/sharedStrings.xml><?xml version="1.0" encoding="utf-8"?>
<sst xmlns="http://schemas.openxmlformats.org/spreadsheetml/2006/main" count="1097" uniqueCount="555">
  <si>
    <t>Grand Total</t>
  </si>
  <si>
    <t>General Plant</t>
  </si>
  <si>
    <t>System Access</t>
  </si>
  <si>
    <t>System Renewal</t>
  </si>
  <si>
    <t>System Service</t>
  </si>
  <si>
    <t>C55#</t>
  </si>
  <si>
    <t>Investment Category</t>
  </si>
  <si>
    <t>Project Description</t>
  </si>
  <si>
    <t>IT End User - Client Computing</t>
  </si>
  <si>
    <t>IT End User - Printer &amp; Copier Fleet Replacement</t>
  </si>
  <si>
    <t>IT Infrastructure.- Server Refresh</t>
  </si>
  <si>
    <t>Work Force Management / Mobile Dispatch</t>
  </si>
  <si>
    <t>SCADA - Technology Upgrades Improving the System Control Room Environment</t>
  </si>
  <si>
    <t>Meter-to-Cash CIS CC&amp;B Enhancements</t>
  </si>
  <si>
    <t>IT Infrastructure - Wireless LAN Upgrade</t>
  </si>
  <si>
    <t>OT GIS Enhancements</t>
  </si>
  <si>
    <t>Meter-to-Cash - CIS CC&amp;B Modifications(Regulatory Enhancements)</t>
  </si>
  <si>
    <t>Meter-to-Cash LPSS(Load profile and settlements system)Upgrade</t>
  </si>
  <si>
    <t>Purchase of Major Tools</t>
  </si>
  <si>
    <t>Purchase of Major Tools - Muliti Year- Alectra East &amp; Alectra North</t>
  </si>
  <si>
    <t>Switchgear Renewal - East</t>
  </si>
  <si>
    <t>Pole Renewal - East</t>
  </si>
  <si>
    <t>Distribution Automation - East</t>
  </si>
  <si>
    <t>Planned Circuit Breaker Replacement Markham TS#3 - E &amp; Z Buses, T3J, T4Y &amp; JY Breakers</t>
  </si>
  <si>
    <t>Switch Renewal - East</t>
  </si>
  <si>
    <t>Install a new 4 ccts CNR yard overhead crossing on the south side of Hwy 7</t>
  </si>
  <si>
    <t>Alectra East (North), Fault Indicator Installation and Replacement Multi-year initiative</t>
  </si>
  <si>
    <t>Overhead Asset Renewal-Alectra Initiated Distribution System Projects-East</t>
  </si>
  <si>
    <t>Transformer Renewal - East</t>
  </si>
  <si>
    <t>Arc Flash Mitigation Projects</t>
  </si>
  <si>
    <t>Underground Subdivision Distribution System Final Close Out and Inspection - Alectra East</t>
  </si>
  <si>
    <t>Customer Initiated Distribution System Projects - East South</t>
  </si>
  <si>
    <t>Road Authority Projects PS South</t>
  </si>
  <si>
    <t>Customer Initiated Distribution System Projects - East North</t>
  </si>
  <si>
    <t>Road Authority Projects - East North</t>
  </si>
  <si>
    <t>Design Only budget for Controllable Capital Projects</t>
  </si>
  <si>
    <t>Services (New and Upgrades) - Commercial, Industrial and Institutional  (ICI) Projects - East South</t>
  </si>
  <si>
    <t>Reactive Capital, Alectra East - Storm Damage</t>
  </si>
  <si>
    <t>Alectra East (South), Fault Indicator Installation and Replacement Multi-year initiative</t>
  </si>
  <si>
    <t>Reactive Capital, Alectra East - Distribution Equipment</t>
  </si>
  <si>
    <t>Reactive Capital, Alectra East - Recoverable Replacement</t>
  </si>
  <si>
    <t>Joint Use Pole Removal - Alectra East</t>
  </si>
  <si>
    <t>New Residential Subdivision and Condo Tower Development - Alectra East</t>
  </si>
  <si>
    <t>New Subdivision Development - Secondary Service Lateral - Alectra East</t>
  </si>
  <si>
    <t>New Institutional/Commercial/Industrial Subdivision Development - Alectra East</t>
  </si>
  <si>
    <t>Services (New and Upgrades) - Commercial, Industrial and Institutional (ICI) Projects - East North</t>
  </si>
  <si>
    <t>Purchase of Critical Spare Parts - Multiyear - East &amp; North</t>
  </si>
  <si>
    <t>Upgrade to Station Facilities (Building / Civil work) Multi-year - Alectra East and Alectra North</t>
  </si>
  <si>
    <t>Purchase and Installation of Animal Guards at Various Stations-Annual Multi-year initiative-North &amp; TS</t>
  </si>
  <si>
    <t>Capital Corrective Equipment Replacement - East</t>
  </si>
  <si>
    <t>Capital Funds for Emergency P&amp;C Purchases - East</t>
  </si>
  <si>
    <t>Proactive Replacement of Remote Terminal Units - East</t>
  </si>
  <si>
    <t>Switchgear Renewal - Central North</t>
  </si>
  <si>
    <t>Pole Renewal - Central North</t>
  </si>
  <si>
    <t>Transformer Renewal - Central North</t>
  </si>
  <si>
    <t>Services (new and upgrades) - Commercial, Industrial and Institutional (ICI) Projects - Central North</t>
  </si>
  <si>
    <t>Services (New and Upgrades) - Layouts – Central North</t>
  </si>
  <si>
    <t>42M71 Feeder Egress Salvation Rd to Wanless Dr</t>
  </si>
  <si>
    <t>Installation/Retrofit of SWI Video Security System at 3 TS stations</t>
  </si>
  <si>
    <t>Paving of 3 MS &amp; TS Station Driveways per year - Annual Multi-year initiative - East</t>
  </si>
  <si>
    <t>East Lines - Capitalization locates</t>
  </si>
  <si>
    <t>Storm Hardening - Four-Circuit Poles - Alectra East</t>
  </si>
  <si>
    <t>Station Equipment Temperature Monitoring-NORTH &amp; TS</t>
  </si>
  <si>
    <t>Barrie TS Upgrade Feeders and Metering</t>
  </si>
  <si>
    <t>Cable Replacement Project - East - Left Behind Cable</t>
  </si>
  <si>
    <t>Webb MS New 20 MVA Substation</t>
  </si>
  <si>
    <t>Service (new and upgrades) - Commercial, Industrial and Institutional (ICI) Projects - Central South</t>
  </si>
  <si>
    <t>Services (New and Upgrades) - Layouts – Central South</t>
  </si>
  <si>
    <t>Distribution Automation - West</t>
  </si>
  <si>
    <t>Pole Renewal - West</t>
  </si>
  <si>
    <t>Transformer Renewal - West</t>
  </si>
  <si>
    <t>Switch Renewal - West</t>
  </si>
  <si>
    <t>Voltage Conversion - Central MS, Hamilton</t>
  </si>
  <si>
    <t>New build - Hamilton South Mountain feeders capacity relief, Hamilton</t>
  </si>
  <si>
    <t>Kenilworth TS Power Factor Correction</t>
  </si>
  <si>
    <t>Services (New and Upgrades) - Commercial, Industrial and Institutional (ICI) Projects - Hamilton</t>
  </si>
  <si>
    <t>Services (New and Upgrades) - Commercial, Industrial and Institutional (ICI) Projects - St Catharines</t>
  </si>
  <si>
    <t>Services (New and Upgrades) - Layouts – Hamilton</t>
  </si>
  <si>
    <t>Services (New and Upgrades) - Layouts – St Catharines</t>
  </si>
  <si>
    <t>Meter-to-Cash - Atomic Scheduler Upgrade - IT Infrastructure</t>
  </si>
  <si>
    <t>Meter-to-Cash  CIS - CC&amp;B V2.8 Upgrade</t>
  </si>
  <si>
    <t>ERP Continuous Improvement</t>
  </si>
  <si>
    <t>Cyber Security - Security Additions &amp; Enhancements</t>
  </si>
  <si>
    <t>Business Optimization - ServiceNow Expansion</t>
  </si>
  <si>
    <t>SCADA - OT SCADA upgrade cycle</t>
  </si>
  <si>
    <t>Advanced Analytics on Alectra Utility Data</t>
  </si>
  <si>
    <t>C55 Alectra:  Optimization of Business Practices</t>
  </si>
  <si>
    <t>Facilities_Central Region_Reactive Capital</t>
  </si>
  <si>
    <t>Facilities_West Region_Reactive Capital</t>
  </si>
  <si>
    <t>Facilities_East Region_Reactive Capital</t>
  </si>
  <si>
    <t>Facilities_West_Capital Replacement Investment Support</t>
  </si>
  <si>
    <t>Facilities_Central_Capital Replacement Investment Support</t>
  </si>
  <si>
    <t>Facilities_East_Capital Replacement Investment Support</t>
  </si>
  <si>
    <t>Facilities_Southgate_Capital Replacement Investment Support</t>
  </si>
  <si>
    <t>Office Equipment</t>
  </si>
  <si>
    <t>West Region Tools and Test Equipment</t>
  </si>
  <si>
    <t>Metering Tools &amp; Equipment - PowerStream RZ</t>
  </si>
  <si>
    <t>Metering Tools &amp; Equipment - Horizon RZ</t>
  </si>
  <si>
    <t>Metering Tools &amp; Equipment - Brampton RZ</t>
  </si>
  <si>
    <t>Metering Tools &amp; Equipment - Central South</t>
  </si>
  <si>
    <t>Purchase of Major Tools - Muliti Year-Central North</t>
  </si>
  <si>
    <t>Purchase of Major Tools - Muliti Year-WEST</t>
  </si>
  <si>
    <t>Lines Central-South - Major Tools</t>
  </si>
  <si>
    <t>Lines Central-North - Major Tools</t>
  </si>
  <si>
    <t>Major Tools - Southwest Lines</t>
  </si>
  <si>
    <t>AED Business Plan</t>
  </si>
  <si>
    <t>Alectra Drive @ Work</t>
  </si>
  <si>
    <t>Alectra Drive at Home</t>
  </si>
  <si>
    <t>Transactive Energy Platform</t>
  </si>
  <si>
    <t>[DER PARENT &lt;= 10KW] MICRO GENERATOR / STORAGE  - MICRO</t>
  </si>
  <si>
    <t>[DER PARENT &gt; 10KW] SMALL, MID &amp; LGE GENERATOR / STORAGE - CIA</t>
  </si>
  <si>
    <t>[DER PARENT &gt; 10KW] SMALL, MID &amp; LGE GENERATOR / STORAGE - CCA</t>
  </si>
  <si>
    <t>Customer Initiated Distribution System Projects (West) Guelph</t>
  </si>
  <si>
    <t>Transformer Renewal - Southwest</t>
  </si>
  <si>
    <t>Switchgear Renewal - Southwest</t>
  </si>
  <si>
    <t>Pole Renewal - Guelph</t>
  </si>
  <si>
    <t>Reactive Equipment Replacement - Southwest</t>
  </si>
  <si>
    <t>Switch Renewal - Southwest</t>
  </si>
  <si>
    <t>Purchase of New Critical Spare Parts - Guelph</t>
  </si>
  <si>
    <t>Capital Corrective Equipment Replacement - Stations South West</t>
  </si>
  <si>
    <t>Upgrade to Station Facilities (Buildings/Civil work) Multi-year</t>
  </si>
  <si>
    <t>Vault Cover Renewal - Southwest</t>
  </si>
  <si>
    <t>Fault Indicators - Southwest Region</t>
  </si>
  <si>
    <t>Overhead Asset Renewal-Alectra Initiated Distribution System Projects-Guelph</t>
  </si>
  <si>
    <t>GUELPH - Transite Underground Duct Replacement</t>
  </si>
  <si>
    <t>Underground Asset Renewal-Alectra Initiated Distribution System Projects-Guelph</t>
  </si>
  <si>
    <t>Design Only budget for Planned Capital Projects - Central-South</t>
  </si>
  <si>
    <t>Capital Corrective Equipment Replacement - Stations Central South</t>
  </si>
  <si>
    <t>Station LED Lighting Upgrades - Central South</t>
  </si>
  <si>
    <t>Driveway Paving - Various Stations  - Multi-year initiative - Central South</t>
  </si>
  <si>
    <t>Purchase of Critical Spare Parts - Central South</t>
  </si>
  <si>
    <t>Purchase and Installation of Animal Guarding-Annual Multi-year initiative-Central South</t>
  </si>
  <si>
    <t>Wholesale Metering - Enersource RZ</t>
  </si>
  <si>
    <t>New Residential Subdivision and Condo Tower Development - Alectra Central South</t>
  </si>
  <si>
    <t>Road Authority Projects - Central South</t>
  </si>
  <si>
    <t>Customer Initiated Distribution System Relocation Projects - Central South</t>
  </si>
  <si>
    <t>Capital Funds for Emergency P&amp;C Purchases - Central South</t>
  </si>
  <si>
    <t>Lines Central-South - Reactive Renewal</t>
  </si>
  <si>
    <t>MS Transformer Tank and Radiator Reconditioning- Multi-year initiative - Central</t>
  </si>
  <si>
    <t>Lines Central-South - Recoverable Replacements</t>
  </si>
  <si>
    <t>Overhead Asset Renewal-Alectra Initiated Distribution System Projects-Central South</t>
  </si>
  <si>
    <t>Transformer Renewal - Central South</t>
  </si>
  <si>
    <t>Switch Renewal - Central South</t>
  </si>
  <si>
    <t>Pole Renewal - Central South</t>
  </si>
  <si>
    <t>Switchgear Renewal - Central South</t>
  </si>
  <si>
    <t>Distribution Automation - Central South</t>
  </si>
  <si>
    <t>Central-South - Capitalization of Locates</t>
  </si>
  <si>
    <t>Cable and Transformer Replacement Project - (AREA24) - Burnhamthorpe &amp; Miss. Road, Mississauga</t>
  </si>
  <si>
    <t>Cable and Transformer Replacement Project - (AREA21) - Miss. Valley &amp; Bloor, Mississauga</t>
  </si>
  <si>
    <t>Underground Asset Renewal-Alectra Initiated Distribution System Projects-Central South</t>
  </si>
  <si>
    <t>Joint Use Pole Removal - Central South</t>
  </si>
  <si>
    <t>Cable Replacement Project - (AREA46)- Millcreek Dr &amp; Erin Mills Pkway, Mississauga</t>
  </si>
  <si>
    <t>Cable Replacement Project - (AREA24) - Sir John's Homestead &amp; Redstart Dr, Mississauga</t>
  </si>
  <si>
    <t>Design Only budget for Planned Capital Projects - Central-North</t>
  </si>
  <si>
    <t>Capital Corrective Equipment Replacement - Stations Central North</t>
  </si>
  <si>
    <t>Purchase of Critical Spare Parts - Central North</t>
  </si>
  <si>
    <t>Purchase and Installation of Animal Guarding-Annual Multi-year initiative-Central North</t>
  </si>
  <si>
    <t>New Residential Subdivision and Condo Tower Development - Alectra Central North</t>
  </si>
  <si>
    <t>Wholesale Metering - Brampton RZ</t>
  </si>
  <si>
    <t>AMI Gatekeeper Expansion - Brampton RZ</t>
  </si>
  <si>
    <t>Proactive Replacement of Remote Terminal Units - Central North</t>
  </si>
  <si>
    <t>Road Authority Projects- Central North (Brampton)</t>
  </si>
  <si>
    <t>Cable Injection - (AREA30) - Eglinton Ave W &amp; Miss Rd, Mississauga</t>
  </si>
  <si>
    <t>Cable Injection - (AREA46) - Glen Erin &amp; Aquitane, Mississauga</t>
  </si>
  <si>
    <t>Cable Injection Project - (I3) -Bovaird - Dixie - Queen -  Hwy 410, Brampton</t>
  </si>
  <si>
    <t>Cable Injection Project - (G1) - Hwy 410 - Kennedy - Wanless - Main, Brampton</t>
  </si>
  <si>
    <t>Cable Injection Project - (M31) - 14th - Old Kennedy - Steeles - Warden, Markham</t>
  </si>
  <si>
    <t>Cable Injection Project - (M39) - 16th - Warden - Hwy 7 - Woodbine, Markham</t>
  </si>
  <si>
    <t>Cable Injection Project - (M25) - 14th - McCowan - Steeles - Old Kennedy, Markham</t>
  </si>
  <si>
    <t>Cable Injection Project - (V23) - Hwy 7 - Keele - Langstaff - Jane, Vaughan</t>
  </si>
  <si>
    <t>Cable Injection Project - (M19) - Markham - Steeles - McCowan - 14th, Markham</t>
  </si>
  <si>
    <t>Cable Injection Project - (V25) -  Major Mackenzie - Keele - Rutherford - Jane, Vaughan</t>
  </si>
  <si>
    <t>Cable Injection Project - (V31) - Langstaff - Weston - Rutherford - Jane, Vaughan</t>
  </si>
  <si>
    <t>Cable Injection Project - (HAM) - Millen - Barton - Fruitland</t>
  </si>
  <si>
    <t>230kV TS Transformer Primary Bushing Monitoring Enablement-BPD Elimination - 4 TS Transformers-Multi-year initiative-TS</t>
  </si>
  <si>
    <t>Metrolinx- RER -  Barrie Line - Railway Crossings</t>
  </si>
  <si>
    <t>Firmware Upgrades for Smart Meters - PowerStream RZ</t>
  </si>
  <si>
    <t>Smart Meter Test Facility - PowerStream RZ</t>
  </si>
  <si>
    <t>Smart Meter Network Stabilization - PowerStream RZ</t>
  </si>
  <si>
    <t>Purchase and Installation each year of 4 Station DC System Monitoring-Multi-year initiative-North &amp; TS</t>
  </si>
  <si>
    <t>Protection Logic Upgrades - East MSs (North)</t>
  </si>
  <si>
    <t>Cable Replacement Project - (BA22) - Sunnidale and Anne, Barrie</t>
  </si>
  <si>
    <t>Underground Asset Renewal-Alectra Initiated Distribution System Projects-East</t>
  </si>
  <si>
    <t>Customer Initiated Joint Use - Alectra East</t>
  </si>
  <si>
    <t>Road Authority Projects - West (Guelph)</t>
  </si>
  <si>
    <t>Fleet_West_Vehicle  Replacement_ Bucket Truck 1-379</t>
  </si>
  <si>
    <t>Fleet_West_Vehicle_Replacement_Tensioner Trailers 1-409</t>
  </si>
  <si>
    <t>Customer Initiated Distribution System Projects - Central North</t>
  </si>
  <si>
    <t>Capital Funds for Emergency P&amp;C Purchases - Central North</t>
  </si>
  <si>
    <t>MS Transformer Tank and Radiator Reconditioning- Multi-year initiative - Central North</t>
  </si>
  <si>
    <t>Reactive Renewal - Central North (Lines)</t>
  </si>
  <si>
    <t>Lines Central-North - Recoverable Replacements</t>
  </si>
  <si>
    <t>Overhead Asset Renewal-Alectra Initiated Distribution System Projects-Central North</t>
  </si>
  <si>
    <t>Switch Renewal - Central North</t>
  </si>
  <si>
    <t>New Three Sector WiMAX Node - MS27 Coventry Central North</t>
  </si>
  <si>
    <t>Distribution Automation - Central North</t>
  </si>
  <si>
    <t>Voltage Conversion - MS-12 Hansen Rd, Brampton</t>
  </si>
  <si>
    <t>Central-North - Capitalization of Locates</t>
  </si>
  <si>
    <t>Cable Replacement Project - (I3) - Bovaird - Dixie - Queen -  Hwy 410, Brampton</t>
  </si>
  <si>
    <t>Underground Asset Renewal-Alectra Initiated Distribution System Projects-Central North</t>
  </si>
  <si>
    <t>Design Only budget for Planned Capital Projects - West</t>
  </si>
  <si>
    <t>Capital Corrective Equipment Replacement - Stations West</t>
  </si>
  <si>
    <t>Upgrade to Station Facilities (Building / Civil work) Multi-year - West</t>
  </si>
  <si>
    <t>Alectra West Substation Ground Grid Installations</t>
  </si>
  <si>
    <t>New Residential Subdivision and Condo Tower Development - Alectra West</t>
  </si>
  <si>
    <t>Purchase of Critical Spare Parts - West</t>
  </si>
  <si>
    <t>Station Equipment Temperature Monitoring-WEST</t>
  </si>
  <si>
    <t>Road Authority Projects - West (Hamilton)</t>
  </si>
  <si>
    <t>Road Authority Projects - West (St. Catharines)</t>
  </si>
  <si>
    <t>Customer Initiated Distribution System Projects (West)</t>
  </si>
  <si>
    <t>Capital Funds for Emergency P&amp;C Purchases - West</t>
  </si>
  <si>
    <t>MS Transformers Refurbishment Multi-year Program - West</t>
  </si>
  <si>
    <t>Overhead Asset Renewal-Alectra Initiated Distribution System Projects-West</t>
  </si>
  <si>
    <t>Vault Cover Renewal - West</t>
  </si>
  <si>
    <t>Reactive Capital, Alectra West - Distribution Equipment</t>
  </si>
  <si>
    <t>Switchgear Renewal - West</t>
  </si>
  <si>
    <t>Fault Indicator Installation and Replacement - Hamilton and St. Catharines</t>
  </si>
  <si>
    <t>Joint Use Pole Removal - Alectra West</t>
  </si>
  <si>
    <t>Recoverable replacement of Distribution Equipment due to accident/vandalism</t>
  </si>
  <si>
    <t>West Lines - Capitalization locates</t>
  </si>
  <si>
    <t>Cable and Transformer Replacement Project - (SCH) - Lake - Linwell - Geneva - Scott</t>
  </si>
  <si>
    <t>Cable and Transformer Replacement Project - (HAM) - Millen - Barton - Fruitland</t>
  </si>
  <si>
    <t>Cable and Transformer Replacement Project - (HAM) - Stone Church - Garth - Lincoln M. Alexander</t>
  </si>
  <si>
    <t>Underground Asset Renewal-Alectra Initiated Distribution System Projects-West</t>
  </si>
  <si>
    <t>Business Optimization - Enterprise Data Management Tools (EDMT)</t>
  </si>
  <si>
    <t>Cyber Security - Security Upgrades</t>
  </si>
  <si>
    <t>Cyber Security - Enterprise Information Protection</t>
  </si>
  <si>
    <t>Cyber Security - Enterprise System Access</t>
  </si>
  <si>
    <t>Customer Service Strategy-CX Project</t>
  </si>
  <si>
    <t>New Customer Connections Process (NCCP) Portal Enhancements</t>
  </si>
  <si>
    <t>Metering ODS RFP</t>
  </si>
  <si>
    <t>Metering Tools &amp; Equipment - Guelph RZ</t>
  </si>
  <si>
    <t>ProActive Battery Replacement in Alectra Field RTUs</t>
  </si>
  <si>
    <t>Easements</t>
  </si>
  <si>
    <t>Fleet_West_Vehicle Replacement_ Trailers 1-403</t>
  </si>
  <si>
    <t>Fleet_South West Replacement_Pickup #62</t>
  </si>
  <si>
    <t>Fleet_South West Replacement_Pickup #63</t>
  </si>
  <si>
    <t>No Parent WO - Services (New and Upgrades) - Layouts - Guelph</t>
  </si>
  <si>
    <t>No Parent WO - Services (New and Upgrades) - Commercial, Industrial and Institutional (ICI) Projects - Guelph</t>
  </si>
  <si>
    <t>Underground Subdivision Distribution System Final Close Out and Inspection - Alectra Guelph</t>
  </si>
  <si>
    <t>New Subdivision Development - Secondary Service Lateral - Alectra Guelph</t>
  </si>
  <si>
    <t>New Residential Subdivision and Condo Tower Development - Alectra Guelph</t>
  </si>
  <si>
    <t>Wholesale Metering - Guelph RZ</t>
  </si>
  <si>
    <t>New Services - Guelph RZ</t>
  </si>
  <si>
    <t>Meter Renewal to MC Compliance (Expiries) - Guelph RZ</t>
  </si>
  <si>
    <t>Renew Meter Equip, Except Expired Meters - Guelph RZ</t>
  </si>
  <si>
    <t>Reactive Capital, Alectra Southwest - Storm Damage</t>
  </si>
  <si>
    <t>Reactive Capital, Lines Southwest - Recoverable Replacements</t>
  </si>
  <si>
    <t>Guelph - Capitalization of Locates</t>
  </si>
  <si>
    <t>Customer Initiated Joint Use - Guelph</t>
  </si>
  <si>
    <t>Joint Use Pole Removal - Guelph</t>
  </si>
  <si>
    <t>Road Authority Projects - South West (Guelph) Baker District Redevelopment</t>
  </si>
  <si>
    <t>Customer Initiated Distribution System Expansion Projects - South West, Guelph</t>
  </si>
  <si>
    <t>Meter Renewal to MC compliance (expiries) NON AMI - Guelph RZ</t>
  </si>
  <si>
    <t>Customer Initiated Joint Use - Alectra Central South</t>
  </si>
  <si>
    <t>Hurontario Light Rail Transit (HuLRT) - Mississauga - Metrolinx</t>
  </si>
  <si>
    <t>Road Authority Project - Poleline Relocation for QEW widening at Dixie Rd.</t>
  </si>
  <si>
    <t>Underground Subdivision Distribution System Final Close Out and Inspection - Alectra Central South</t>
  </si>
  <si>
    <t>New Institutional/Commercial/Industrial Subdivision Development - Alectra Central South</t>
  </si>
  <si>
    <t>Subdivision Developer Capital Plant Relocation - Alectra Central South</t>
  </si>
  <si>
    <t>New Subdivision Development - Secondary Service Lateral - Alectra Central South</t>
  </si>
  <si>
    <t>New Services -  Metering (Mississauga)</t>
  </si>
  <si>
    <t>Meter Renewal to MC Compliance (expiries) - Enersource RZ</t>
  </si>
  <si>
    <t>Renew Meter Equip, Except Expired Meters - Enersource RZ</t>
  </si>
  <si>
    <t>Replacement of End of Life Communications Equipment in Central South Municipal Substations</t>
  </si>
  <si>
    <t>Replacement of End of Life SCADA Radios in Central South Field RTUs</t>
  </si>
  <si>
    <t>Cable Replacement and Switchgear Removal -  (AREA19) - Fieldgate and Ponytrail Dr, Mississauga</t>
  </si>
  <si>
    <t>Transit Service - Commercial and Institutional (ICI) Projects - Central South</t>
  </si>
  <si>
    <t>Transit Service (New and Upgrades) Layouts  - Central South</t>
  </si>
  <si>
    <t>Proactive Replacement of Remote Terminal Units - Central South</t>
  </si>
  <si>
    <t>Reactive Capital, Alectra Central South - Storm Damage</t>
  </si>
  <si>
    <t>Fault Indicator Installation and Replacement  -Central South</t>
  </si>
  <si>
    <t>Customer Initiated Distribution System Expansion Projects - Central South</t>
  </si>
  <si>
    <t>Dundas Bus Rapid Transit (DuBRT) - Metrolinx</t>
  </si>
  <si>
    <t>BRONTE COLLEGE/TRILLIUM OH TO UG REBUILD (ABOVE GROUND PARKING)</t>
  </si>
  <si>
    <t>Customer Initiated Distribution System Expansion Project - 151 City Centre Drive</t>
  </si>
  <si>
    <t>Proactive Replacement of ScadaMATE Controllers- Central  South</t>
  </si>
  <si>
    <t>Upgrade Switchgear Controllers in  Central South MS</t>
  </si>
  <si>
    <t>Meter Renewal to MC compliance (expiries) NON AMI - Enersource RZ</t>
  </si>
  <si>
    <t>Renew Meter Equip, Except Expired Meters - NON AMI- Enersource RZ</t>
  </si>
  <si>
    <t>Subdivision Developer Capital Plant Relocation - Alectra West</t>
  </si>
  <si>
    <t>New Services Metering (West)</t>
  </si>
  <si>
    <t>Meter Renewal to MC Compliance (expiries)- Horizon RZ</t>
  </si>
  <si>
    <t>Wholesale Metering - Horizon RZ</t>
  </si>
  <si>
    <t>Renew Meter Equip, Except Expired Meters- Horizon RZ</t>
  </si>
  <si>
    <t>Replacement of End of Life Communications Equipment in West Municipal Substations</t>
  </si>
  <si>
    <t>Reactive Capital, Alectra West - Storm Damage</t>
  </si>
  <si>
    <t>Transit Service - Commercial and Institutional (ICI) Projects - West</t>
  </si>
  <si>
    <t>Hamilton Light Rail Transit (HaLRT) - Hamilton - Metrolinx</t>
  </si>
  <si>
    <t>Customer Initiated Distribution System Expansion Projects - West</t>
  </si>
  <si>
    <t>Wireless 3G Network Decommissioning and Upgrade to 5G</t>
  </si>
  <si>
    <t>Customer Initiated Distribution System Expansion (West) James Street South 600A Feeder</t>
  </si>
  <si>
    <t>Meter Renewal to MC compliance (expiries) NON AMI - Horizon RZ</t>
  </si>
  <si>
    <t>Renew Meter Equip, Except Expired Meters - NON AMI- Horizon RZ</t>
  </si>
  <si>
    <t>Vault Cover Renewal - East</t>
  </si>
  <si>
    <t>Subdivision Developer Capital Plant Relocation - Alectra East</t>
  </si>
  <si>
    <t>Subdivision Equipment Replacement due to Damage - Alectra East</t>
  </si>
  <si>
    <t>Yonge Subway Extension (YSE) - Metrolinx</t>
  </si>
  <si>
    <t>Services (New and Upgrades) - Layouts - East North</t>
  </si>
  <si>
    <t>Services (New and Upgrades) - Layouts - East South</t>
  </si>
  <si>
    <t>Customer Initiated Distribution System Expansion Project  (East)   - Urbacon Data Center</t>
  </si>
  <si>
    <t>New Services - Metering (East)</t>
  </si>
  <si>
    <t>Meter Renewal to MC Compliance (expiries)- PowerStream RZ</t>
  </si>
  <si>
    <t>Wholesale Metering - PowerStream RZ</t>
  </si>
  <si>
    <t>Renew Meter Equip, Except Expired Meters - PowerStream RZ</t>
  </si>
  <si>
    <t>Replacement of End of Life Communications Equipment in East (North) Municipal Substations</t>
  </si>
  <si>
    <t>Cable Replacement Project - (A05) - Golf Links, Aurora</t>
  </si>
  <si>
    <t>MS Transformer Replacement - Duckworth MS409 T1</t>
  </si>
  <si>
    <t>New LN900MHz Wireless Communications Node - 161 Cityview , Vaughan</t>
  </si>
  <si>
    <t>Road Authority UG Relocation - Portage Pkwy</t>
  </si>
  <si>
    <t>Richmond Hill TS#1 - RTU Upgrade</t>
  </si>
  <si>
    <t>Transit Service - Commercial and Institutional (ICI) Projects - East</t>
  </si>
  <si>
    <t>Transit Service (New and Upgrades) Layouts - East</t>
  </si>
  <si>
    <t>Feeder 26M14 Phase Balancing</t>
  </si>
  <si>
    <t>YNSE Expansion Project</t>
  </si>
  <si>
    <t>Customer Initiated Distribution System Expansion Projects - East South</t>
  </si>
  <si>
    <t>Road Authority O/H Line Relocation - 16th Ave (Bayview-E/o Woodbine)</t>
  </si>
  <si>
    <t>Road Authority O/H Line Relocation - Mapleview Road Prince William Way to Jubilee</t>
  </si>
  <si>
    <t>Road Authority O/H Line Relocation - Bayview Road</t>
  </si>
  <si>
    <t>230kV Trench Replacement Program</t>
  </si>
  <si>
    <t>Rainbow TS Class EA</t>
  </si>
  <si>
    <t>Meter Renewal to MC compliance (expiries) NON AMI - PowerStream RZ</t>
  </si>
  <si>
    <t>Renew Meter Equip, Except Expired Meters - NON AMI- PowerStream RZ</t>
  </si>
  <si>
    <t>Customer Initiated Joint Use - Alectra Central North</t>
  </si>
  <si>
    <t>Joint Use Pole Removal - Alectra Central North</t>
  </si>
  <si>
    <t>Hurontario Light Rail Transit (HuLRT) - Brampton - Metrolinx</t>
  </si>
  <si>
    <t>Road Authority Project - Poleline Relocation for Goreway Drive widening from Humberwest to Mayfield</t>
  </si>
  <si>
    <t>Underground Subdivision Distribution System Final Close Out and Inspection - Alectra Central North</t>
  </si>
  <si>
    <t>New Subdivision Development - Secondary Service Lateral - Alectra Central North</t>
  </si>
  <si>
    <t>Subdivision Developer Capital Plant Relocation - Alectra Central North</t>
  </si>
  <si>
    <t>New Services - Metering (Brampton)</t>
  </si>
  <si>
    <t>Meter Renewal to MC Compliance (expiries)- Brampton RZ</t>
  </si>
  <si>
    <t>Renew Meter Equip, Except Expired Meters - Brampton RZ</t>
  </si>
  <si>
    <t>Brampton Road Authority - Mayfield Road</t>
  </si>
  <si>
    <t>Road Authority Project - Poleline Relocation for Dixie Rd. widening from Queen to Mayfield</t>
  </si>
  <si>
    <t>Replacement of End of Life Communications Equipment in Central North Municipal Substations</t>
  </si>
  <si>
    <t>Return to Service of SMART Fault Indicators - Central North</t>
  </si>
  <si>
    <t>Reactive Capital, Alectra Central North - Storm Damage</t>
  </si>
  <si>
    <t>Fault Indicator Installation and Replacement  -Central North</t>
  </si>
  <si>
    <t>Transit Service - Commercial and Institutional (ICI) Projects - Central North</t>
  </si>
  <si>
    <t>Road Authority Project - Poleline Relocation for Hwy 50 from Mayfield to Colerainefrom</t>
  </si>
  <si>
    <t>Eco Park System Expansion</t>
  </si>
  <si>
    <t>Pleasant TS Upgrade - Metering Outside of Station</t>
  </si>
  <si>
    <t>Customer Initiated Joint Use - Alectra West</t>
  </si>
  <si>
    <t>Customer Initiated Distribution System Project (West) McMaster Innovation Park - Dedicated Feeder- Business Park</t>
  </si>
  <si>
    <t>Underground Subdivision Distribution System Final Close Out and Inspection - Alectra West</t>
  </si>
  <si>
    <t>New Subdivision Development - Secondary Service Lateral - Alectra West</t>
  </si>
  <si>
    <t>New Industrial/Commercial/Institutional Subdivision Development - Alectra West</t>
  </si>
  <si>
    <t>Cable Replacement Project - (M21) - Raymerville Dr, Markham</t>
  </si>
  <si>
    <t>Cable Injection Project - (M21) - Cairns Drive area of Markham</t>
  </si>
  <si>
    <t>Cable Injection Project - (V17) - Jacob Keffer Parkway area of Vaughan</t>
  </si>
  <si>
    <t>Cable Injection Project - (A09) - Willow Farm Lane of  Aurora</t>
  </si>
  <si>
    <t>Cable Replacement- Main Feeder Cable on Cantay Road, Mississauga (AREA 44)</t>
  </si>
  <si>
    <t>Cable Replacement Project  - (AREA16) - Hemus Square, Mississauga</t>
  </si>
  <si>
    <t>Cable Replacement Project - (AREA19) - Dixie Rd and Winding Trail, Mississauga</t>
  </si>
  <si>
    <t>Cable Replacement Project – (V51) – Ashbridge Circle area in Vaughan</t>
  </si>
  <si>
    <t>Cable Replacement Project - (M44) - Cochrane Dr (North) - Scolberg (South), Markham</t>
  </si>
  <si>
    <t>Cable Replacement Project - (V36) - Aviva Park, Vaughan</t>
  </si>
  <si>
    <t>Cable Replacement Project - (A10) -Batson Dr, Aurora</t>
  </si>
  <si>
    <t>Cable Injection Project - (R23) - Kersey Cr area of Richmond Hill</t>
  </si>
  <si>
    <t>Fleet-West_Vehicle Replacement_Cargo Van 1-121</t>
  </si>
  <si>
    <t>Fleet-West_Vehicle Replacement_Pickup 1-124</t>
  </si>
  <si>
    <t>Fleet_West_Vehicle Replacement_Trailers 1-449</t>
  </si>
  <si>
    <t>Fleet_West_Vehicle Replacement_Trailers 1-451</t>
  </si>
  <si>
    <t>Fleet-West Van 2-51114</t>
  </si>
  <si>
    <t>Fleet_Central South Vehicle  2-20709 S/bucket</t>
  </si>
  <si>
    <t>Fleet East Vehicle replacement, 3-528 Van</t>
  </si>
  <si>
    <t>Fleet East Vehicle replacement, 3-566 Cargo Vans</t>
  </si>
  <si>
    <t>Fleet East Vehicle replacement,  3-571 Pickup 1500</t>
  </si>
  <si>
    <t>Fleet East Vehicle replacement, 3-577 Pickup 2500</t>
  </si>
  <si>
    <t>Fleet East Vehicle replacement,  3-321 Cube Van</t>
  </si>
  <si>
    <t>2022 GUELPH - Remotely Controlled Switches</t>
  </si>
  <si>
    <t>Metrolinx - RER - Lakeshore West Line - Railway Crossings</t>
  </si>
  <si>
    <t>HuLRT OMSF Expansion Project</t>
  </si>
  <si>
    <t>Hurontario Street Enhancements - LRT Project</t>
  </si>
  <si>
    <t>MX - Eglinton Crosstown West Extension - AUC RELOCATIONS - COMMERCE TO ORBITER</t>
  </si>
  <si>
    <t>Station Switchgear Replacement - Hamilton MS71 LV1</t>
  </si>
  <si>
    <t>Rometown</t>
  </si>
  <si>
    <t>Lines Central-South - Site Restorations</t>
  </si>
  <si>
    <t>Cable Replacement Project - Mason Heights</t>
  </si>
  <si>
    <t>Cable Replacement Project and Transformers Replacement - Rathburn Rd. W, Mississauga</t>
  </si>
  <si>
    <t>Cable Replacement Project - Area  of Erin Mills Parkway and South Millway</t>
  </si>
  <si>
    <t>Cable Replacement Project - Main Fedeer(s) upgrade - 68F2, 68F4,  68F7, 83F5, 83F3</t>
  </si>
  <si>
    <t>Installation of Alectra Owned Fiber - M-City Development, Mississauga</t>
  </si>
  <si>
    <t>Advanced Metering Infrastructure (AMI) Upgrade - Guelph RZ</t>
  </si>
  <si>
    <t>Rear Lot Renewal - (191) - Park Ave, Guelph</t>
  </si>
  <si>
    <t>SCADA Infrastructure</t>
  </si>
  <si>
    <t>Fleet_South West Replacement_Bucket Truck_#5</t>
  </si>
  <si>
    <t>Southgate Network Operations Renovations</t>
  </si>
  <si>
    <t>Gage TS Upgrade</t>
  </si>
  <si>
    <t>New build - Extend Vansickle M51 Feeder, St.Catharines</t>
  </si>
  <si>
    <t>MS Decommissioning</t>
  </si>
  <si>
    <t>Sorbweb Oil Containment Systems - 2 to 4 MS locations per year- West</t>
  </si>
  <si>
    <t>Installation of Video Surveillance system at MS stations - Annual Multi-year initiative-WEST</t>
  </si>
  <si>
    <t>Voltage Conversion - Aberdeen MS, Hamilton</t>
  </si>
  <si>
    <t>Voltage Conversion - Deerhurst MS, Hamilton</t>
  </si>
  <si>
    <t>New build - Waterdown 3rd Feeder, Hamilton</t>
  </si>
  <si>
    <t>Cable Injection Project - (HAM) - Stone Church - Garth - Lincoln M. Alexander</t>
  </si>
  <si>
    <t>Purchase and Installation of Animal Guarding-Annual Multi-year initiative-WEST</t>
  </si>
  <si>
    <t>New Hybrid Wireless Communications System - West Hamilton And Ancaser</t>
  </si>
  <si>
    <t>New MESH Wireless Communications System - Waterdown</t>
  </si>
  <si>
    <t>New MESH Wireless Communications System - Dundas</t>
  </si>
  <si>
    <t>Fleet_West_Vehicle Replacement_Bucket Truck 1-270</t>
  </si>
  <si>
    <t>Fleet_West_Vehicle  Replacement_ Bucket Truck 1-361</t>
  </si>
  <si>
    <t>Fleet_Central North Vehicle S/Bucket 2-7109</t>
  </si>
  <si>
    <t>Fleet_West_Vehicle  Replacement_ Digger Derrick 1-333</t>
  </si>
  <si>
    <t>Fleet_West_Vehicle  Replacement_Forklift S1264</t>
  </si>
  <si>
    <t>New build - Extend Bunting M81 Feeder, St.Catharines</t>
  </si>
  <si>
    <t>Cable Injection Project - (F5) - Steeles - Main - Hwy 407 - McLaughlin, Brampton</t>
  </si>
  <si>
    <t>Lines Central-North - Site Restorations</t>
  </si>
  <si>
    <t>Voltage Conversion  - MS-2 Church St, Brampton</t>
  </si>
  <si>
    <t>Feeder Protection Migration to DNP - Jim Yarrow TS</t>
  </si>
  <si>
    <t>GS&gt;50 MIST Meter Implementation - PowerStream RZ</t>
  </si>
  <si>
    <t>Customer Initiated Expansion - Central North</t>
  </si>
  <si>
    <t>Purchase and Installation of 4 Station DC System Monitoring-Multi-year initiative-CENTRAL</t>
  </si>
  <si>
    <t>Sorbweb Oil Containment Systems - 4 Transformers -Multiyear initiative-Central South</t>
  </si>
  <si>
    <t>Metering - All Retail Metering - Guelph RZ</t>
  </si>
  <si>
    <t>CABLE INJECTION PROJECT - (J3-K3-N2-02), BRAMPTON</t>
  </si>
  <si>
    <t>Station Switchgear Replacement - MS10</t>
  </si>
  <si>
    <t>CABLE INJECTIONS - CENTRAL NORTH</t>
  </si>
  <si>
    <t>Cable Injection Project - (J5) - Steeles - Bramalea - Hwy 407 - Dixie, Brampton</t>
  </si>
  <si>
    <t>42M64  FEEDER EXTENSION MISSISAUGA RD WILLIAMS PKWY</t>
  </si>
  <si>
    <t>CABLE REPLACEMENT- BRAMPTON LEFT BEHIND CABLE- CENTRAL NORTH</t>
  </si>
  <si>
    <t>25M9 FEEDER EXTENSION - HERITAGE RD, HONI ROW TO NORTH OF HWY 407</t>
  </si>
  <si>
    <t xml:space="preserve"> 25M9 FEEDER EXTENSION - HONI ROW, HERITAGE RD TO WCB</t>
  </si>
  <si>
    <t>New build - 25M9 Extension to Derry Rd, Mississauga</t>
  </si>
  <si>
    <t>St Catharines U/G System - P&amp;C Upgrades</t>
  </si>
  <si>
    <t>Vaughan TS#4 Feeder Integration - Part 3</t>
  </si>
  <si>
    <t>Sorbweb Oil Containment Systems - 2 to 4 Transformers -Multiyear initiative-North &amp; TS</t>
  </si>
  <si>
    <t>Cable Injection Project - (V37) - Langstaff and Weston, Vaughan</t>
  </si>
  <si>
    <t>Markham TS#3 Bus Differential &amp; Overcurrent Protections Upgrades</t>
  </si>
  <si>
    <t>Markham TS#3 T1/T2 "B" Differential Protections Upgrade</t>
  </si>
  <si>
    <t>Markham TS#3E Feeder Protections Upgrade</t>
  </si>
  <si>
    <t>OT SCADA Map Cleanup - Phase 2</t>
  </si>
  <si>
    <t>Cable Injection Project - (M26) - Hwy 7 -McCowan - 14th - Old Kennedy, Markham</t>
  </si>
  <si>
    <t>Metrolinx- RER -  Stouffville Line - Railway Crossings</t>
  </si>
  <si>
    <t>Cityview microgrid enhancements</t>
  </si>
  <si>
    <t>Integration of Net Zero Energy Emissions DERS</t>
  </si>
  <si>
    <t>MV90 Upgrade</t>
  </si>
  <si>
    <t>Vaughan TS#1E - Data Concentrator Replacement</t>
  </si>
  <si>
    <t>New LN900 MHz Wireless Communications Node - VTS3 Vaughan</t>
  </si>
  <si>
    <t>Road Authority O/H Line Relocation - Duckworth St (Bell Farm to St Vincent)</t>
  </si>
  <si>
    <t>Cable Replacement Project - (M31) - Denison and Birchmount, Markham</t>
  </si>
  <si>
    <t>Line Protections and HMI Upgrade - KDU-10 Replacement - Markham TS#2</t>
  </si>
  <si>
    <t>Renew Metering Armitage TS – M43 - PowerStream RZ</t>
  </si>
  <si>
    <t>Station Ground Grid Refurbishments</t>
  </si>
  <si>
    <t>DACS Inverter and RTU removal - East TS</t>
  </si>
  <si>
    <t>Markham TS3 Firewall Upgrade</t>
  </si>
  <si>
    <t>101762-1</t>
  </si>
  <si>
    <t>Road Authority YRRT Yonge St</t>
  </si>
  <si>
    <t>Future Ducts Crossing Go Train Tracks</t>
  </si>
  <si>
    <t>Voltage Conversion - Convert Customers on Morgan MS into 27.6kV Supply, Markham</t>
  </si>
  <si>
    <t>MIST Meter Completion of Billing Configuration</t>
  </si>
  <si>
    <t>Cable Injection Project - (V38) - Rutherford and Weston, Vaughan</t>
  </si>
  <si>
    <t>EV Charging Stations</t>
  </si>
  <si>
    <t>OT Network Hardware Refresh</t>
  </si>
  <si>
    <t>OT PS North Routing Redundancy</t>
  </si>
  <si>
    <t>Fleet_Central South Vehicle 2-22909 S/Bucket</t>
  </si>
  <si>
    <t>Fleet_Central South Vehicle 2-20609 S/bucket</t>
  </si>
  <si>
    <t>Implementation of Hexagon Joint Use-GIS module</t>
  </si>
  <si>
    <t>Customer Initiated Distribution System Project - M-City (M1 &amp; M2)</t>
  </si>
  <si>
    <t>Tablets for Inspection &amp; Maintenance Programs</t>
  </si>
  <si>
    <t>MS302 Saunders - F1, F3, F4 Feeder Cell Emergency Replacement</t>
  </si>
  <si>
    <t>New Spare 10 MVA 44kV-13.8/8.32kV Transformer</t>
  </si>
  <si>
    <t>AMI 1.7 Metering Infrastructure Risk Mitigation</t>
  </si>
  <si>
    <t>Upgrade of Alectra's AMPLE Server Platform</t>
  </si>
  <si>
    <t>Metrolinx - RER - Kitchener Line - ERZ Railway Crossings</t>
  </si>
  <si>
    <t>Cable Replacement Project - (AREA45) - Argentia Rd &amp; Campobello Rd/Kinsmen Gate, Mississauga</t>
  </si>
  <si>
    <t>OH Rebuild Project - Park &amp; Stavebank</t>
  </si>
  <si>
    <t>Spare Station Transformer Bushing Conversion from PILC to XLPE - West</t>
  </si>
  <si>
    <t>Overhead Conductor Replacement - #6 Copper - Feeder OT8</t>
  </si>
  <si>
    <t>Insulator Renewal - West</t>
  </si>
  <si>
    <t>Cable Injection Project - (HAM) - Rymal - Mud - Upper Centennial - Upper Red Hill Valley</t>
  </si>
  <si>
    <t>Rear Lot Renewal Project - Royal Orchard - North, Markham</t>
  </si>
  <si>
    <t>Insulator Renewal - East</t>
  </si>
  <si>
    <t>Fleet_Central South Vehicle Replacement-SUV</t>
  </si>
  <si>
    <t>Station Switchgear Replacement - Big Bay Point MS304</t>
  </si>
  <si>
    <t>Cable Replacement and Transformers Replacement - Project - Folkway, Mississauga</t>
  </si>
  <si>
    <t>Cable Replacement Project - Hamilton Mountain URD</t>
  </si>
  <si>
    <t>Driveway Paving - Various Stations - Multi-year initiative - West</t>
  </si>
  <si>
    <t>YARROW TS T1 &amp; T2 LEAKS AND BUSHING REPAIRS</t>
  </si>
  <si>
    <t>Road Authority O/H Line Relocation - Bethesda Sideroad</t>
  </si>
  <si>
    <t>New LN900MHz Wireless Communications Node - JYTS Brampton</t>
  </si>
  <si>
    <t>OT SCADA/OMS Enhancement - Power Flow</t>
  </si>
  <si>
    <t>IVR Enhancements</t>
  </si>
  <si>
    <t>WayToResolve Implementation</t>
  </si>
  <si>
    <t>2021 IMPLEMENTATION OF DOBLE-ENOSERV POWERBASE AND ENOSERV RTS</t>
  </si>
  <si>
    <t>*NEW* Teston Rd - PVD to Weston</t>
  </si>
  <si>
    <t>Holburne &amp; Ogden</t>
  </si>
  <si>
    <t>HaLRT_New Stirton Feeder for TPSS#4 and 8852X load shedding, Hamilton</t>
  </si>
  <si>
    <t>Fleet_Central South Vehicle Replacement-Pick ups</t>
  </si>
  <si>
    <t>Fleet East Vehicle replacement, 3-287 Pickup truck 3500</t>
  </si>
  <si>
    <t>Voltage Conversion - Amber Feeder F2 Conversion, Markham</t>
  </si>
  <si>
    <t>Distribution Loop improvement on Vogell Rd</t>
  </si>
  <si>
    <t>Annual License Growth on meter to cash platforms</t>
  </si>
  <si>
    <t>Cable Injection Project - (V02) - Atkinson and Worth, Vaughan</t>
  </si>
  <si>
    <t>Cable Replacement Project – (V41) Stephanie Blvd., Vaughan</t>
  </si>
  <si>
    <t>Customer Initiated Distribution Expansion - East South - Project Rainbow - Site 1</t>
  </si>
  <si>
    <t>Customer Initiated Distribution Expansion - East South - Project Rainbow Site 2</t>
  </si>
  <si>
    <t>Vaughan TS#6 - Build Station</t>
  </si>
  <si>
    <t> AutoCAD Template &amp; Drawing Package</t>
  </si>
  <si>
    <t>Fleet_South West Replacement_Pickup #36</t>
  </si>
  <si>
    <t>Fleet_West Replacement_Dump/Cargo Truck_1-223</t>
  </si>
  <si>
    <t>Fleet East Vehicle replacement,  3-581 Pickup 1500</t>
  </si>
  <si>
    <t>Cable Injection Project - (M38) - HWY 7 - Warden - Woodbine, Markham</t>
  </si>
  <si>
    <t>Road Authority OH to UG Conversion - (East South) Jane St @ Portage Pkway</t>
  </si>
  <si>
    <t>Metering Renewal - all types - Horizon RZ</t>
  </si>
  <si>
    <t>Fleet_West_Vehicle Replacement_Pickups_1-266</t>
  </si>
  <si>
    <t>New Alliston 2 x 20 MVA Substation - Industrial Parkway</t>
  </si>
  <si>
    <t>Equinox System Expansion</t>
  </si>
  <si>
    <t>2023 - 216 COOK STREET EMERGING CABLE REPLACEMENT IN BARRIE</t>
  </si>
  <si>
    <t>2023 - Voltage Conversion - Amber MS and John MS Conversion, Markham</t>
  </si>
  <si>
    <t>GRIP Idle management installation on 20 vehicles (New)</t>
  </si>
  <si>
    <t>GRE&amp;T - SEW Customer Engagement eMobility</t>
  </si>
  <si>
    <t>Customer Initiated Distribution System Expansion Project - Coleraine Business Park (BramEast)</t>
  </si>
  <si>
    <t>Customer Initiated Distribution System Expansion Project - Queen Gore</t>
  </si>
  <si>
    <t>Road Authority UG Relocation - East South: Hwy 404 MBC</t>
  </si>
  <si>
    <t>Customer Initiated Distribution System Expansion Project - Trillium Health Partners</t>
  </si>
  <si>
    <t>Customer Initiated Distribution System Expansion Project - GTAA Feeder Expansion (135M2 Cardiff)</t>
  </si>
  <si>
    <t>Customer Initiated Distribution System Expansion (West) 500 Upper Wellington Street</t>
  </si>
  <si>
    <t>Road Authority O/H Line Relocation - Victoria Square Blvd (Woodbine-Woodbine</t>
  </si>
  <si>
    <t>2022 CABLE INJECTION/R16 - MAJOR MACK-BAYVIEW-16TH-YONGE (2021 CARRYOVER)</t>
  </si>
  <si>
    <t>Alectra Station Access Harmonization - Abloy CLIQ system expansion-EAST</t>
  </si>
  <si>
    <t>Convert Three MS's in Alliston to WiMax Communications</t>
  </si>
  <si>
    <t>Convert Three MS's in Bradford to WiMax Communications</t>
  </si>
  <si>
    <t>Upgrade of JMUX Optical Interfaces - Alectra East SONET Ring</t>
  </si>
  <si>
    <t>FLEET_WEST_VEHICLE REPLACEMENT-CARGO VANS 1-331</t>
  </si>
  <si>
    <t>FLEET_WEST_ VEHICLE REPLACEMENT_PICKUPS 1-239</t>
  </si>
  <si>
    <t>General Plant Total</t>
  </si>
  <si>
    <t>System Access Total</t>
  </si>
  <si>
    <t>System Renewal Total</t>
  </si>
  <si>
    <t>System Service Total</t>
  </si>
  <si>
    <t>Miscellaneous Projects (under $500K threshold)</t>
  </si>
  <si>
    <t>Technology Changes in Control Room</t>
  </si>
  <si>
    <t>Purchase of Major Station Tools - Multi-year</t>
  </si>
  <si>
    <t>Fleet_West_Vehicle Replacement_Trailers 1-452</t>
  </si>
  <si>
    <t>Software Asset Management Software</t>
  </si>
  <si>
    <t>Cyber Security - Enterprise Network Segmentation</t>
  </si>
  <si>
    <t>Fleet_Central South Vehicle  Material Handler 2-10007</t>
  </si>
  <si>
    <t>Fleet_West_Vehicle Replacement_Trailers 1-405</t>
  </si>
  <si>
    <t>Meter-to-Cash - ALM upgrade - IT Infrastructure</t>
  </si>
  <si>
    <t>Fleet_West_Vehicle Replacement_Trailers 1-441</t>
  </si>
  <si>
    <t>Fleet_West_Vehicle Replacement_Trailers 1-402</t>
  </si>
  <si>
    <t>Fleet_West_Vehicle  Replacement_ Bucket Truck 1-374</t>
  </si>
  <si>
    <t>Fleet_West_Replacement_Tensioner Trailer 1-418</t>
  </si>
  <si>
    <t>Fleet_West_Vehicle  Replacement_ Digger Derrick 1-342</t>
  </si>
  <si>
    <t>Fleet East Vehicle replacement -  3-326 Cube Van</t>
  </si>
  <si>
    <t>OT- OMS Enhancements</t>
  </si>
  <si>
    <t>John Street underground parking renewal</t>
  </si>
  <si>
    <t>Fleet-West_Vehicle Replacement_Pickup 1-391</t>
  </si>
  <si>
    <t>Fleet East Multi Year Shop tools</t>
  </si>
  <si>
    <t>IT End User - Misc Software Licenses</t>
  </si>
  <si>
    <t>PURCHASE OF OMICRON ARCO400 TEST SET-P&amp;C CENTRAL</t>
  </si>
  <si>
    <t>Year to date Actual</t>
  </si>
  <si>
    <t>2023 Forecast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</si>
</sst>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0.0,,\);;@"/>
  </numFmts>
  <fonts count="4" x14ac:knownFonts="1">
    <font>
      <sz val="11"/>
      <color theme="1"/>
      <name val="Calibri"/>
      <family val="2"/>
      <scheme val="minor"/>
    </font>
    <font>
      <sz val="11"/>
      <color theme="1"/>
      <name val="Arial"/>
      <family val="2"/>
    </font>
    <font>
      <b/>
      <sz val="11"/>
      <color theme="0"/>
      <name val="Arial"/>
      <family val="2"/>
    </font>
    <font>
      <b/>
      <sz val="11"/>
      <color theme="1"/>
      <name val="Arial"/>
      <family val="2"/>
    </font>
  </fonts>
  <fills count="3">
    <fill>
      <patternFill patternType="none"/>
    </fill>
    <fill>
      <patternFill patternType="gray125"/>
    </fill>
    <fill>
      <patternFill patternType="solid">
        <fgColor theme="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4">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horizontal="center"/>
    </xf>
    <xf numFmtId="0" fontId="2" fillId="2" borderId="1" xfId="0" applyFont="1" applyFill="1" applyBorder="1" applyAlignment="1">
      <alignment horizontal="center" vertical="center" wrapText="1"/>
    </xf>
    <xf numFmtId="0" fontId="3" fillId="0" borderId="1" xfId="0" applyFont="1" applyBorder="1"/>
    <xf numFmtId="0" fontId="3" fillId="0" borderId="1" xfId="0" applyFont="1" applyBorder="1" applyAlignment="1">
      <alignment horizontal="center"/>
    </xf>
    <xf numFmtId="0" fontId="1" fillId="0" borderId="1" xfId="0" applyFont="1" applyBorder="1"/>
    <xf numFmtId="164" fontId="1" fillId="0" borderId="1" xfId="0" applyNumberFormat="1" applyFont="1" applyBorder="1" applyAlignment="1">
      <alignment horizontal="center"/>
    </xf>
    <xf numFmtId="0" fontId="2" fillId="2" borderId="1" xfId="0" applyFont="1" applyFill="1" applyBorder="1"/>
    <xf numFmtId="0" fontId="2" fillId="2" borderId="1" xfId="0" applyFont="1" applyFill="1" applyBorder="1" applyAlignment="1">
      <alignment horizontal="center"/>
    </xf>
    <xf numFmtId="164" fontId="2" fillId="2" borderId="1" xfId="0" applyNumberFormat="1" applyFont="1" applyFill="1" applyBorder="1" applyAlignment="1">
      <alignment horizontal="center"/>
    </xf>
    <xf numFmtId="0" fontId="1" fillId="0" borderId="0" xfId="0" applyFont="1" applyAlignment="1">
      <alignment horizontal="left" wrapText="1"/>
    </xf>
  </cellXfs>
  <cellStyles count="2">
    <cellStyle name="Normal" xfId="0" builtinId="0"/>
    <cellStyle name="Normal 4" xfId="1" xr:uid="{DE31B937-5647-40DF-8126-EDCB4B43E1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34" Type="http://schemas.openxmlformats.org/officeDocument/2006/relationships/customXml" Target="../customXml/item3.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customXml" Target="../customXml/item2.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sharedStrings" Target="sharedStrings.xml"/><Relationship Id="rId8"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LOTSHARE\2000PLAN\EUROPE\TEMPLATE\GER00PL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Finance$\PowerStream%20Capital%20Budget\2018%20ICM\Project%20List_2017-03-28h12m46s30%20-%20Actuals%20&amp;%20Scenarios%20Revised.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10CPG\Balance%20Sheet\Corp%20Acctg%20Actuals%20-%20200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Merger%20Integration%20Team\Merger%202015\Merger%20Integration%20Business%20Case\Subcommittees\IT\IT%20-%202016-2020%20Transition%20Costs%20-%20v3%20May%2015%20201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Finance$\vpoonja$\USERS\POONJA\FORECAST\96FRCS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Documents%20and%20Settings\deakdebc\Local%20Settings\Temporary%20Internet%20Files\Content.Outlook\94Z2O071\Monthend%20preliminary%20template%20MAR1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TA\Finance$\Users\henry.xu\AppData\Local\Microsoft\Windows\Temporary%20Internet%20Files\Content.Outlook\TG6UIA7K\Chapter2_Appendices_DSP%20Capex%20Tables.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th\YDrive\THESL\Finance\Internal\Team\Capital%20Services\Month%20End%20Reporting\2014\05.May\Reporting\FA%20Continuity%20Schedule\FA%20Data\Project%20mismatch%20201404%20WD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Finance$\sites\AssetManagement\CapitalReporting\2023\2023%20ME%20File.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Finance$\Users\nyeates\AppData\Local\Microsoft\Windows\Temporary%20Internet%20Files\Content.IE5\4ZTLLAQC\HOBNI_2015_Chapter_2_Appendices_20140423.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dlfs-v102\GroupData1\TEMP\F'02%20G&amp;A%20Budget%20-%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lfs-v102\GroupData1\FINANCE\MKTGFIN\REPORTS\F'00\Consolf0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Finance$\Business%20Planning\Budget%202014\8.%20Final%20Approved%20Budget%20Files\Board%20Model\Pro-forma%20Model%20FY13F3F%20v2013.0147.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Finance$\users$\ramar\My%20Documents\BY%20APPLICATION\EXCEL\RATES\2004\2004%20Budget%20rev.%20before%204_1_04%20Adj\2004%20Det%20Bud%20Calend%20BEFORE4_1%20Adj.%20V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Finance$\sites\AssetManagement\CapitalReporting\2021\2021%20ME%20File.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TA\Finance$\Users\juli\Desktop\Alectra%20Utilities%20-%20Capital%20Reporting%20-%202019.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Finance$\vpoonja$\POONJA\EXCEL\CAPACITY\RPCAP96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Brinks_nt8\usuarios\GESTION\DOTACION\JULIO\CONSOLIDADO.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Finance$\Engineering\Capital%20Projects%20-%20Manager\KPI's\2014\WIP\2.%20Daily%20Project%20Spending%20Costing%20-%20February%20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lfs-v102\GroupData1\TEMP\F'02%20G&amp;A%20Budget%20-%20Revis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lfs-v102\GroupData1\FINANCE\MKTGFIN\Frank%20Temp%20Mktg%20Nov%209\Temp%20-%20Mktg\F'03%20Plan\F'02%20Q2\F'02%20G&amp;A%20Budget%20-%20Q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TA\Finance$\PowerStream%20Capital%20Budget\Year%202016\2016%20Monthly%20Reporting%20&amp;%20Forecasts\2016%20Forecasts\Q3%20Forecast\Project%20List_2016-10-11h10m27s06%20-%20for%20Q3%20forecast.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HR%20&amp;%20OE\Strategy%20Management\PowerStream%20-%20Corporate%20Balanced%20Scorecard\2016%20BSC\2016%20BSC%20MASTER%20-%20Results.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Finance$\vpoonja$\My%20Documents\SYSTEM\System%202000\Proj20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Finance$\vpoonja$\My%20Documents\SYSTEM\System%20New\System%202001\Project2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Finance$\vpoonja$\My%20Documents\SYSTEM\System%20New\System%202002\Project%20Summary%20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Reconciliation-INP"/>
      <sheetName val="Upside &amp; Downside-INP"/>
      <sheetName val="Annual Comparative-INP"/>
      <sheetName val="EVA-INP"/>
      <sheetName val="2000 Cash Flow"/>
      <sheetName val="Quarterly Comparative "/>
      <sheetName val="Quarterly Balance Sheet-INP"/>
      <sheetName val="2000 Balance Sheet-INP"/>
      <sheetName val="Cap. Exp. Analysis-INP"/>
      <sheetName val="2000 Plan P&amp;L"/>
      <sheetName val="2000 Corporate-INP"/>
      <sheetName val="2000 CIT-INP"/>
      <sheetName val="2000 Check-INP"/>
      <sheetName val="2000 Currency-INP"/>
      <sheetName val="2000 Coin-INP"/>
      <sheetName val="2000 ATM-INP"/>
      <sheetName val="2000 Compusafe-INP"/>
      <sheetName val="2000 Air Courier-INP"/>
      <sheetName val="2000 D&amp;J-INP"/>
      <sheetName val="2000 Guarding-INP"/>
      <sheetName val="2000 Monitoring-INP"/>
      <sheetName val="2000 Teller-INP"/>
      <sheetName val="2000 2key Safes-INP"/>
      <sheetName val="2000 Non-Val-INP"/>
      <sheetName val="2000 Other-INP"/>
      <sheetName val="1999 P&amp;L-INP"/>
      <sheetName val="1998 P&amp;L"/>
      <sheetName val="Capital Spending-INP"/>
      <sheetName val="Interest-INP"/>
      <sheetName val="CurTaxinp"/>
      <sheetName val="def_Taxes-INP"/>
      <sheetName val="Debt Rollforward-INP"/>
      <sheetName val="Module1"/>
      <sheetName val="Module2"/>
      <sheetName val="Salary Table"/>
      <sheetName val="Project List"/>
      <sheetName val="List for Summary"/>
      <sheetName val="Reference"/>
      <sheetName val="Control Sheet"/>
      <sheetName val="Sheet1"/>
    </sheetNames>
    <sheetDataSet>
      <sheetData sheetId="0"/>
      <sheetData sheetId="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 Capex"/>
      <sheetName val="Table 2 - PS Capex"/>
      <sheetName val="Table 4 - PS Elig Projects"/>
      <sheetName val="Summary from DSP filing"/>
      <sheetName val="Bus Case Alectra"/>
      <sheetName val="Report Filter"/>
      <sheetName val="Project List"/>
      <sheetName val="Actuals"/>
      <sheetName val="Project By Stage"/>
      <sheetName val="Sorting"/>
      <sheetName val="ExpenditureAttributeRecord"/>
      <sheetName val="CFOrder"/>
      <sheetName val="ConfigurableFieldRecord"/>
      <sheetName val="Help"/>
      <sheetName val="ForecastSummaryRecord"/>
      <sheetName val="PTYearlyFinancialRecord"/>
      <sheetName val="YearlyFinancialRecord"/>
      <sheetName val="AccountTypes"/>
      <sheetName val="HeaderParameters"/>
      <sheetName val="SearchCriteria"/>
      <sheetName val="TemplateSpecificResource"/>
      <sheetName val="TextResource"/>
      <sheetName val="Logo"/>
      <sheetName val="ProjectStages"/>
      <sheetName val="ChartMetaData"/>
      <sheetName val="StageColors"/>
      <sheetName val="AlternativeAttributeRecord"/>
      <sheetName val="ScenarioMappingRecord"/>
      <sheetName val="MonthlyFinancialRecord"/>
      <sheetName val="formHelp"/>
      <sheetName val="ScoringFunctions"/>
      <sheetName val="InvestmentComments"/>
      <sheetName val="Constraints"/>
      <sheetName val="Program Red'n"/>
      <sheetName val="pivot 2"/>
      <sheetName val="PIVOT ICM"/>
      <sheetName val="Yr over Yr"/>
      <sheetName val="2019 &amp; 2020"/>
      <sheetName val="ICM per March 6th"/>
      <sheetName val="Sheet1"/>
      <sheetName val="2016 August Budget"/>
      <sheetName val="2015 Insight"/>
      <sheetName val="New Connections"/>
    </sheetNames>
    <sheetDataSet>
      <sheetData sheetId="0"/>
      <sheetData sheetId="1"/>
      <sheetData sheetId="2"/>
      <sheetData sheetId="3"/>
      <sheetData sheetId="4"/>
      <sheetData sheetId="5"/>
      <sheetData sheetId="6">
        <row r="4">
          <cell r="J4">
            <v>5</v>
          </cell>
        </row>
        <row r="11">
          <cell r="X11" t="str">
            <v>2016 - Revised 2018 for ICM $2.9M adjustment</v>
          </cell>
          <cell r="AP11" t="str">
            <v>Is this Project a Program</v>
          </cell>
          <cell r="AW11">
            <v>0</v>
          </cell>
          <cell r="AX11" t="str">
            <v>2016 - Revised 2018 for ICM $2.9M adjustment</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7">
          <cell r="A17" t="str">
            <v>Project Code</v>
          </cell>
        </row>
      </sheetData>
      <sheetData sheetId="37"/>
      <sheetData sheetId="38"/>
      <sheetData sheetId="39"/>
      <sheetData sheetId="40"/>
      <sheetData sheetId="41"/>
      <sheetData sheetId="4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TC_CON"/>
      <sheetName val="links"/>
      <sheetName val="StatCan"/>
      <sheetName val="IC1_Form"/>
      <sheetName val="Budgeting Page"/>
      <sheetName val="Control Sheet"/>
    </sheetNames>
    <sheetDataSet>
      <sheetData sheetId="0" refreshError="1">
        <row r="235">
          <cell r="D235" t="str">
            <v>Contributed Surplus-Preferred</v>
          </cell>
          <cell r="E235">
            <v>0</v>
          </cell>
        </row>
        <row r="236">
          <cell r="C236" t="str">
            <v>33002</v>
          </cell>
          <cell r="D236" t="str">
            <v>Retained Earnings</v>
          </cell>
          <cell r="E236">
            <v>756314362.2249999</v>
          </cell>
        </row>
        <row r="237">
          <cell r="C237" t="str">
            <v>33005</v>
          </cell>
          <cell r="D237" t="str">
            <v>R/E Prior Period Adj</v>
          </cell>
          <cell r="E237">
            <v>-764316.44000000006</v>
          </cell>
        </row>
        <row r="238">
          <cell r="C238" t="str">
            <v>33011</v>
          </cell>
          <cell r="D238" t="str">
            <v>Retained Earnings - Subs</v>
          </cell>
          <cell r="E238">
            <v>0</v>
          </cell>
        </row>
        <row r="239">
          <cell r="C239" t="str">
            <v>33020</v>
          </cell>
          <cell r="D239" t="str">
            <v>Diff - Reissue/Repurchase</v>
          </cell>
          <cell r="E239">
            <v>-6107298.0499999998</v>
          </cell>
        </row>
        <row r="240">
          <cell r="C240" t="str">
            <v>33099</v>
          </cell>
          <cell r="D240" t="str">
            <v>Petr-Transition</v>
          </cell>
          <cell r="E240">
            <v>-14534636.019999998</v>
          </cell>
        </row>
        <row r="241">
          <cell r="C241" t="str">
            <v>33101</v>
          </cell>
          <cell r="D241" t="str">
            <v>Dividends</v>
          </cell>
          <cell r="E241">
            <v>-2875627.44</v>
          </cell>
        </row>
        <row r="242">
          <cell r="C242" t="str">
            <v>33102</v>
          </cell>
          <cell r="D242" t="str">
            <v>Dividends - Class A</v>
          </cell>
          <cell r="E242">
            <v>-65745280.619999997</v>
          </cell>
        </row>
        <row r="243">
          <cell r="C243" t="str">
            <v>91235</v>
          </cell>
          <cell r="D243" t="str">
            <v>Cash Effect Cta Int Rept'G</v>
          </cell>
          <cell r="E243">
            <v>0</v>
          </cell>
        </row>
        <row r="244">
          <cell r="C244" t="str">
            <v>91236</v>
          </cell>
          <cell r="D244" t="str">
            <v>Reverse Sale Charge A/R</v>
          </cell>
          <cell r="E244">
            <v>0</v>
          </cell>
        </row>
        <row r="245">
          <cell r="C245" t="str">
            <v>91237</v>
          </cell>
          <cell r="D245" t="str">
            <v>Reverse Charge A/R</v>
          </cell>
          <cell r="E245">
            <v>0</v>
          </cell>
        </row>
        <row r="246">
          <cell r="C246" t="str">
            <v>91238</v>
          </cell>
          <cell r="D246" t="str">
            <v>Net A/P On Reversal Sale</v>
          </cell>
          <cell r="E246">
            <v>0</v>
          </cell>
        </row>
        <row r="247">
          <cell r="C247" t="str">
            <v>91239</v>
          </cell>
          <cell r="D247" t="str">
            <v>Net Tax Effect Reversal Sale</v>
          </cell>
          <cell r="E247">
            <v>0</v>
          </cell>
        </row>
        <row r="248">
          <cell r="C248" t="str">
            <v>91244</v>
          </cell>
          <cell r="D248" t="str">
            <v>Cash Effect - Cm</v>
          </cell>
          <cell r="E248">
            <v>0</v>
          </cell>
        </row>
        <row r="249">
          <cell r="C249" t="str">
            <v>91245</v>
          </cell>
          <cell r="D249" t="str">
            <v>Reverse - Cm</v>
          </cell>
          <cell r="E249">
            <v>0</v>
          </cell>
        </row>
        <row r="250">
          <cell r="C250" t="str">
            <v>91246</v>
          </cell>
          <cell r="D250" t="str">
            <v>Taxes Payable - Cm</v>
          </cell>
          <cell r="E250">
            <v>0</v>
          </cell>
        </row>
        <row r="251">
          <cell r="C251" t="str">
            <v>91299</v>
          </cell>
          <cell r="D251" t="str">
            <v>Statistical- Income Offset</v>
          </cell>
          <cell r="E251">
            <v>0</v>
          </cell>
        </row>
        <row r="252">
          <cell r="C252" t="str">
            <v>99330I</v>
          </cell>
          <cell r="D252" t="str">
            <v>Retained Earnings-CTC F.I.</v>
          </cell>
          <cell r="E252">
            <v>0</v>
          </cell>
        </row>
        <row r="253">
          <cell r="C253" t="str">
            <v>99330K</v>
          </cell>
          <cell r="D253" t="str">
            <v>Retained Earnings-CTAL</v>
          </cell>
          <cell r="E253">
            <v>0</v>
          </cell>
        </row>
        <row r="254">
          <cell r="C254" t="str">
            <v>99330N</v>
          </cell>
          <cell r="D254" t="str">
            <v>Retained Earnings-Sub-Capital</v>
          </cell>
          <cell r="E254">
            <v>0</v>
          </cell>
        </row>
        <row r="255">
          <cell r="C255" t="str">
            <v>99330O</v>
          </cell>
          <cell r="D255" t="str">
            <v>Retained Earnings-Sub-Promo</v>
          </cell>
          <cell r="E255">
            <v>0</v>
          </cell>
        </row>
        <row r="256">
          <cell r="C256" t="str">
            <v>99330W</v>
          </cell>
          <cell r="D256" t="str">
            <v>Retained Earnings-Sub-China</v>
          </cell>
          <cell r="E256">
            <v>0</v>
          </cell>
        </row>
        <row r="257">
          <cell r="C257" t="str">
            <v>99330X</v>
          </cell>
          <cell r="D257" t="str">
            <v>Retained Earnings-Sub-Far East</v>
          </cell>
          <cell r="E257">
            <v>0</v>
          </cell>
        </row>
        <row r="258">
          <cell r="C258" t="str">
            <v>99330Y</v>
          </cell>
          <cell r="D258" t="str">
            <v>Retained Earning-Sub-HK Branch</v>
          </cell>
          <cell r="E258">
            <v>0</v>
          </cell>
        </row>
        <row r="259">
          <cell r="C259" t="str">
            <v>9933AB</v>
          </cell>
          <cell r="D259" t="str">
            <v>Retained Earnings - Holdings</v>
          </cell>
          <cell r="E259">
            <v>0</v>
          </cell>
        </row>
        <row r="260">
          <cell r="C260" t="str">
            <v>9933AC</v>
          </cell>
          <cell r="D260" t="str">
            <v>Retained Earnings - Antilles</v>
          </cell>
          <cell r="E260">
            <v>0</v>
          </cell>
        </row>
        <row r="261">
          <cell r="C261" t="str">
            <v>9933AE</v>
          </cell>
          <cell r="D261" t="str">
            <v>Retained Earnings-Marks</v>
          </cell>
          <cell r="E261">
            <v>0</v>
          </cell>
        </row>
        <row r="262">
          <cell r="C262" t="str">
            <v>9933AF</v>
          </cell>
          <cell r="D262" t="str">
            <v>Retained Earnings - CTAQ</v>
          </cell>
          <cell r="E262">
            <v>0</v>
          </cell>
        </row>
        <row r="263">
          <cell r="C263" t="str">
            <v>9933AG</v>
          </cell>
          <cell r="D263" t="str">
            <v>Retained Earnings - CT Bank</v>
          </cell>
          <cell r="E263">
            <v>0</v>
          </cell>
        </row>
        <row r="264">
          <cell r="C264" t="str">
            <v>9933AH</v>
          </cell>
          <cell r="D264" t="str">
            <v>Retained Earnings-CTFS Delawar</v>
          </cell>
          <cell r="E264">
            <v>0</v>
          </cell>
        </row>
        <row r="265">
          <cell r="C265" t="str">
            <v>9933AI</v>
          </cell>
          <cell r="D265" t="str">
            <v>Retained Earnings-CTFS Bermuda</v>
          </cell>
          <cell r="E265">
            <v>0</v>
          </cell>
        </row>
        <row r="266">
          <cell r="C266" t="str">
            <v>9933AJ</v>
          </cell>
          <cell r="D266" t="str">
            <v>Retained Earnings-FS Consolid</v>
          </cell>
          <cell r="E266">
            <v>0</v>
          </cell>
        </row>
        <row r="267">
          <cell r="C267" t="str">
            <v>9933AK</v>
          </cell>
          <cell r="D267" t="str">
            <v>Retained Earnings-Shanghai</v>
          </cell>
          <cell r="E267">
            <v>0</v>
          </cell>
        </row>
        <row r="268">
          <cell r="C268" t="str">
            <v>9933AL</v>
          </cell>
          <cell r="D268" t="str">
            <v>Retained Earnings-Berm Hold</v>
          </cell>
          <cell r="E268">
            <v>0</v>
          </cell>
        </row>
        <row r="269">
          <cell r="C269" t="str">
            <v>9933BA</v>
          </cell>
          <cell r="D269" t="str">
            <v>Retained Earnings Final - CTAL</v>
          </cell>
          <cell r="E269">
            <v>0</v>
          </cell>
        </row>
        <row r="270">
          <cell r="C270" t="str">
            <v>9933BB</v>
          </cell>
          <cell r="D270" t="str">
            <v>Retained Earnings Final - Hold</v>
          </cell>
          <cell r="E270">
            <v>0</v>
          </cell>
        </row>
        <row r="271">
          <cell r="C271" t="str">
            <v>9933BC</v>
          </cell>
          <cell r="D271" t="str">
            <v>Retained Earnings Final - Anti</v>
          </cell>
          <cell r="E271">
            <v>0</v>
          </cell>
        </row>
        <row r="272">
          <cell r="C272" t="str">
            <v>9933BE</v>
          </cell>
          <cell r="D272" t="str">
            <v>Retained Earnings Final - CTRE</v>
          </cell>
          <cell r="E272">
            <v>0</v>
          </cell>
        </row>
        <row r="273">
          <cell r="C273" t="str">
            <v>9933BG</v>
          </cell>
          <cell r="D273" t="str">
            <v>Retained Earnings Final-CTAQ</v>
          </cell>
          <cell r="E273">
            <v>0</v>
          </cell>
        </row>
        <row r="274">
          <cell r="C274" t="str">
            <v>9933BH</v>
          </cell>
          <cell r="D274" t="str">
            <v>Retained Earnings Final - Shan</v>
          </cell>
          <cell r="E274">
            <v>0</v>
          </cell>
        </row>
        <row r="275">
          <cell r="D275" t="str">
            <v>Retained Earnings Before AOCI Adj.</v>
          </cell>
          <cell r="E275">
            <v>666287203.65499985</v>
          </cell>
        </row>
        <row r="1287">
          <cell r="C1287" t="str">
            <v>99707A</v>
          </cell>
          <cell r="D1287" t="str">
            <v>Corporate Overhead-Marks</v>
          </cell>
          <cell r="E1287">
            <v>0</v>
          </cell>
          <cell r="F1287">
            <v>0</v>
          </cell>
          <cell r="G1287">
            <v>0</v>
          </cell>
          <cell r="H1287">
            <v>0</v>
          </cell>
          <cell r="I1287">
            <v>0</v>
          </cell>
          <cell r="J1287">
            <v>0</v>
          </cell>
          <cell r="K1287">
            <v>0</v>
          </cell>
          <cell r="L1287">
            <v>0</v>
          </cell>
          <cell r="M1287">
            <v>0</v>
          </cell>
          <cell r="N1287">
            <v>0</v>
          </cell>
          <cell r="R1287">
            <v>0</v>
          </cell>
          <cell r="S1287">
            <v>5667540</v>
          </cell>
          <cell r="T1287">
            <v>0</v>
          </cell>
          <cell r="U1287">
            <v>0</v>
          </cell>
          <cell r="V1287">
            <v>0</v>
          </cell>
          <cell r="W1287">
            <v>0</v>
          </cell>
          <cell r="AC1287">
            <v>5667540</v>
          </cell>
        </row>
        <row r="1288">
          <cell r="C1288" t="str">
            <v>99710G</v>
          </cell>
          <cell r="D1288" t="str">
            <v>Corp-Sundry Inc-Marks</v>
          </cell>
          <cell r="E1288">
            <v>0</v>
          </cell>
          <cell r="F1288">
            <v>0</v>
          </cell>
          <cell r="G1288">
            <v>0</v>
          </cell>
          <cell r="H1288">
            <v>0</v>
          </cell>
          <cell r="I1288">
            <v>0</v>
          </cell>
          <cell r="J1288">
            <v>0</v>
          </cell>
          <cell r="K1288">
            <v>0</v>
          </cell>
          <cell r="L1288">
            <v>0</v>
          </cell>
          <cell r="M1288">
            <v>0</v>
          </cell>
          <cell r="N1288">
            <v>0</v>
          </cell>
          <cell r="R1288">
            <v>0</v>
          </cell>
          <cell r="S1288">
            <v>-3418868</v>
          </cell>
          <cell r="T1288">
            <v>0</v>
          </cell>
          <cell r="U1288">
            <v>0</v>
          </cell>
          <cell r="V1288">
            <v>0</v>
          </cell>
          <cell r="W1288">
            <v>0</v>
          </cell>
          <cell r="AC1288">
            <v>-3418868</v>
          </cell>
        </row>
        <row r="1289">
          <cell r="C1289" t="str">
            <v>99780B</v>
          </cell>
          <cell r="D1289" t="str">
            <v>Equity in Sub Earnings-CTAL</v>
          </cell>
          <cell r="E1289">
            <v>0</v>
          </cell>
          <cell r="F1289">
            <v>0</v>
          </cell>
          <cell r="G1289">
            <v>89610032</v>
          </cell>
          <cell r="H1289">
            <v>0</v>
          </cell>
          <cell r="I1289">
            <v>0</v>
          </cell>
          <cell r="J1289">
            <v>0</v>
          </cell>
          <cell r="K1289">
            <v>89610032</v>
          </cell>
          <cell r="L1289">
            <v>0</v>
          </cell>
          <cell r="M1289">
            <v>0</v>
          </cell>
          <cell r="N1289">
            <v>0</v>
          </cell>
          <cell r="R1289">
            <v>0</v>
          </cell>
          <cell r="S1289">
            <v>0</v>
          </cell>
          <cell r="T1289">
            <v>0</v>
          </cell>
          <cell r="U1289">
            <v>0</v>
          </cell>
          <cell r="V1289">
            <v>0</v>
          </cell>
          <cell r="W1289">
            <v>-89610032</v>
          </cell>
          <cell r="AC1289">
            <v>0</v>
          </cell>
        </row>
        <row r="1290">
          <cell r="C1290" t="str">
            <v>99780C</v>
          </cell>
          <cell r="D1290" t="str">
            <v>Equity in Sub Earnings-CTREL</v>
          </cell>
          <cell r="E1290">
            <v>0</v>
          </cell>
          <cell r="F1290">
            <v>0</v>
          </cell>
          <cell r="G1290">
            <v>133830352.05</v>
          </cell>
          <cell r="H1290">
            <v>0</v>
          </cell>
          <cell r="I1290">
            <v>0</v>
          </cell>
          <cell r="J1290">
            <v>0</v>
          </cell>
          <cell r="K1290">
            <v>133830352.05</v>
          </cell>
          <cell r="L1290">
            <v>0</v>
          </cell>
          <cell r="M1290">
            <v>0</v>
          </cell>
          <cell r="N1290">
            <v>0</v>
          </cell>
          <cell r="R1290">
            <v>0</v>
          </cell>
          <cell r="S1290">
            <v>0</v>
          </cell>
          <cell r="T1290">
            <v>0</v>
          </cell>
          <cell r="U1290">
            <v>0</v>
          </cell>
          <cell r="V1290">
            <v>0</v>
          </cell>
          <cell r="W1290">
            <v>-133830352.05</v>
          </cell>
          <cell r="AC1290">
            <v>0</v>
          </cell>
        </row>
        <row r="1291">
          <cell r="C1291" t="str">
            <v>99780F</v>
          </cell>
          <cell r="D1291" t="str">
            <v>Equity in Sub Earnings-Holding</v>
          </cell>
          <cell r="E1291">
            <v>0</v>
          </cell>
          <cell r="F1291">
            <v>0</v>
          </cell>
          <cell r="G1291">
            <v>10342611.58</v>
          </cell>
          <cell r="H1291">
            <v>0</v>
          </cell>
          <cell r="I1291">
            <v>0</v>
          </cell>
          <cell r="J1291">
            <v>0</v>
          </cell>
          <cell r="K1291">
            <v>10342611.58</v>
          </cell>
          <cell r="L1291">
            <v>0</v>
          </cell>
          <cell r="M1291">
            <v>0</v>
          </cell>
          <cell r="N1291">
            <v>0</v>
          </cell>
          <cell r="R1291">
            <v>0</v>
          </cell>
          <cell r="S1291">
            <v>0</v>
          </cell>
          <cell r="T1291">
            <v>0</v>
          </cell>
          <cell r="U1291">
            <v>0</v>
          </cell>
          <cell r="V1291">
            <v>0</v>
          </cell>
          <cell r="W1291">
            <v>-10342609</v>
          </cell>
          <cell r="AC1291">
            <v>2.5800000000745058</v>
          </cell>
        </row>
        <row r="1292">
          <cell r="C1292" t="str">
            <v>99780H</v>
          </cell>
          <cell r="D1292" t="str">
            <v>Equity in Sub Earnings-Antil</v>
          </cell>
          <cell r="E1292">
            <v>0</v>
          </cell>
          <cell r="F1292">
            <v>0</v>
          </cell>
          <cell r="G1292">
            <v>14935916.66</v>
          </cell>
          <cell r="H1292">
            <v>0</v>
          </cell>
          <cell r="I1292">
            <v>0</v>
          </cell>
          <cell r="J1292">
            <v>0</v>
          </cell>
          <cell r="K1292">
            <v>14935916.66</v>
          </cell>
          <cell r="L1292">
            <v>0</v>
          </cell>
          <cell r="M1292">
            <v>0</v>
          </cell>
          <cell r="N1292">
            <v>0</v>
          </cell>
          <cell r="R1292">
            <v>0</v>
          </cell>
          <cell r="S1292">
            <v>0</v>
          </cell>
          <cell r="T1292">
            <v>0</v>
          </cell>
          <cell r="U1292">
            <v>0</v>
          </cell>
          <cell r="V1292">
            <v>0</v>
          </cell>
          <cell r="W1292">
            <v>-14935916</v>
          </cell>
          <cell r="AC1292">
            <v>0.66000000014901161</v>
          </cell>
        </row>
        <row r="1293">
          <cell r="C1293" t="str">
            <v>99780I</v>
          </cell>
          <cell r="D1293" t="str">
            <v>Income From Sub - Shanghai</v>
          </cell>
          <cell r="E1293">
            <v>0</v>
          </cell>
          <cell r="F1293">
            <v>0</v>
          </cell>
          <cell r="G1293">
            <v>-234355.59</v>
          </cell>
          <cell r="H1293">
            <v>0</v>
          </cell>
          <cell r="I1293">
            <v>0</v>
          </cell>
          <cell r="J1293">
            <v>0</v>
          </cell>
          <cell r="K1293">
            <v>-234355.59</v>
          </cell>
          <cell r="L1293">
            <v>0</v>
          </cell>
          <cell r="M1293">
            <v>0</v>
          </cell>
          <cell r="N1293">
            <v>0</v>
          </cell>
          <cell r="R1293">
            <v>0</v>
          </cell>
          <cell r="S1293">
            <v>0</v>
          </cell>
          <cell r="T1293">
            <v>0</v>
          </cell>
          <cell r="U1293">
            <v>0</v>
          </cell>
          <cell r="V1293">
            <v>0</v>
          </cell>
          <cell r="W1293">
            <v>243636.58000000002</v>
          </cell>
          <cell r="AC1293">
            <v>9280.9900000000198</v>
          </cell>
        </row>
        <row r="1294">
          <cell r="C1294" t="str">
            <v>99780K</v>
          </cell>
          <cell r="D1294" t="str">
            <v>Income fro Sub - CTAQ</v>
          </cell>
          <cell r="E1294">
            <v>0</v>
          </cell>
          <cell r="F1294">
            <v>0</v>
          </cell>
          <cell r="G1294">
            <v>42859786</v>
          </cell>
          <cell r="H1294">
            <v>0</v>
          </cell>
          <cell r="I1294">
            <v>0</v>
          </cell>
          <cell r="J1294">
            <v>0</v>
          </cell>
          <cell r="K1294">
            <v>42859786</v>
          </cell>
          <cell r="L1294">
            <v>0</v>
          </cell>
          <cell r="M1294">
            <v>0</v>
          </cell>
          <cell r="N1294">
            <v>0</v>
          </cell>
          <cell r="R1294">
            <v>0</v>
          </cell>
          <cell r="S1294">
            <v>0</v>
          </cell>
          <cell r="T1294">
            <v>0</v>
          </cell>
          <cell r="U1294">
            <v>0</v>
          </cell>
          <cell r="V1294">
            <v>0</v>
          </cell>
          <cell r="W1294">
            <v>-42859784</v>
          </cell>
          <cell r="AC1294">
            <v>2</v>
          </cell>
        </row>
        <row r="1295">
          <cell r="D1295" t="str">
            <v>Other Cost of Merch Sold 1</v>
          </cell>
          <cell r="E1295">
            <v>6374936519.2399988</v>
          </cell>
          <cell r="F1295">
            <v>248255178.48000005</v>
          </cell>
          <cell r="G1295">
            <v>288693230.70000005</v>
          </cell>
          <cell r="H1295">
            <v>4529055</v>
          </cell>
          <cell r="I1295">
            <v>-154834155.42000002</v>
          </cell>
          <cell r="J1295">
            <v>15176846.739999996</v>
          </cell>
          <cell r="K1295">
            <v>6776756674.7399988</v>
          </cell>
          <cell r="L1295">
            <v>699157261</v>
          </cell>
          <cell r="M1295">
            <v>92866690.090000018</v>
          </cell>
          <cell r="N1295">
            <v>2562546.31</v>
          </cell>
          <cell r="R1295">
            <v>95429236.400000021</v>
          </cell>
          <cell r="S1295">
            <v>728965903</v>
          </cell>
          <cell r="T1295">
            <v>120551.27</v>
          </cell>
          <cell r="U1295">
            <v>73884.12000000001</v>
          </cell>
          <cell r="V1295">
            <v>75.69</v>
          </cell>
          <cell r="W1295">
            <v>-213619977.91999999</v>
          </cell>
          <cell r="AA1295">
            <v>0</v>
          </cell>
          <cell r="AC1295">
            <v>8086883608.2999992</v>
          </cell>
        </row>
        <row r="1296">
          <cell r="D1296" t="str">
            <v>Backout from COGS 1: 70704 US FX</v>
          </cell>
          <cell r="E1296">
            <v>59764.340000000004</v>
          </cell>
          <cell r="F1296">
            <v>0</v>
          </cell>
          <cell r="G1296">
            <v>0</v>
          </cell>
          <cell r="H1296">
            <v>0</v>
          </cell>
          <cell r="I1296">
            <v>0</v>
          </cell>
          <cell r="J1296">
            <v>0</v>
          </cell>
          <cell r="K1296">
            <v>59764.340000000004</v>
          </cell>
          <cell r="L1296">
            <v>0</v>
          </cell>
          <cell r="M1296">
            <v>0</v>
          </cell>
          <cell r="N1296">
            <v>0</v>
          </cell>
          <cell r="O1296">
            <v>0</v>
          </cell>
          <cell r="P1296">
            <v>0</v>
          </cell>
          <cell r="Q1296">
            <v>0</v>
          </cell>
          <cell r="R1296">
            <v>0</v>
          </cell>
          <cell r="S1296">
            <v>0</v>
          </cell>
          <cell r="T1296">
            <v>0</v>
          </cell>
          <cell r="U1296">
            <v>0</v>
          </cell>
          <cell r="V1296">
            <v>0</v>
          </cell>
          <cell r="W1296">
            <v>0</v>
          </cell>
          <cell r="AA1296">
            <v>0</v>
          </cell>
          <cell r="AC1296">
            <v>59764.340000000004</v>
          </cell>
        </row>
        <row r="1297">
          <cell r="D1297" t="str">
            <v>Backout from COGS 1: 61093 US FX</v>
          </cell>
          <cell r="E1297">
            <v>0</v>
          </cell>
          <cell r="F1297">
            <v>0</v>
          </cell>
          <cell r="G1297">
            <v>0</v>
          </cell>
          <cell r="H1297">
            <v>0</v>
          </cell>
          <cell r="I1297">
            <v>0</v>
          </cell>
          <cell r="J1297">
            <v>0</v>
          </cell>
          <cell r="K1297">
            <v>0</v>
          </cell>
          <cell r="L1297">
            <v>0</v>
          </cell>
          <cell r="M1297">
            <v>0</v>
          </cell>
          <cell r="N1297">
            <v>0</v>
          </cell>
          <cell r="O1297">
            <v>0</v>
          </cell>
          <cell r="P1297">
            <v>0</v>
          </cell>
          <cell r="Q1297">
            <v>0</v>
          </cell>
          <cell r="R1297">
            <v>0</v>
          </cell>
          <cell r="S1297">
            <v>0</v>
          </cell>
          <cell r="T1297">
            <v>0</v>
          </cell>
          <cell r="U1297">
            <v>0</v>
          </cell>
          <cell r="V1297">
            <v>0</v>
          </cell>
          <cell r="W1297">
            <v>0</v>
          </cell>
          <cell r="AA1297">
            <v>0</v>
          </cell>
          <cell r="AC1297">
            <v>0</v>
          </cell>
        </row>
        <row r="1298">
          <cell r="D1298" t="str">
            <v>Backout from COGS 1: 53001 US FX</v>
          </cell>
          <cell r="E1298">
            <v>27064593.52</v>
          </cell>
          <cell r="F1298">
            <v>0</v>
          </cell>
          <cell r="G1298">
            <v>0</v>
          </cell>
          <cell r="H1298">
            <v>0</v>
          </cell>
          <cell r="I1298">
            <v>0</v>
          </cell>
          <cell r="J1298">
            <v>0</v>
          </cell>
          <cell r="K1298">
            <v>27064593.52</v>
          </cell>
          <cell r="L1298">
            <v>0</v>
          </cell>
          <cell r="M1298">
            <v>0</v>
          </cell>
          <cell r="N1298">
            <v>0</v>
          </cell>
          <cell r="O1298">
            <v>0</v>
          </cell>
          <cell r="P1298">
            <v>0</v>
          </cell>
          <cell r="Q1298">
            <v>0</v>
          </cell>
          <cell r="R1298">
            <v>0</v>
          </cell>
          <cell r="S1298">
            <v>0</v>
          </cell>
          <cell r="T1298">
            <v>0</v>
          </cell>
          <cell r="U1298">
            <v>0</v>
          </cell>
          <cell r="V1298">
            <v>0</v>
          </cell>
          <cell r="W1298">
            <v>0</v>
          </cell>
          <cell r="AA1298">
            <v>0</v>
          </cell>
          <cell r="AC1298">
            <v>27064593.52</v>
          </cell>
        </row>
        <row r="1299">
          <cell r="D1299" t="str">
            <v>Add-in 3rd Pty Courier Fees (IC Mngmt)</v>
          </cell>
          <cell r="E1299">
            <v>0</v>
          </cell>
          <cell r="F1299">
            <v>0</v>
          </cell>
          <cell r="G1299">
            <v>0</v>
          </cell>
          <cell r="H1299">
            <v>0</v>
          </cell>
          <cell r="I1299">
            <v>0</v>
          </cell>
          <cell r="J1299">
            <v>0</v>
          </cell>
          <cell r="K1299">
            <v>0</v>
          </cell>
          <cell r="L1299">
            <v>0</v>
          </cell>
          <cell r="M1299">
            <v>0</v>
          </cell>
          <cell r="N1299">
            <v>0</v>
          </cell>
          <cell r="O1299">
            <v>0</v>
          </cell>
          <cell r="P1299">
            <v>0</v>
          </cell>
          <cell r="Q1299">
            <v>0</v>
          </cell>
          <cell r="R1299">
            <v>0</v>
          </cell>
          <cell r="S1299">
            <v>0</v>
          </cell>
          <cell r="T1299">
            <v>0</v>
          </cell>
          <cell r="U1299">
            <v>0</v>
          </cell>
          <cell r="V1299">
            <v>0</v>
          </cell>
          <cell r="W1299">
            <v>0</v>
          </cell>
          <cell r="AA1299">
            <v>0</v>
          </cell>
          <cell r="AC1299">
            <v>0</v>
          </cell>
        </row>
        <row r="1300">
          <cell r="D1300" t="str">
            <v>Reclassification of Revenue Items</v>
          </cell>
          <cell r="E1300">
            <v>-5446098</v>
          </cell>
        </row>
        <row r="1301">
          <cell r="D1301" t="str">
            <v>Reclassification of Revenue Items</v>
          </cell>
          <cell r="E1301">
            <v>-27400479.620000001</v>
          </cell>
        </row>
        <row r="1302">
          <cell r="D1302" t="str">
            <v>Reclassification of Revenue Items</v>
          </cell>
          <cell r="E1302">
            <v>-29645225.23</v>
          </cell>
        </row>
        <row r="1303">
          <cell r="D1303" t="str">
            <v>Reclassification of Revenue Items</v>
          </cell>
          <cell r="E1303">
            <v>0</v>
          </cell>
          <cell r="F1303">
            <v>26400000</v>
          </cell>
        </row>
        <row r="1304">
          <cell r="D1304" t="str">
            <v>Intercompany Purchases</v>
          </cell>
          <cell r="E1304">
            <v>0</v>
          </cell>
          <cell r="F1304">
            <v>0</v>
          </cell>
          <cell r="G1304">
            <v>0</v>
          </cell>
          <cell r="H1304">
            <v>0</v>
          </cell>
          <cell r="I1304">
            <v>0</v>
          </cell>
          <cell r="J1304">
            <v>0</v>
          </cell>
          <cell r="K1304">
            <v>0</v>
          </cell>
          <cell r="L1304">
            <v>0</v>
          </cell>
          <cell r="M1304">
            <v>0</v>
          </cell>
          <cell r="N1304">
            <v>0</v>
          </cell>
          <cell r="S1304">
            <v>0</v>
          </cell>
          <cell r="T1304">
            <v>0</v>
          </cell>
          <cell r="U1304">
            <v>0</v>
          </cell>
          <cell r="V1304">
            <v>0</v>
          </cell>
          <cell r="W1304">
            <v>0</v>
          </cell>
          <cell r="AA1304">
            <v>0</v>
          </cell>
          <cell r="AC1304">
            <v>0</v>
          </cell>
        </row>
        <row r="1305">
          <cell r="D1305" t="str">
            <v>Intercompany Management Fees</v>
          </cell>
          <cell r="E1305">
            <v>0</v>
          </cell>
          <cell r="F1305">
            <v>0</v>
          </cell>
          <cell r="G1305">
            <v>0</v>
          </cell>
          <cell r="H1305">
            <v>0</v>
          </cell>
          <cell r="I1305">
            <v>0</v>
          </cell>
          <cell r="J1305">
            <v>0</v>
          </cell>
          <cell r="L1305">
            <v>0</v>
          </cell>
          <cell r="M1305">
            <v>0</v>
          </cell>
          <cell r="N1305">
            <v>0</v>
          </cell>
          <cell r="S1305">
            <v>14247520</v>
          </cell>
          <cell r="T1305">
            <v>0</v>
          </cell>
          <cell r="U1305">
            <v>0</v>
          </cell>
          <cell r="V1305">
            <v>0</v>
          </cell>
          <cell r="W1305">
            <v>-14247520</v>
          </cell>
          <cell r="AA1305">
            <v>0</v>
          </cell>
          <cell r="AC1305">
            <v>0</v>
          </cell>
        </row>
        <row r="1306">
          <cell r="C1306" t="str">
            <v>50811</v>
          </cell>
          <cell r="D1306" t="str">
            <v>Courier Charges-3rd Party</v>
          </cell>
          <cell r="E1306">
            <v>0</v>
          </cell>
          <cell r="F1306">
            <v>0</v>
          </cell>
          <cell r="G1306">
            <v>0</v>
          </cell>
          <cell r="H1306">
            <v>0</v>
          </cell>
          <cell r="I1306">
            <v>0</v>
          </cell>
          <cell r="J1306">
            <v>0</v>
          </cell>
          <cell r="L1306">
            <v>0</v>
          </cell>
          <cell r="M1306">
            <v>0</v>
          </cell>
          <cell r="N1306">
            <v>0</v>
          </cell>
          <cell r="S1306">
            <v>0</v>
          </cell>
          <cell r="T1306">
            <v>0</v>
          </cell>
          <cell r="U1306">
            <v>0</v>
          </cell>
          <cell r="V1306">
            <v>0</v>
          </cell>
          <cell r="W1306">
            <v>0</v>
          </cell>
          <cell r="AA1306">
            <v>0</v>
          </cell>
          <cell r="AC1306">
            <v>0</v>
          </cell>
        </row>
        <row r="1307">
          <cell r="D1307" t="str">
            <v>Intercompany Management Fees</v>
          </cell>
          <cell r="E1307">
            <v>0</v>
          </cell>
          <cell r="F1307">
            <v>0</v>
          </cell>
          <cell r="G1307">
            <v>0</v>
          </cell>
          <cell r="H1307">
            <v>0</v>
          </cell>
          <cell r="I1307">
            <v>0</v>
          </cell>
          <cell r="J1307">
            <v>0</v>
          </cell>
          <cell r="K1307">
            <v>0</v>
          </cell>
          <cell r="L1307">
            <v>0</v>
          </cell>
          <cell r="M1307">
            <v>0</v>
          </cell>
          <cell r="N1307">
            <v>0</v>
          </cell>
          <cell r="O1307">
            <v>0</v>
          </cell>
          <cell r="P1307">
            <v>0</v>
          </cell>
          <cell r="Q1307">
            <v>0</v>
          </cell>
          <cell r="R1307">
            <v>0</v>
          </cell>
          <cell r="S1307">
            <v>14247520</v>
          </cell>
          <cell r="T1307">
            <v>0</v>
          </cell>
          <cell r="U1307">
            <v>0</v>
          </cell>
          <cell r="V1307">
            <v>0</v>
          </cell>
          <cell r="W1307">
            <v>-14247520</v>
          </cell>
          <cell r="AA1307">
            <v>0</v>
          </cell>
          <cell r="AC1307">
            <v>0</v>
          </cell>
        </row>
      </sheetData>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Comments"/>
      <sheetName val="Variables"/>
      <sheetName val="Proposed Timelines"/>
      <sheetName val="Resources By Business Area"/>
      <sheetName val="IT Transition Costs Summary"/>
      <sheetName val="IT Transition By Project-Total"/>
      <sheetName val="IT Transition by Proj by Yr"/>
      <sheetName val="CAPEX by Project by Year-IT"/>
      <sheetName val="CAPEX by Project by Year-ENG"/>
      <sheetName val="IT Transition by Project &amp; Yr"/>
      <sheetName val="CAPEX by Type-Total"/>
      <sheetName val="CAPEX by Type-IT"/>
      <sheetName val="CAPEX by Type-ENG"/>
      <sheetName val="CAPEX by Type-Detail-IT"/>
      <sheetName val="CAPEX by Type-Detail-ENG"/>
      <sheetName val="Total CIS"/>
      <sheetName val="Total ERP"/>
      <sheetName val="Total IT Infrastructure"/>
      <sheetName val="Total ENG &amp; OT"/>
      <sheetName val="Ongoing OPEX by Proj &amp; Yr-IT"/>
      <sheetName val="Ongoing OPEX by Type-IT &amp; ENG"/>
      <sheetName val="Ongoing OPEX by Type-Total-IT"/>
      <sheetName val="Ongoing OPEX by Type-Total-ENG"/>
      <sheetName val="Ongoing OPEX by Proj &amp; Yr-ENG"/>
      <sheetName val="Ongoing OPEX by Type-Detail-IT"/>
      <sheetName val="Ongoing OPEX by Type-Detail-ENG"/>
      <sheetName val="1-Time OPEX by Project by Year"/>
      <sheetName val="1-Time OPEX by Type-Summary"/>
      <sheetName val="1-Time OPEX by Type-Detail"/>
      <sheetName val="1. CIS Consolidation Foundation"/>
      <sheetName val="2. CIS Consolidation Horizon"/>
      <sheetName val="2. CIS Horizon w-labour"/>
      <sheetName val="3. CIS Consolidation Enersource"/>
      <sheetName val="3. CIS Enersource w-labour"/>
      <sheetName val="4. ERP Consolidation Foundation"/>
      <sheetName val="5. ERP Consolidation Horizon"/>
      <sheetName val="6. ERP Consolidation Enersource"/>
      <sheetName val="7. Email Consolidation"/>
      <sheetName val="8. Telecommunications"/>
      <sheetName val="9. Phone System Consolidation"/>
      <sheetName val="10. IT Security Consolidation"/>
      <sheetName val="11. Data Centre Consolidation"/>
      <sheetName val="12. IT Service Desk"/>
      <sheetName val="13. Data Backup and Archiving "/>
      <sheetName val="14. Misc. Systems Consolidation"/>
      <sheetName val="15. CIS Consolidation HOBNI"/>
      <sheetName val="15. CIS HOB w-labour"/>
      <sheetName val="16. ERP Consolidation HOBNI"/>
      <sheetName val="E1. GIS-OMS Horizon"/>
      <sheetName val="E2. GIS-OMS Powerstream"/>
      <sheetName val="E3. SCADA Integration"/>
      <sheetName val="E4. OSI Soft Pi"/>
      <sheetName val="E5. Cascade CMMS"/>
      <sheetName val="E6. GIS-OMS HOBNI"/>
      <sheetName val="Opportunities"/>
    </sheetNames>
    <sheetDataSet>
      <sheetData sheetId="0"/>
      <sheetData sheetId="1">
        <row r="3">
          <cell r="D3">
            <v>140812</v>
          </cell>
        </row>
      </sheetData>
      <sheetData sheetId="2"/>
      <sheetData sheetId="3"/>
      <sheetData sheetId="4"/>
      <sheetData sheetId="5">
        <row r="19">
          <cell r="E19">
            <v>9379616</v>
          </cell>
        </row>
      </sheetData>
      <sheetData sheetId="6">
        <row r="5">
          <cell r="J5">
            <v>1305609</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
          <cell r="H2" t="str">
            <v>2016-01-01</v>
          </cell>
        </row>
      </sheetData>
      <sheetData sheetId="30">
        <row r="2">
          <cell r="G2" t="str">
            <v>2016-01-01</v>
          </cell>
        </row>
      </sheetData>
      <sheetData sheetId="31"/>
      <sheetData sheetId="32">
        <row r="2">
          <cell r="G2" t="str">
            <v>2017-01-01</v>
          </cell>
        </row>
      </sheetData>
      <sheetData sheetId="33"/>
      <sheetData sheetId="34">
        <row r="2">
          <cell r="G2" t="str">
            <v>2016-01-01</v>
          </cell>
        </row>
      </sheetData>
      <sheetData sheetId="35">
        <row r="2">
          <cell r="G2" t="str">
            <v>2016-01-01</v>
          </cell>
        </row>
      </sheetData>
      <sheetData sheetId="36">
        <row r="2">
          <cell r="G2" t="str">
            <v>2017-07-01</v>
          </cell>
        </row>
      </sheetData>
      <sheetData sheetId="37">
        <row r="2">
          <cell r="G2" t="str">
            <v>2016-01-01</v>
          </cell>
        </row>
        <row r="69">
          <cell r="B69">
            <v>990</v>
          </cell>
        </row>
        <row r="70">
          <cell r="B70">
            <v>80</v>
          </cell>
        </row>
        <row r="71">
          <cell r="B71">
            <v>14.35</v>
          </cell>
        </row>
      </sheetData>
      <sheetData sheetId="38">
        <row r="2">
          <cell r="G2" t="str">
            <v>2016-01-01</v>
          </cell>
        </row>
      </sheetData>
      <sheetData sheetId="39">
        <row r="2">
          <cell r="G2" t="str">
            <v>2016-01-01</v>
          </cell>
        </row>
      </sheetData>
      <sheetData sheetId="40">
        <row r="2">
          <cell r="G2" t="str">
            <v>2016-01-01</v>
          </cell>
        </row>
      </sheetData>
      <sheetData sheetId="41">
        <row r="2">
          <cell r="G2" t="str">
            <v>2016-01-01</v>
          </cell>
        </row>
      </sheetData>
      <sheetData sheetId="42">
        <row r="2">
          <cell r="G2" t="str">
            <v>2016-07-01</v>
          </cell>
        </row>
      </sheetData>
      <sheetData sheetId="43">
        <row r="2">
          <cell r="G2" t="str">
            <v>2016-01-01</v>
          </cell>
        </row>
      </sheetData>
      <sheetData sheetId="44">
        <row r="2">
          <cell r="G2" t="str">
            <v>2016-01-01</v>
          </cell>
        </row>
      </sheetData>
      <sheetData sheetId="45">
        <row r="2">
          <cell r="G2" t="str">
            <v>2016-01-01</v>
          </cell>
        </row>
      </sheetData>
      <sheetData sheetId="46"/>
      <sheetData sheetId="47">
        <row r="2">
          <cell r="G2" t="str">
            <v>2016-01-10</v>
          </cell>
        </row>
      </sheetData>
      <sheetData sheetId="48">
        <row r="2">
          <cell r="G2" t="str">
            <v>2016-01-01</v>
          </cell>
        </row>
      </sheetData>
      <sheetData sheetId="49">
        <row r="2">
          <cell r="G2" t="str">
            <v>2017-01-01</v>
          </cell>
        </row>
      </sheetData>
      <sheetData sheetId="50">
        <row r="2">
          <cell r="G2" t="str">
            <v>2016-01-01</v>
          </cell>
        </row>
      </sheetData>
      <sheetData sheetId="51">
        <row r="2">
          <cell r="G2" t="str">
            <v>2016-01-01</v>
          </cell>
        </row>
      </sheetData>
      <sheetData sheetId="52">
        <row r="2">
          <cell r="G2" t="str">
            <v>2017-01-01</v>
          </cell>
        </row>
      </sheetData>
      <sheetData sheetId="53">
        <row r="2">
          <cell r="G2" t="str">
            <v>2016-01-01</v>
          </cell>
        </row>
      </sheetData>
      <sheetData sheetId="5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T95"/>
      <sheetName val="Sheet1 (2)"/>
      <sheetName val="Sheet1"/>
      <sheetName val="Global"/>
      <sheetName val="CALC1"/>
    </sheetNames>
    <sheetDataSet>
      <sheetData sheetId="0"/>
      <sheetData sheetId="1"/>
      <sheetData sheetId="2"/>
      <sheetData sheetId="3"/>
      <sheetData sheetId="4" refreshError="1">
        <row r="1">
          <cell r="W1" t="str">
            <v>Supply  to  City  of  Mississauga</v>
          </cell>
          <cell r="AK1" t="str">
            <v>HYDRO   MISSISSAUGA</v>
          </cell>
          <cell r="AR1" t="str">
            <v>AVAILABLE  TRANSFORMER  STATION CAPACITY</v>
          </cell>
          <cell r="AU1" t="str">
            <v>P.F.</v>
          </cell>
          <cell r="AV1">
            <v>0.85</v>
          </cell>
          <cell r="AW1">
            <v>0.97</v>
          </cell>
          <cell r="BC1" t="str">
            <v>Hydro   Mississauga  Load  Forecast</v>
          </cell>
          <cell r="BN1" t="str">
            <v>Hydro   Mississauga  Load  Forecast</v>
          </cell>
          <cell r="BX1" t="str">
            <v>Supply  to  City  of  Mississauga</v>
          </cell>
          <cell r="CF1" t="str">
            <v>Hydro   Mississauga  Load  Forecast</v>
          </cell>
        </row>
        <row r="2">
          <cell r="W2" t="str">
            <v>Summer  Peak  Load  Forecast  (MW)</v>
          </cell>
          <cell r="AK2" t="str">
            <v>Historical   Load Growth   and</v>
          </cell>
          <cell r="BC2" t="str">
            <v>Base  Case</v>
          </cell>
          <cell r="BN2" t="str">
            <v>Base  Case</v>
          </cell>
          <cell r="BX2" t="str">
            <v>Summer  Peak  Load  Forecast  (MW)</v>
          </cell>
          <cell r="CF2" t="str">
            <v>Base  Case</v>
          </cell>
        </row>
        <row r="3">
          <cell r="W3" t="str">
            <v>Per  Area  of  Supply  and  Voltage  Level</v>
          </cell>
          <cell r="Z3">
            <v>34939.600539699073</v>
          </cell>
          <cell r="AK3" t="str">
            <v>Most  Probable  Load Growth  Forecast</v>
          </cell>
          <cell r="AO3">
            <v>34939.600539699073</v>
          </cell>
          <cell r="AR3" t="str">
            <v>STATION</v>
          </cell>
          <cell r="AS3" t="str">
            <v>VOLT.</v>
          </cell>
          <cell r="AT3" t="str">
            <v>TX.RATE.</v>
          </cell>
          <cell r="AU3" t="str">
            <v>SUM.LTR</v>
          </cell>
          <cell r="BC3" t="str">
            <v>Erindale  &amp;  Tomken  44  kV    Area (No Capacitors)</v>
          </cell>
          <cell r="BN3" t="str">
            <v>North   27.6   kV  Area (No Capacitors)</v>
          </cell>
          <cell r="BX3" t="str">
            <v>Erindale &amp; Tomken  44 kV  Area</v>
          </cell>
          <cell r="CF3" t="str">
            <v>Erindale  &amp;  Tomken  44  kV    Area</v>
          </cell>
        </row>
        <row r="4">
          <cell r="AS4" t="str">
            <v>KV</v>
          </cell>
          <cell r="AT4" t="str">
            <v>MVA</v>
          </cell>
          <cell r="AU4" t="str">
            <v>MVA</v>
          </cell>
          <cell r="AV4" t="str">
            <v>MW</v>
          </cell>
        </row>
        <row r="5">
          <cell r="T5" t="str">
            <v>North</v>
          </cell>
          <cell r="U5" t="str">
            <v>South</v>
          </cell>
          <cell r="V5" t="str">
            <v>Richview</v>
          </cell>
          <cell r="W5" t="str">
            <v>Erin. &amp; Tomk.</v>
          </cell>
          <cell r="X5" t="str">
            <v>Bram. &amp; Wood'g</v>
          </cell>
          <cell r="Y5" t="str">
            <v>Noncoincident</v>
          </cell>
          <cell r="Z5" t="str">
            <v>Coincident*</v>
          </cell>
          <cell r="BW5" t="str">
            <v>Erindale</v>
          </cell>
          <cell r="BX5" t="str">
            <v>Tomken</v>
          </cell>
          <cell r="BY5" t="str">
            <v>Total</v>
          </cell>
        </row>
        <row r="6">
          <cell r="S6" t="str">
            <v>Year</v>
          </cell>
          <cell r="T6" t="str">
            <v>27.6  KV  Area</v>
          </cell>
          <cell r="U6" t="str">
            <v>27.6  KV  Area</v>
          </cell>
          <cell r="V6" t="str">
            <v>27.6  KV  Area</v>
          </cell>
          <cell r="W6" t="str">
            <v>44 KV  Area</v>
          </cell>
          <cell r="X6" t="str">
            <v>44 KV  Area</v>
          </cell>
          <cell r="Y6" t="str">
            <v>Peak Load  (TS)</v>
          </cell>
          <cell r="Z6" t="str">
            <v>Peak Load</v>
          </cell>
          <cell r="AI6" t="str">
            <v>Year</v>
          </cell>
          <cell r="AK6" t="str">
            <v>Summer  Peak</v>
          </cell>
          <cell r="AN6" t="str">
            <v xml:space="preserve">%    Growth </v>
          </cell>
          <cell r="AR6" t="str">
            <v>ERINDALE       T5/T6</v>
          </cell>
          <cell r="AS6" t="str">
            <v>44  KV</v>
          </cell>
          <cell r="AT6" t="str">
            <v>2-75/125</v>
          </cell>
          <cell r="AU6">
            <v>156</v>
          </cell>
          <cell r="AV6">
            <v>132.6</v>
          </cell>
          <cell r="AW6">
            <v>151.32</v>
          </cell>
          <cell r="BV6" t="str">
            <v>Year</v>
          </cell>
          <cell r="BW6" t="str">
            <v>44  KV  Area</v>
          </cell>
          <cell r="BX6" t="str">
            <v>44  KV  Area</v>
          </cell>
          <cell r="BY6" t="str">
            <v>Erin &amp; Tomk</v>
          </cell>
        </row>
        <row r="7">
          <cell r="AK7" t="str">
            <v>Load  (MW)</v>
          </cell>
          <cell r="AN7" t="str">
            <v>Rate  Per  Year</v>
          </cell>
          <cell r="AR7" t="str">
            <v>ERINDALE       T3/T4</v>
          </cell>
          <cell r="AS7" t="str">
            <v>44  KV</v>
          </cell>
          <cell r="AT7" t="str">
            <v>2-75/125</v>
          </cell>
          <cell r="AU7">
            <v>209</v>
          </cell>
          <cell r="AV7">
            <v>177.65</v>
          </cell>
          <cell r="AW7">
            <v>202.73</v>
          </cell>
          <cell r="AZ7" t="str">
            <v>Year</v>
          </cell>
          <cell r="BB7" t="str">
            <v>Load (MW)</v>
          </cell>
          <cell r="BD7" t="str">
            <v>Available  LTR</v>
          </cell>
          <cell r="BG7" t="str">
            <v>Difference (1)</v>
          </cell>
          <cell r="BK7" t="str">
            <v>Year</v>
          </cell>
          <cell r="BM7" t="str">
            <v>Load (MW)</v>
          </cell>
          <cell r="BO7" t="str">
            <v>Available  LTR</v>
          </cell>
          <cell r="BR7" t="str">
            <v>Difference (1)</v>
          </cell>
          <cell r="CC7" t="str">
            <v>Year</v>
          </cell>
          <cell r="CE7" t="str">
            <v>Load (MW)</v>
          </cell>
          <cell r="CG7" t="str">
            <v>Available  LTR</v>
          </cell>
        </row>
        <row r="8">
          <cell r="S8">
            <v>1991</v>
          </cell>
          <cell r="T8">
            <v>147.43584352164999</v>
          </cell>
          <cell r="U8">
            <v>245.8871827675101</v>
          </cell>
          <cell r="V8">
            <v>44.556697762924067</v>
          </cell>
          <cell r="W8">
            <v>557.55484047645677</v>
          </cell>
          <cell r="X8">
            <v>108.23782075369071</v>
          </cell>
          <cell r="Y8">
            <v>1103.6723852822317</v>
          </cell>
          <cell r="Z8">
            <v>1051.7997831739667</v>
          </cell>
          <cell r="BV8">
            <v>1991</v>
          </cell>
          <cell r="BW8">
            <v>304.73447515987442</v>
          </cell>
          <cell r="BX8">
            <v>252.8203653165823</v>
          </cell>
          <cell r="BY8">
            <v>557.55484047645677</v>
          </cell>
        </row>
        <row r="9">
          <cell r="AR9" t="str">
            <v>TOTAL  ERINDALE</v>
          </cell>
          <cell r="AS9" t="str">
            <v>44  KV</v>
          </cell>
          <cell r="AU9">
            <v>365</v>
          </cell>
          <cell r="AV9">
            <v>310.25</v>
          </cell>
          <cell r="AW9">
            <v>354.04999999999995</v>
          </cell>
        </row>
        <row r="10">
          <cell r="S10">
            <v>1992</v>
          </cell>
          <cell r="T10">
            <v>180.89904932814056</v>
          </cell>
          <cell r="U10">
            <v>255.32314558364271</v>
          </cell>
          <cell r="V10">
            <v>52.591276347365259</v>
          </cell>
          <cell r="W10">
            <v>588.24626053339966</v>
          </cell>
          <cell r="X10">
            <v>112.88611530409567</v>
          </cell>
          <cell r="Y10">
            <v>1189.9458470966438</v>
          </cell>
          <cell r="Z10">
            <v>1134.0183922831015</v>
          </cell>
          <cell r="AH10" t="str">
            <v>-</v>
          </cell>
          <cell r="AI10">
            <v>1980</v>
          </cell>
          <cell r="AK10">
            <v>510</v>
          </cell>
          <cell r="AN10" t="str">
            <v>-</v>
          </cell>
          <cell r="AZ10">
            <v>1990</v>
          </cell>
          <cell r="BB10">
            <v>548.5</v>
          </cell>
          <cell r="BD10">
            <v>466</v>
          </cell>
          <cell r="BG10">
            <v>-82.5</v>
          </cell>
          <cell r="BK10">
            <v>1990</v>
          </cell>
          <cell r="BM10">
            <v>139.19999999999999</v>
          </cell>
          <cell r="BO10">
            <v>210</v>
          </cell>
          <cell r="BR10">
            <v>70.800000000000011</v>
          </cell>
          <cell r="BV10">
            <v>1992</v>
          </cell>
          <cell r="BW10">
            <v>325.39595079838045</v>
          </cell>
          <cell r="BX10">
            <v>262.85030973501915</v>
          </cell>
          <cell r="BY10">
            <v>588.24626053339966</v>
          </cell>
          <cell r="CC10">
            <v>1991</v>
          </cell>
          <cell r="CE10">
            <v>557.55484047645677</v>
          </cell>
          <cell r="CG10">
            <v>610</v>
          </cell>
          <cell r="CH10" t="str">
            <v>.(2)</v>
          </cell>
        </row>
        <row r="11">
          <cell r="AH11" t="str">
            <v>|</v>
          </cell>
          <cell r="AN11" t="str">
            <v>|</v>
          </cell>
          <cell r="AR11" t="str">
            <v>TOMKEN         T1/T2</v>
          </cell>
          <cell r="AS11" t="str">
            <v>44  KV</v>
          </cell>
          <cell r="AT11" t="str">
            <v>2-75/125</v>
          </cell>
          <cell r="AU11">
            <v>183</v>
          </cell>
          <cell r="AV11">
            <v>155.54999999999998</v>
          </cell>
          <cell r="AW11">
            <v>177.51</v>
          </cell>
        </row>
        <row r="12">
          <cell r="S12">
            <v>1993</v>
          </cell>
          <cell r="T12">
            <v>219.7081847430689</v>
          </cell>
          <cell r="U12">
            <v>274.6368327253964</v>
          </cell>
          <cell r="V12">
            <v>57.275045087054039</v>
          </cell>
          <cell r="W12">
            <v>630.97518552557381</v>
          </cell>
          <cell r="X12">
            <v>120.67825820922195</v>
          </cell>
          <cell r="Y12">
            <v>1303.273506290315</v>
          </cell>
          <cell r="Z12">
            <v>1242.0196514946701</v>
          </cell>
          <cell r="AH12" t="str">
            <v>|</v>
          </cell>
          <cell r="AI12">
            <v>1981</v>
          </cell>
          <cell r="AK12">
            <v>556</v>
          </cell>
          <cell r="AN12" t="str">
            <v>|</v>
          </cell>
          <cell r="AR12" t="str">
            <v>TOMKEN        T3/T4</v>
          </cell>
          <cell r="AS12" t="str">
            <v>44   KV</v>
          </cell>
          <cell r="AT12" t="str">
            <v>2-75/125</v>
          </cell>
          <cell r="AU12">
            <v>170</v>
          </cell>
          <cell r="AV12">
            <v>144.5</v>
          </cell>
          <cell r="AW12">
            <v>164.9</v>
          </cell>
          <cell r="AZ12">
            <v>1991</v>
          </cell>
          <cell r="BB12">
            <v>558.32174108851029</v>
          </cell>
          <cell r="BD12">
            <v>610</v>
          </cell>
          <cell r="BE12" t="str">
            <v>.(2)</v>
          </cell>
          <cell r="BG12">
            <v>51.678258911489706</v>
          </cell>
          <cell r="BK12">
            <v>1991</v>
          </cell>
          <cell r="BM12">
            <v>165.91008991212027</v>
          </cell>
          <cell r="BO12">
            <v>210</v>
          </cell>
          <cell r="BR12">
            <v>44.08991008787973</v>
          </cell>
          <cell r="BV12">
            <v>1993</v>
          </cell>
          <cell r="BW12">
            <v>356.55351887996346</v>
          </cell>
          <cell r="BX12">
            <v>274.4216666456104</v>
          </cell>
          <cell r="BY12">
            <v>630.97518552557381</v>
          </cell>
          <cell r="CC12">
            <v>1992</v>
          </cell>
          <cell r="CE12">
            <v>588.24626053339966</v>
          </cell>
          <cell r="CG12">
            <v>610</v>
          </cell>
        </row>
        <row r="13">
          <cell r="AH13" t="str">
            <v>|</v>
          </cell>
          <cell r="AN13" t="str">
            <v>|</v>
          </cell>
        </row>
        <row r="14">
          <cell r="S14">
            <v>1994</v>
          </cell>
          <cell r="T14">
            <v>256.92486624071876</v>
          </cell>
          <cell r="U14">
            <v>280.86231424518019</v>
          </cell>
          <cell r="V14">
            <v>61.041665859024455</v>
          </cell>
          <cell r="W14">
            <v>672.09696506882665</v>
          </cell>
          <cell r="X14">
            <v>125.73784526860348</v>
          </cell>
          <cell r="Y14">
            <v>1396.6636566823536</v>
          </cell>
          <cell r="Z14">
            <v>1331.0204648182828</v>
          </cell>
          <cell r="AH14" t="str">
            <v>|</v>
          </cell>
          <cell r="AI14">
            <v>1982</v>
          </cell>
          <cell r="AK14">
            <v>560</v>
          </cell>
          <cell r="AN14" t="str">
            <v>|</v>
          </cell>
          <cell r="AR14" t="str">
            <v>TOTAL   TOMKEN</v>
          </cell>
          <cell r="AS14" t="str">
            <v>44  KV</v>
          </cell>
          <cell r="AU14">
            <v>353</v>
          </cell>
          <cell r="AV14">
            <v>300.04999999999995</v>
          </cell>
          <cell r="AW14">
            <v>342.40999999999997</v>
          </cell>
          <cell r="AZ14">
            <v>1992</v>
          </cell>
          <cell r="BB14">
            <v>585.4</v>
          </cell>
          <cell r="BD14">
            <v>610</v>
          </cell>
          <cell r="BG14">
            <v>24.600000000000023</v>
          </cell>
          <cell r="BK14">
            <v>1992</v>
          </cell>
          <cell r="BM14">
            <v>194.1</v>
          </cell>
          <cell r="BO14">
            <v>210</v>
          </cell>
          <cell r="BR14">
            <v>15.900000000000006</v>
          </cell>
          <cell r="BV14">
            <v>1994</v>
          </cell>
          <cell r="BW14">
            <v>383.77376254490662</v>
          </cell>
          <cell r="BX14">
            <v>288.32320252392003</v>
          </cell>
          <cell r="BY14">
            <v>672.09696506882665</v>
          </cell>
          <cell r="CC14">
            <v>1993</v>
          </cell>
          <cell r="CE14">
            <v>630.97518552557381</v>
          </cell>
          <cell r="CG14">
            <v>682</v>
          </cell>
          <cell r="CH14" t="str">
            <v>.(3)</v>
          </cell>
        </row>
        <row r="15">
          <cell r="AH15" t="str">
            <v>|</v>
          </cell>
          <cell r="AN15">
            <v>5.291848906511043E-2</v>
          </cell>
        </row>
        <row r="16">
          <cell r="S16">
            <v>1995</v>
          </cell>
          <cell r="T16">
            <v>303.31836321687103</v>
          </cell>
          <cell r="U16">
            <v>289.39169676007549</v>
          </cell>
          <cell r="V16">
            <v>65.101076549152083</v>
          </cell>
          <cell r="W16">
            <v>707.79578371759862</v>
          </cell>
          <cell r="X16">
            <v>131.79222227347196</v>
          </cell>
          <cell r="Y16">
            <v>1497.3991425171691</v>
          </cell>
          <cell r="Z16">
            <v>1427.0213828188621</v>
          </cell>
          <cell r="AH16" t="str">
            <v>|</v>
          </cell>
          <cell r="AI16">
            <v>1983</v>
          </cell>
          <cell r="AK16">
            <v>617</v>
          </cell>
          <cell r="AN16" t="str">
            <v>|</v>
          </cell>
          <cell r="AR16" t="str">
            <v>TOTAL   ERIN/TOMK</v>
          </cell>
          <cell r="AS16" t="str">
            <v>44  KV</v>
          </cell>
          <cell r="AU16">
            <v>718</v>
          </cell>
          <cell r="AV16">
            <v>610.29999999999995</v>
          </cell>
          <cell r="AW16">
            <v>696.45999999999992</v>
          </cell>
          <cell r="AZ16">
            <v>1993</v>
          </cell>
          <cell r="BB16">
            <v>639.5</v>
          </cell>
          <cell r="BD16">
            <v>755</v>
          </cell>
          <cell r="BE16" t="str">
            <v>.(3)</v>
          </cell>
          <cell r="BG16">
            <v>115.5</v>
          </cell>
          <cell r="BK16">
            <v>1993</v>
          </cell>
          <cell r="BM16">
            <v>223.2</v>
          </cell>
          <cell r="BO16">
            <v>355</v>
          </cell>
          <cell r="BP16" t="str">
            <v>.(2)</v>
          </cell>
          <cell r="BR16">
            <v>131.80000000000001</v>
          </cell>
          <cell r="BV16">
            <v>1995</v>
          </cell>
          <cell r="BW16">
            <v>402.93024031925762</v>
          </cell>
          <cell r="BX16">
            <v>304.86554339834106</v>
          </cell>
          <cell r="BY16">
            <v>707.79578371759862</v>
          </cell>
          <cell r="CC16">
            <v>1994</v>
          </cell>
          <cell r="CE16">
            <v>672.09696506882665</v>
          </cell>
          <cell r="CG16">
            <v>682</v>
          </cell>
        </row>
        <row r="17">
          <cell r="AH17" t="str">
            <v>|</v>
          </cell>
          <cell r="AN17" t="str">
            <v>|</v>
          </cell>
        </row>
        <row r="18">
          <cell r="S18">
            <v>1996</v>
          </cell>
          <cell r="T18">
            <v>335.84545948786297</v>
          </cell>
          <cell r="U18">
            <v>305.30225450503383</v>
          </cell>
          <cell r="V18">
            <v>69.547408585814509</v>
          </cell>
          <cell r="W18">
            <v>755.84045958794582</v>
          </cell>
          <cell r="X18">
            <v>138.944358488906</v>
          </cell>
          <cell r="Y18">
            <v>1605.479940655563</v>
          </cell>
          <cell r="Z18">
            <v>1530.0223834447515</v>
          </cell>
          <cell r="AH18" t="str">
            <v>|</v>
          </cell>
          <cell r="AI18">
            <v>1984</v>
          </cell>
          <cell r="AK18">
            <v>630</v>
          </cell>
          <cell r="AN18" t="str">
            <v>|</v>
          </cell>
          <cell r="AR18" t="str">
            <v xml:space="preserve">LORNE  PARK </v>
          </cell>
          <cell r="AS18" t="str">
            <v>27.6KV</v>
          </cell>
          <cell r="AT18" t="str">
            <v>2-75/125</v>
          </cell>
          <cell r="AU18">
            <v>190</v>
          </cell>
          <cell r="AV18">
            <v>161.5</v>
          </cell>
          <cell r="AW18">
            <v>184.29999999999998</v>
          </cell>
          <cell r="AZ18">
            <v>1994</v>
          </cell>
          <cell r="BB18">
            <v>657.30504836137845</v>
          </cell>
          <cell r="BD18">
            <v>755</v>
          </cell>
          <cell r="BG18">
            <v>97.694951638621546</v>
          </cell>
          <cell r="BK18">
            <v>1994</v>
          </cell>
          <cell r="BM18">
            <v>278.4377000951506</v>
          </cell>
          <cell r="BO18">
            <v>355</v>
          </cell>
          <cell r="BR18">
            <v>76.562299904849397</v>
          </cell>
          <cell r="BV18">
            <v>1996</v>
          </cell>
          <cell r="BW18">
            <v>432.71889012228638</v>
          </cell>
          <cell r="BX18">
            <v>323.12156946565938</v>
          </cell>
          <cell r="BY18">
            <v>755.84045958794582</v>
          </cell>
          <cell r="CC18">
            <v>1995</v>
          </cell>
          <cell r="CE18">
            <v>707.79578371759862</v>
          </cell>
          <cell r="CG18">
            <v>844</v>
          </cell>
          <cell r="CH18" t="str">
            <v>.(4)</v>
          </cell>
        </row>
        <row r="19">
          <cell r="AH19" t="str">
            <v>|</v>
          </cell>
          <cell r="AN19" t="str">
            <v>|</v>
          </cell>
        </row>
        <row r="20">
          <cell r="S20">
            <v>1997</v>
          </cell>
          <cell r="T20">
            <v>363.96490268707407</v>
          </cell>
          <cell r="U20">
            <v>321.40558028829753</v>
          </cell>
          <cell r="V20">
            <v>74.223675701390476</v>
          </cell>
          <cell r="W20">
            <v>816.00112510996269</v>
          </cell>
          <cell r="X20">
            <v>145.31071284507502</v>
          </cell>
          <cell r="Y20">
            <v>1720.9059966317998</v>
          </cell>
          <cell r="Z20">
            <v>1640.0234147901051</v>
          </cell>
          <cell r="AH20" t="str">
            <v>Actual</v>
          </cell>
          <cell r="AI20">
            <v>1985</v>
          </cell>
          <cell r="AK20">
            <v>660</v>
          </cell>
          <cell r="AN20" t="str">
            <v>-</v>
          </cell>
          <cell r="AR20" t="str">
            <v>COOKSVILLE</v>
          </cell>
          <cell r="AS20" t="str">
            <v>27.6KV</v>
          </cell>
          <cell r="AT20" t="str">
            <v>4-50/83</v>
          </cell>
          <cell r="AU20">
            <v>101</v>
          </cell>
          <cell r="AV20">
            <v>85.85</v>
          </cell>
          <cell r="AW20">
            <v>97.97</v>
          </cell>
          <cell r="AZ20">
            <v>1995</v>
          </cell>
          <cell r="BB20">
            <v>699.87117660652814</v>
          </cell>
          <cell r="BD20">
            <v>755</v>
          </cell>
          <cell r="BG20">
            <v>55.128823393471862</v>
          </cell>
          <cell r="BK20">
            <v>1995</v>
          </cell>
          <cell r="BM20">
            <v>311.24297032794163</v>
          </cell>
          <cell r="BO20">
            <v>355</v>
          </cell>
          <cell r="BR20">
            <v>43.757029672058366</v>
          </cell>
          <cell r="BV20">
            <v>1997</v>
          </cell>
          <cell r="BW20">
            <v>472.91943347576535</v>
          </cell>
          <cell r="BX20">
            <v>343.08169163419728</v>
          </cell>
          <cell r="BY20">
            <v>816.00112510996269</v>
          </cell>
          <cell r="CC20">
            <v>1996</v>
          </cell>
          <cell r="CE20">
            <v>755.84045958794582</v>
          </cell>
          <cell r="CG20">
            <v>844</v>
          </cell>
        </row>
        <row r="21">
          <cell r="AH21" t="str">
            <v>|</v>
          </cell>
          <cell r="AN21" t="str">
            <v>|</v>
          </cell>
        </row>
        <row r="22">
          <cell r="S22">
            <v>1998</v>
          </cell>
          <cell r="T22">
            <v>394.15107878677941</v>
          </cell>
          <cell r="U22">
            <v>338.67633663848005</v>
          </cell>
          <cell r="V22">
            <v>79.247231681694771</v>
          </cell>
          <cell r="W22">
            <v>880.49034301447762</v>
          </cell>
          <cell r="X22">
            <v>152.16164596133103</v>
          </cell>
          <cell r="Y22">
            <v>1844.726636082763</v>
          </cell>
          <cell r="Z22">
            <v>1758.024484186873</v>
          </cell>
          <cell r="AH22" t="str">
            <v>|</v>
          </cell>
          <cell r="AI22">
            <v>1986</v>
          </cell>
          <cell r="AK22">
            <v>723</v>
          </cell>
          <cell r="AN22" t="str">
            <v>|</v>
          </cell>
          <cell r="AR22" t="str">
            <v>WOODBRIGE*</v>
          </cell>
          <cell r="AS22" t="str">
            <v>44   KV</v>
          </cell>
          <cell r="AT22" t="str">
            <v>2-75/125</v>
          </cell>
          <cell r="AU22">
            <v>46</v>
          </cell>
          <cell r="AV22">
            <v>39.1</v>
          </cell>
          <cell r="AW22">
            <v>44.62</v>
          </cell>
          <cell r="AZ22">
            <v>1996</v>
          </cell>
          <cell r="BB22">
            <v>744.04500761978852</v>
          </cell>
          <cell r="BD22">
            <v>755</v>
          </cell>
          <cell r="BG22">
            <v>10.954992380211479</v>
          </cell>
          <cell r="BK22">
            <v>1996</v>
          </cell>
          <cell r="BM22">
            <v>347.64091145602009</v>
          </cell>
          <cell r="BO22">
            <v>355</v>
          </cell>
          <cell r="BR22">
            <v>7.3590885439799081</v>
          </cell>
          <cell r="BV22">
            <v>1998</v>
          </cell>
          <cell r="BW22">
            <v>523.85037390320531</v>
          </cell>
          <cell r="BX22">
            <v>356.63996911127231</v>
          </cell>
          <cell r="BY22">
            <v>880.49034301447762</v>
          </cell>
          <cell r="CC22">
            <v>1997</v>
          </cell>
          <cell r="CE22">
            <v>816.00112510996269</v>
          </cell>
          <cell r="CG22">
            <v>844</v>
          </cell>
        </row>
        <row r="23">
          <cell r="AH23" t="str">
            <v>|</v>
          </cell>
          <cell r="AN23" t="str">
            <v>|</v>
          </cell>
        </row>
        <row r="24">
          <cell r="S24">
            <v>1999</v>
          </cell>
          <cell r="T24">
            <v>426.66117722759986</v>
          </cell>
          <cell r="U24">
            <v>357.26546312107064</v>
          </cell>
          <cell r="V24">
            <v>84.661197701254224</v>
          </cell>
          <cell r="W24">
            <v>949.84491075445339</v>
          </cell>
          <cell r="X24">
            <v>159.55843449438956</v>
          </cell>
          <cell r="Y24">
            <v>1977.9911832987677</v>
          </cell>
          <cell r="Z24">
            <v>1885.0255976837257</v>
          </cell>
          <cell r="AH24" t="str">
            <v>|</v>
          </cell>
          <cell r="AI24">
            <v>1987</v>
          </cell>
          <cell r="AK24">
            <v>814</v>
          </cell>
          <cell r="AN24" t="str">
            <v>|</v>
          </cell>
          <cell r="AR24" t="str">
            <v>BRAMALEA*      ( 117 MVA)</v>
          </cell>
          <cell r="AS24" t="str">
            <v>44  KV</v>
          </cell>
          <cell r="AT24" t="str">
            <v>2-50/83</v>
          </cell>
          <cell r="AU24">
            <v>56</v>
          </cell>
          <cell r="AV24">
            <v>47.6</v>
          </cell>
          <cell r="AW24">
            <v>54.32</v>
          </cell>
          <cell r="AZ24">
            <v>1997</v>
          </cell>
          <cell r="BB24">
            <v>802.7109153995093</v>
          </cell>
          <cell r="BD24">
            <v>900</v>
          </cell>
          <cell r="BE24" t="str">
            <v>.(3)</v>
          </cell>
          <cell r="BG24">
            <v>97.289084600490696</v>
          </cell>
          <cell r="BK24">
            <v>1997</v>
          </cell>
          <cell r="BM24">
            <v>377.25511239752745</v>
          </cell>
          <cell r="BO24">
            <v>500</v>
          </cell>
          <cell r="BP24" t="str">
            <v>.(2)</v>
          </cell>
          <cell r="BR24">
            <v>122.74488760247255</v>
          </cell>
          <cell r="BV24">
            <v>1999</v>
          </cell>
          <cell r="BW24">
            <v>576.24305927159651</v>
          </cell>
          <cell r="BX24">
            <v>373.60185148285689</v>
          </cell>
          <cell r="BY24">
            <v>949.84491075445339</v>
          </cell>
        </row>
        <row r="25">
          <cell r="AH25" t="str">
            <v>|</v>
          </cell>
          <cell r="AN25">
            <v>9.2672054122554748E-2</v>
          </cell>
        </row>
        <row r="26">
          <cell r="S26">
            <v>2000</v>
          </cell>
          <cell r="T26">
            <v>461.54245265434321</v>
          </cell>
          <cell r="U26">
            <v>377.06314692083544</v>
          </cell>
          <cell r="V26">
            <v>90.463670964526557</v>
          </cell>
          <cell r="W26">
            <v>1024.1503487307477</v>
          </cell>
          <cell r="X26">
            <v>167.48001014672866</v>
          </cell>
          <cell r="Y26">
            <v>2120.6996294171818</v>
          </cell>
          <cell r="Z26">
            <v>2021.0267468345742</v>
          </cell>
          <cell r="AH26" t="str">
            <v>|</v>
          </cell>
          <cell r="AI26">
            <v>1988</v>
          </cell>
          <cell r="AK26">
            <v>904</v>
          </cell>
          <cell r="AN26" t="str">
            <v>|</v>
          </cell>
          <cell r="AR26" t="str">
            <v>BRAMALEA  *</v>
          </cell>
          <cell r="AS26" t="str">
            <v>27.6KV</v>
          </cell>
          <cell r="AT26" t="str">
            <v>2-75/125</v>
          </cell>
          <cell r="AU26">
            <v>77</v>
          </cell>
          <cell r="AV26">
            <v>65.45</v>
          </cell>
          <cell r="AW26">
            <v>74.69</v>
          </cell>
          <cell r="AZ26">
            <v>1998</v>
          </cell>
          <cell r="BB26">
            <v>865.54763122412146</v>
          </cell>
          <cell r="BD26">
            <v>900</v>
          </cell>
          <cell r="BG26">
            <v>34.45236877587854</v>
          </cell>
          <cell r="BK26">
            <v>1998</v>
          </cell>
          <cell r="BM26">
            <v>409.09379057713539</v>
          </cell>
          <cell r="BO26">
            <v>500</v>
          </cell>
          <cell r="BR26">
            <v>90.906209422864606</v>
          </cell>
          <cell r="BV26">
            <v>2000</v>
          </cell>
          <cell r="BW26">
            <v>626.74369703577236</v>
          </cell>
          <cell r="BX26">
            <v>397.40665169497549</v>
          </cell>
          <cell r="BY26">
            <v>1024.1503487307477</v>
          </cell>
        </row>
        <row r="27">
          <cell r="AH27" t="str">
            <v>|</v>
          </cell>
          <cell r="AN27" t="str">
            <v>|</v>
          </cell>
        </row>
        <row r="28">
          <cell r="AH28" t="str">
            <v>|</v>
          </cell>
          <cell r="AI28">
            <v>1989</v>
          </cell>
          <cell r="AK28">
            <v>1011</v>
          </cell>
          <cell r="AN28" t="str">
            <v>|</v>
          </cell>
          <cell r="AR28" t="str">
            <v>OAKVILLE*</v>
          </cell>
          <cell r="AS28" t="str">
            <v>27.6KV</v>
          </cell>
          <cell r="AT28" t="str">
            <v>2-50/83</v>
          </cell>
          <cell r="AU28">
            <v>57</v>
          </cell>
          <cell r="AV28">
            <v>48.449999999999996</v>
          </cell>
          <cell r="AW28">
            <v>55.29</v>
          </cell>
          <cell r="AZ28">
            <v>1999</v>
          </cell>
          <cell r="BB28">
            <v>935.04124260731157</v>
          </cell>
          <cell r="BD28">
            <v>1045</v>
          </cell>
          <cell r="BE28" t="str">
            <v>.(3)</v>
          </cell>
          <cell r="BG28">
            <v>109.95875739268843</v>
          </cell>
          <cell r="BK28">
            <v>1999</v>
          </cell>
          <cell r="BM28">
            <v>441.46484537474169</v>
          </cell>
          <cell r="BO28">
            <v>500</v>
          </cell>
          <cell r="BR28">
            <v>58.535154625258315</v>
          </cell>
        </row>
        <row r="29">
          <cell r="AH29" t="str">
            <v>|</v>
          </cell>
          <cell r="AN29" t="str">
            <v>|</v>
          </cell>
          <cell r="AS29" t="str">
            <v>27.6KV</v>
          </cell>
          <cell r="AT29" t="str">
            <v>2-75/125</v>
          </cell>
          <cell r="AU29">
            <v>125</v>
          </cell>
          <cell r="AV29">
            <v>106.25</v>
          </cell>
          <cell r="AW29">
            <v>121.25</v>
          </cell>
        </row>
        <row r="30">
          <cell r="S30" t="str">
            <v xml:space="preserve">*     Coincident  factor  between  Hydro  Mississauga's  summer  peak  load  </v>
          </cell>
          <cell r="AH30" t="str">
            <v>|</v>
          </cell>
          <cell r="AI30">
            <v>1990</v>
          </cell>
          <cell r="AK30">
            <v>1028</v>
          </cell>
          <cell r="AN30" t="str">
            <v>-</v>
          </cell>
        </row>
        <row r="31">
          <cell r="S31" t="str">
            <v xml:space="preserve">      and the sum  of  its  five  load  areas  summer  peak  loads  is  approximately  0.953</v>
          </cell>
          <cell r="AH31" t="str">
            <v>|</v>
          </cell>
          <cell r="AN31" t="str">
            <v>|</v>
          </cell>
          <cell r="AR31" t="str">
            <v>RICHVIEW*</v>
          </cell>
          <cell r="AS31" t="str">
            <v>27.6KV</v>
          </cell>
          <cell r="AT31" t="str">
            <v>2-50/83</v>
          </cell>
          <cell r="AU31">
            <v>75</v>
          </cell>
          <cell r="AV31">
            <v>63.75</v>
          </cell>
          <cell r="AW31">
            <v>72.75</v>
          </cell>
        </row>
        <row r="32">
          <cell r="AH32" t="str">
            <v>|</v>
          </cell>
          <cell r="AI32">
            <v>1991</v>
          </cell>
          <cell r="AK32">
            <v>1064</v>
          </cell>
          <cell r="AN32" t="str">
            <v>|</v>
          </cell>
          <cell r="AZ32" t="str">
            <v>.(1)</v>
          </cell>
          <cell r="BA32" t="str">
            <v>(Available   LTR   minus   Load)</v>
          </cell>
          <cell r="BK32" t="str">
            <v>.(1)</v>
          </cell>
          <cell r="BL32" t="str">
            <v>(Available   LTR   minus   Load)</v>
          </cell>
        </row>
        <row r="33">
          <cell r="W33" t="str">
            <v>Table     1</v>
          </cell>
          <cell r="AH33" t="str">
            <v>|</v>
          </cell>
          <cell r="AN33" t="str">
            <v>|</v>
          </cell>
          <cell r="AR33" t="str">
            <v>ERINDALE     T!/T2</v>
          </cell>
          <cell r="AS33" t="str">
            <v>27.6KV</v>
          </cell>
          <cell r="AT33" t="str">
            <v>2-75/125</v>
          </cell>
          <cell r="AU33">
            <v>170</v>
          </cell>
          <cell r="AV33">
            <v>144.5</v>
          </cell>
          <cell r="AW33">
            <v>164.9</v>
          </cell>
        </row>
        <row r="34">
          <cell r="AH34" t="str">
            <v>|</v>
          </cell>
          <cell r="AI34">
            <v>1992</v>
          </cell>
          <cell r="AK34">
            <v>1076</v>
          </cell>
          <cell r="AN34" t="str">
            <v>|</v>
          </cell>
          <cell r="AZ34" t="str">
            <v>.(2)</v>
          </cell>
          <cell r="BA34" t="str">
            <v>Tomken  TS  T3/T4</v>
          </cell>
          <cell r="BK34" t="str">
            <v>.(2)</v>
          </cell>
          <cell r="BL34" t="str">
            <v>New  DESN  Unit</v>
          </cell>
        </row>
        <row r="35">
          <cell r="AH35" t="str">
            <v>|</v>
          </cell>
          <cell r="AN35">
            <v>2.5864368406579574E-2</v>
          </cell>
        </row>
        <row r="36">
          <cell r="AH36" t="str">
            <v>|</v>
          </cell>
          <cell r="AI36">
            <v>1993</v>
          </cell>
          <cell r="AK36">
            <v>1095</v>
          </cell>
          <cell r="AN36" t="str">
            <v>|</v>
          </cell>
          <cell r="AR36" t="str">
            <v>T O T A L</v>
          </cell>
          <cell r="AU36">
            <v>1445</v>
          </cell>
          <cell r="AV36">
            <v>1228.25</v>
          </cell>
          <cell r="AW36">
            <v>1401.6499999999999</v>
          </cell>
          <cell r="AZ36" t="str">
            <v>.(3)</v>
          </cell>
          <cell r="BA36" t="str">
            <v>New  DESN  Unit</v>
          </cell>
        </row>
        <row r="37">
          <cell r="AH37" t="str">
            <v>|</v>
          </cell>
          <cell r="AN37" t="str">
            <v>|</v>
          </cell>
        </row>
        <row r="38">
          <cell r="AH38" t="str">
            <v>|</v>
          </cell>
          <cell r="AI38">
            <v>1994</v>
          </cell>
          <cell r="AK38">
            <v>1099</v>
          </cell>
          <cell r="AN38" t="str">
            <v>|</v>
          </cell>
          <cell r="AR38" t="str">
            <v>T O T A L   44  KV  S Y S T E M</v>
          </cell>
          <cell r="AV38">
            <v>697</v>
          </cell>
          <cell r="AW38">
            <v>795.4</v>
          </cell>
        </row>
        <row r="39">
          <cell r="AH39" t="str">
            <v>|</v>
          </cell>
          <cell r="AN39" t="str">
            <v>|</v>
          </cell>
        </row>
        <row r="40">
          <cell r="AH40" t="str">
            <v>-</v>
          </cell>
          <cell r="AI40">
            <v>1995</v>
          </cell>
          <cell r="AK40">
            <v>1168</v>
          </cell>
          <cell r="AN40" t="str">
            <v>-</v>
          </cell>
          <cell r="AR40" t="str">
            <v>NORTH   27.6  kV   SYSTEM</v>
          </cell>
          <cell r="AV40">
            <v>209.95</v>
          </cell>
          <cell r="AW40">
            <v>696.45999999999992</v>
          </cell>
          <cell r="BC40" t="str">
            <v xml:space="preserve">Hydro   Mississauga </v>
          </cell>
          <cell r="BN40" t="str">
            <v xml:space="preserve">Hydro   Mississauga </v>
          </cell>
        </row>
        <row r="41">
          <cell r="AH41" t="str">
            <v>-</v>
          </cell>
          <cell r="AN41" t="str">
            <v>|</v>
          </cell>
          <cell r="BC41" t="str">
            <v>Base  Case   Forecast</v>
          </cell>
          <cell r="BN41" t="str">
            <v>Base  Case   Forecast</v>
          </cell>
        </row>
        <row r="42">
          <cell r="AH42" t="str">
            <v>|</v>
          </cell>
          <cell r="AI42">
            <v>1996</v>
          </cell>
          <cell r="AK42">
            <v>1195</v>
          </cell>
          <cell r="AN42" t="str">
            <v>|</v>
          </cell>
          <cell r="BC42" t="str">
            <v>Erindale  &amp;  Tomken  44  kV    Area</v>
          </cell>
          <cell r="BN42" t="str">
            <v>North   27.6   kV  Area</v>
          </cell>
        </row>
        <row r="43">
          <cell r="AH43" t="str">
            <v>|</v>
          </cell>
          <cell r="AN43" t="str">
            <v>|</v>
          </cell>
        </row>
        <row r="44">
          <cell r="AH44" t="str">
            <v>|</v>
          </cell>
          <cell r="AI44">
            <v>1997</v>
          </cell>
          <cell r="AK44">
            <v>1228</v>
          </cell>
          <cell r="AN44" t="str">
            <v>|</v>
          </cell>
          <cell r="BC44" t="str">
            <v>Future Facility Requirements</v>
          </cell>
          <cell r="BN44" t="str">
            <v>Future Facility Requirements</v>
          </cell>
        </row>
        <row r="45">
          <cell r="AH45" t="str">
            <v>Forecast</v>
          </cell>
          <cell r="AN45">
            <v>3.1965395151428266E-2</v>
          </cell>
        </row>
        <row r="46">
          <cell r="AH46" t="str">
            <v>|</v>
          </cell>
          <cell r="AI46">
            <v>1998</v>
          </cell>
          <cell r="AK46">
            <v>1271</v>
          </cell>
          <cell r="AN46" t="str">
            <v>|</v>
          </cell>
          <cell r="AR46" t="str">
            <v>*Prorated  LTRs  available   for   HM</v>
          </cell>
          <cell r="AZ46">
            <v>1993</v>
          </cell>
          <cell r="BB46" t="str">
            <v>Add   a  44 kV  75/125  MVA  DESN   Unit</v>
          </cell>
          <cell r="BK46">
            <v>1993</v>
          </cell>
          <cell r="BM46" t="str">
            <v>Add   a  27.6 kV  75/125  MVA  DESN   Unit</v>
          </cell>
        </row>
        <row r="47">
          <cell r="AH47" t="str">
            <v>|</v>
          </cell>
          <cell r="AN47" t="str">
            <v>|</v>
          </cell>
        </row>
        <row r="48">
          <cell r="AH48" t="str">
            <v>|</v>
          </cell>
          <cell r="AI48">
            <v>1999</v>
          </cell>
          <cell r="AK48">
            <v>1318</v>
          </cell>
          <cell r="AN48" t="str">
            <v>|</v>
          </cell>
          <cell r="AZ48">
            <v>1997</v>
          </cell>
          <cell r="BB48" t="str">
            <v>Add   a  44 kV  75/125  MVA  DESN   Unit</v>
          </cell>
          <cell r="BK48">
            <v>1997</v>
          </cell>
          <cell r="BM48" t="str">
            <v>Add   a  27.6 kV  75/125  MVA  DESN   Unit</v>
          </cell>
        </row>
        <row r="49">
          <cell r="AH49" t="str">
            <v>|</v>
          </cell>
          <cell r="AN49" t="str">
            <v>|</v>
          </cell>
        </row>
        <row r="50">
          <cell r="AH50" t="str">
            <v>-</v>
          </cell>
          <cell r="AI50">
            <v>2000</v>
          </cell>
          <cell r="AK50">
            <v>1367</v>
          </cell>
          <cell r="AN50" t="str">
            <v>-</v>
          </cell>
          <cell r="AZ50">
            <v>1999</v>
          </cell>
          <cell r="BB50" t="str">
            <v>Add   a  44 kV  75/125  MVA  DESN   Unit</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s"/>
      <sheetName val="Sheet3"/>
      <sheetName val="preliminary"/>
      <sheetName val="No Home Office"/>
      <sheetName val="Plan2010"/>
      <sheetName val="Actual2009"/>
      <sheetName val="Notes"/>
    </sheetNames>
    <sheetDataSet>
      <sheetData sheetId="0" refreshError="1"/>
      <sheetData sheetId="1" refreshError="1">
        <row r="9">
          <cell r="A9" t="str">
            <v>A0026</v>
          </cell>
          <cell r="B9" t="str">
            <v>ATLANTIC</v>
          </cell>
          <cell r="D9">
            <v>0</v>
          </cell>
          <cell r="E9">
            <v>0</v>
          </cell>
          <cell r="F9">
            <v>0</v>
          </cell>
          <cell r="G9" t="str">
            <v xml:space="preserve">                   N/A</v>
          </cell>
          <cell r="H9">
            <v>19503.599999999999</v>
          </cell>
          <cell r="I9">
            <v>-19503.599999999999</v>
          </cell>
        </row>
        <row r="10">
          <cell r="A10" t="str">
            <v>A0027</v>
          </cell>
          <cell r="B10" t="str">
            <v>QUEBEC</v>
          </cell>
          <cell r="D10">
            <v>0</v>
          </cell>
          <cell r="E10">
            <v>0</v>
          </cell>
          <cell r="F10">
            <v>0</v>
          </cell>
          <cell r="G10" t="str">
            <v xml:space="preserve">                   N/A</v>
          </cell>
          <cell r="H10">
            <v>17409.27</v>
          </cell>
          <cell r="I10">
            <v>-17409.27</v>
          </cell>
        </row>
        <row r="11">
          <cell r="A11" t="str">
            <v>A0028</v>
          </cell>
          <cell r="B11" t="str">
            <v>BRITISH COLUMBIA</v>
          </cell>
          <cell r="D11">
            <v>0</v>
          </cell>
          <cell r="E11">
            <v>0</v>
          </cell>
          <cell r="F11">
            <v>0</v>
          </cell>
          <cell r="G11" t="str">
            <v xml:space="preserve">                   N/A</v>
          </cell>
          <cell r="H11">
            <v>27483.99</v>
          </cell>
          <cell r="I11">
            <v>-27483.99</v>
          </cell>
        </row>
        <row r="12">
          <cell r="A12" t="str">
            <v>A0040</v>
          </cell>
          <cell r="B12" t="str">
            <v>CANADA GLOBAL SERVICES - ADMIN</v>
          </cell>
          <cell r="D12">
            <v>0</v>
          </cell>
          <cell r="E12">
            <v>0</v>
          </cell>
          <cell r="F12">
            <v>0</v>
          </cell>
          <cell r="G12" t="str">
            <v xml:space="preserve">                   N/A</v>
          </cell>
          <cell r="H12">
            <v>77256.19</v>
          </cell>
          <cell r="I12">
            <v>-77256.19</v>
          </cell>
        </row>
        <row r="13">
          <cell r="A13" t="str">
            <v>A0041</v>
          </cell>
          <cell r="B13" t="str">
            <v>ONTARIO</v>
          </cell>
          <cell r="D13">
            <v>0</v>
          </cell>
          <cell r="E13">
            <v>0</v>
          </cell>
          <cell r="F13">
            <v>0</v>
          </cell>
          <cell r="G13" t="str">
            <v xml:space="preserve">                   N/A</v>
          </cell>
          <cell r="H13">
            <v>88394.85</v>
          </cell>
          <cell r="I13">
            <v>-88394.85</v>
          </cell>
        </row>
        <row r="14">
          <cell r="A14" t="str">
            <v>A0044</v>
          </cell>
          <cell r="B14" t="str">
            <v>ALBERTA/SASKATCHEWAN</v>
          </cell>
          <cell r="D14">
            <v>0</v>
          </cell>
          <cell r="E14">
            <v>0</v>
          </cell>
          <cell r="F14">
            <v>0</v>
          </cell>
          <cell r="G14" t="str">
            <v xml:space="preserve">                   N/A</v>
          </cell>
          <cell r="H14">
            <v>49248.74</v>
          </cell>
          <cell r="I14">
            <v>-49248.74</v>
          </cell>
        </row>
        <row r="15">
          <cell r="A15" t="str">
            <v>B0043</v>
          </cell>
          <cell r="B15" t="str">
            <v>BARRIE ARM</v>
          </cell>
          <cell r="D15">
            <v>198876.71</v>
          </cell>
          <cell r="E15">
            <v>132888.69</v>
          </cell>
          <cell r="F15">
            <v>65988.01999999999</v>
          </cell>
          <cell r="G15">
            <v>33.180399999999999</v>
          </cell>
          <cell r="H15">
            <v>0</v>
          </cell>
          <cell r="I15">
            <v>65988.01999999999</v>
          </cell>
        </row>
        <row r="16">
          <cell r="A16" t="str">
            <v>B0044</v>
          </cell>
          <cell r="B16" t="str">
            <v>BARRIE A.T.M.</v>
          </cell>
          <cell r="D16">
            <v>274651.43</v>
          </cell>
          <cell r="E16">
            <v>144040.5</v>
          </cell>
          <cell r="F16">
            <v>130610.93</v>
          </cell>
          <cell r="G16">
            <v>47.555199999999999</v>
          </cell>
          <cell r="H16">
            <v>0</v>
          </cell>
          <cell r="I16">
            <v>130610.93</v>
          </cell>
        </row>
        <row r="17">
          <cell r="A17" t="str">
            <v>B0055</v>
          </cell>
          <cell r="B17" t="str">
            <v>CANADIAN H.O. - COIN</v>
          </cell>
          <cell r="D17">
            <v>45000</v>
          </cell>
          <cell r="E17">
            <v>2812.5</v>
          </cell>
          <cell r="F17">
            <v>42187.5</v>
          </cell>
          <cell r="G17">
            <v>93.75</v>
          </cell>
          <cell r="H17">
            <v>0</v>
          </cell>
          <cell r="I17">
            <v>42187.5</v>
          </cell>
        </row>
        <row r="18">
          <cell r="A18" t="str">
            <v>B0056</v>
          </cell>
          <cell r="B18" t="str">
            <v>CANADIAN H.O. - CASH LOGISTICS</v>
          </cell>
          <cell r="D18">
            <v>0</v>
          </cell>
          <cell r="E18">
            <v>-8142.5</v>
          </cell>
          <cell r="F18">
            <v>8142.5</v>
          </cell>
          <cell r="G18" t="str">
            <v xml:space="preserve">                   N/A</v>
          </cell>
          <cell r="H18">
            <v>0</v>
          </cell>
          <cell r="I18">
            <v>8142.5</v>
          </cell>
        </row>
        <row r="19">
          <cell r="A19" t="str">
            <v>B0095</v>
          </cell>
          <cell r="B19" t="str">
            <v>CALGARY ARM</v>
          </cell>
          <cell r="D19">
            <v>390964.09</v>
          </cell>
          <cell r="E19">
            <v>175811.59</v>
          </cell>
          <cell r="F19">
            <v>215152.50000000003</v>
          </cell>
          <cell r="G19">
            <v>55.031300000000002</v>
          </cell>
          <cell r="H19">
            <v>0</v>
          </cell>
          <cell r="I19">
            <v>215152.50000000003</v>
          </cell>
        </row>
        <row r="20">
          <cell r="A20" t="str">
            <v>B0096</v>
          </cell>
          <cell r="B20" t="str">
            <v>CALGARY G&amp;A</v>
          </cell>
          <cell r="D20">
            <v>0</v>
          </cell>
          <cell r="E20">
            <v>269324.21999999997</v>
          </cell>
          <cell r="F20">
            <v>-269324.21999999997</v>
          </cell>
          <cell r="G20" t="str">
            <v xml:space="preserve">                   N/A</v>
          </cell>
          <cell r="H20">
            <v>0</v>
          </cell>
          <cell r="I20">
            <v>-269324.21999999997</v>
          </cell>
        </row>
        <row r="21">
          <cell r="A21" t="str">
            <v>B0097</v>
          </cell>
          <cell r="B21" t="str">
            <v>CALGARY A.T.M.</v>
          </cell>
          <cell r="D21">
            <v>530817.5</v>
          </cell>
          <cell r="E21">
            <v>316422.21999999997</v>
          </cell>
          <cell r="F21">
            <v>214395.28000000003</v>
          </cell>
          <cell r="G21">
            <v>40.389600000000002</v>
          </cell>
          <cell r="H21">
            <v>0</v>
          </cell>
          <cell r="I21">
            <v>214395.28000000003</v>
          </cell>
        </row>
        <row r="22">
          <cell r="A22" t="str">
            <v>B0105</v>
          </cell>
          <cell r="B22" t="str">
            <v>NANAIMO</v>
          </cell>
          <cell r="D22">
            <v>115456.07</v>
          </cell>
          <cell r="E22">
            <v>111170.035</v>
          </cell>
          <cell r="F22">
            <v>4286.0350000000035</v>
          </cell>
          <cell r="G22">
            <v>3.7122999999999999</v>
          </cell>
          <cell r="H22">
            <v>0</v>
          </cell>
          <cell r="I22">
            <v>4286.0350000000035</v>
          </cell>
        </row>
        <row r="23">
          <cell r="A23" t="str">
            <v>B0106</v>
          </cell>
          <cell r="B23" t="str">
            <v>PRINCE GEORGE</v>
          </cell>
          <cell r="D23">
            <v>127281.02</v>
          </cell>
          <cell r="E23">
            <v>107982.04</v>
          </cell>
          <cell r="F23">
            <v>19298.98000000001</v>
          </cell>
          <cell r="G23">
            <v>15.1625</v>
          </cell>
          <cell r="H23">
            <v>0</v>
          </cell>
          <cell r="I23">
            <v>19298.98000000001</v>
          </cell>
        </row>
        <row r="24">
          <cell r="A24" t="str">
            <v>B0107</v>
          </cell>
          <cell r="B24" t="str">
            <v>QUEBEC CITY ATM</v>
          </cell>
          <cell r="D24">
            <v>135043.29</v>
          </cell>
          <cell r="E24">
            <v>209988.245</v>
          </cell>
          <cell r="F24">
            <v>-74944.954999999987</v>
          </cell>
          <cell r="G24">
            <v>-55.497</v>
          </cell>
          <cell r="H24">
            <v>0</v>
          </cell>
          <cell r="I24">
            <v>-74944.954999999987</v>
          </cell>
        </row>
        <row r="25">
          <cell r="A25" t="str">
            <v>B0117</v>
          </cell>
          <cell r="B25" t="str">
            <v>THUNDER BAY G&amp;A</v>
          </cell>
          <cell r="D25">
            <v>0</v>
          </cell>
          <cell r="E25">
            <v>35293.78</v>
          </cell>
          <cell r="F25">
            <v>-35293.78</v>
          </cell>
          <cell r="G25" t="str">
            <v xml:space="preserve">                   N/A</v>
          </cell>
          <cell r="H25">
            <v>0</v>
          </cell>
          <cell r="I25">
            <v>-35293.78</v>
          </cell>
        </row>
        <row r="26">
          <cell r="A26" t="str">
            <v>B0118</v>
          </cell>
          <cell r="B26" t="str">
            <v>CHARLOTTETOWN</v>
          </cell>
          <cell r="D26">
            <v>33636.129999999997</v>
          </cell>
          <cell r="E26">
            <v>50937.735000000001</v>
          </cell>
          <cell r="F26">
            <v>-17301.605000000003</v>
          </cell>
          <cell r="G26">
            <v>-51.437600000000003</v>
          </cell>
          <cell r="H26">
            <v>0</v>
          </cell>
          <cell r="I26">
            <v>-17301.605000000003</v>
          </cell>
        </row>
        <row r="27">
          <cell r="A27" t="str">
            <v>B0119</v>
          </cell>
          <cell r="B27" t="str">
            <v>BARRIE G&amp;A</v>
          </cell>
          <cell r="D27">
            <v>0</v>
          </cell>
          <cell r="E27">
            <v>95468.425000000003</v>
          </cell>
          <cell r="F27">
            <v>-95468.425000000003</v>
          </cell>
          <cell r="G27" t="str">
            <v xml:space="preserve">                   N/A</v>
          </cell>
          <cell r="H27">
            <v>0</v>
          </cell>
          <cell r="I27">
            <v>-95468.425000000003</v>
          </cell>
        </row>
        <row r="28">
          <cell r="A28" t="str">
            <v>B0127</v>
          </cell>
          <cell r="B28" t="str">
            <v>LANGLEY (BC)</v>
          </cell>
          <cell r="D28">
            <v>228107.86</v>
          </cell>
          <cell r="E28">
            <v>122385.18</v>
          </cell>
          <cell r="F28">
            <v>105722.68</v>
          </cell>
          <cell r="G28">
            <v>46.347700000000003</v>
          </cell>
          <cell r="H28">
            <v>0</v>
          </cell>
          <cell r="I28">
            <v>105722.68</v>
          </cell>
        </row>
        <row r="29">
          <cell r="A29" t="str">
            <v>B0138</v>
          </cell>
          <cell r="B29" t="str">
            <v>CORNWALL</v>
          </cell>
          <cell r="D29">
            <v>35337.56</v>
          </cell>
          <cell r="E29">
            <v>45424.345000000001</v>
          </cell>
          <cell r="F29">
            <v>-10086.785000000003</v>
          </cell>
          <cell r="G29">
            <v>-28.5441</v>
          </cell>
          <cell r="H29">
            <v>0</v>
          </cell>
          <cell r="I29">
            <v>-10086.785000000003</v>
          </cell>
        </row>
        <row r="30">
          <cell r="A30" t="str">
            <v>B0193</v>
          </cell>
          <cell r="B30" t="str">
            <v>EDMONTON ARM</v>
          </cell>
          <cell r="D30">
            <v>385280.51</v>
          </cell>
          <cell r="E30">
            <v>226609.72</v>
          </cell>
          <cell r="F30">
            <v>158670.79</v>
          </cell>
          <cell r="G30">
            <v>41.183199999999999</v>
          </cell>
          <cell r="H30">
            <v>0</v>
          </cell>
          <cell r="I30">
            <v>158670.79</v>
          </cell>
        </row>
        <row r="31">
          <cell r="A31" t="str">
            <v>B0194</v>
          </cell>
          <cell r="B31" t="str">
            <v>EDMONTON G&amp;A</v>
          </cell>
          <cell r="D31">
            <v>0</v>
          </cell>
          <cell r="E31">
            <v>247138.39500000002</v>
          </cell>
          <cell r="F31">
            <v>-247138.39500000002</v>
          </cell>
          <cell r="G31" t="str">
            <v xml:space="preserve">                   N/A</v>
          </cell>
          <cell r="H31">
            <v>0</v>
          </cell>
          <cell r="I31">
            <v>-247138.39500000002</v>
          </cell>
        </row>
        <row r="32">
          <cell r="A32" t="str">
            <v>B0197</v>
          </cell>
          <cell r="B32" t="str">
            <v>HALIFAX G&amp;A</v>
          </cell>
          <cell r="D32">
            <v>0</v>
          </cell>
          <cell r="E32">
            <v>97373.895000000019</v>
          </cell>
          <cell r="F32">
            <v>-97373.895000000019</v>
          </cell>
          <cell r="G32" t="str">
            <v xml:space="preserve">                   N/A</v>
          </cell>
          <cell r="H32">
            <v>0</v>
          </cell>
          <cell r="I32">
            <v>-97373.895000000019</v>
          </cell>
        </row>
        <row r="33">
          <cell r="A33" t="str">
            <v>B0211</v>
          </cell>
          <cell r="B33" t="str">
            <v>EDMONTON - ATM</v>
          </cell>
          <cell r="D33">
            <v>470130.21</v>
          </cell>
          <cell r="E33">
            <v>301398.16499999998</v>
          </cell>
          <cell r="F33">
            <v>168732.04500000004</v>
          </cell>
          <cell r="G33">
            <v>35.890500000000003</v>
          </cell>
          <cell r="H33">
            <v>0</v>
          </cell>
          <cell r="I33">
            <v>168732.04500000004</v>
          </cell>
        </row>
        <row r="34">
          <cell r="A34" t="str">
            <v>B0227</v>
          </cell>
          <cell r="B34" t="str">
            <v>MONTREAL ATM</v>
          </cell>
          <cell r="D34">
            <v>420561.55</v>
          </cell>
          <cell r="E34">
            <v>571374.41600000008</v>
          </cell>
          <cell r="F34">
            <v>-150812.8660000001</v>
          </cell>
          <cell r="G34">
            <v>-35.859900000000003</v>
          </cell>
          <cell r="H34">
            <v>0</v>
          </cell>
          <cell r="I34">
            <v>-150812.8660000001</v>
          </cell>
        </row>
        <row r="35">
          <cell r="A35" t="str">
            <v>B0229</v>
          </cell>
          <cell r="B35" t="str">
            <v>CANADIAN HOME OFFICE - ATM</v>
          </cell>
          <cell r="D35">
            <v>5519.48</v>
          </cell>
          <cell r="E35">
            <v>-62862.38</v>
          </cell>
          <cell r="F35">
            <v>68381.86</v>
          </cell>
          <cell r="G35">
            <v>1238.9185</v>
          </cell>
          <cell r="H35">
            <v>0</v>
          </cell>
          <cell r="I35">
            <v>68381.86</v>
          </cell>
        </row>
        <row r="36">
          <cell r="A36" t="str">
            <v>B0232</v>
          </cell>
          <cell r="B36" t="str">
            <v>CANADIAN HOME OFFICE GLO_SRV</v>
          </cell>
          <cell r="D36">
            <v>0</v>
          </cell>
          <cell r="E36">
            <v>-64672.49</v>
          </cell>
          <cell r="F36">
            <v>64672.49</v>
          </cell>
          <cell r="G36" t="str">
            <v xml:space="preserve">                   N/A</v>
          </cell>
          <cell r="H36">
            <v>0</v>
          </cell>
          <cell r="I36">
            <v>64672.49</v>
          </cell>
        </row>
        <row r="37">
          <cell r="A37" t="str">
            <v>B0255</v>
          </cell>
          <cell r="B37" t="str">
            <v>HALIFAX ARM</v>
          </cell>
          <cell r="D37">
            <v>99164.89</v>
          </cell>
          <cell r="E37">
            <v>47062.66</v>
          </cell>
          <cell r="F37">
            <v>52102.229999999996</v>
          </cell>
          <cell r="G37">
            <v>52.540999999999997</v>
          </cell>
          <cell r="H37">
            <v>0</v>
          </cell>
          <cell r="I37">
            <v>52102.229999999996</v>
          </cell>
        </row>
        <row r="38">
          <cell r="A38" t="str">
            <v>B0256</v>
          </cell>
          <cell r="B38" t="str">
            <v>HALIFAX CASH LOGISTICS</v>
          </cell>
          <cell r="D38">
            <v>24324.11</v>
          </cell>
          <cell r="E38">
            <v>11780.49</v>
          </cell>
          <cell r="F38">
            <v>12543.62</v>
          </cell>
          <cell r="G38">
            <v>51.5687</v>
          </cell>
          <cell r="H38">
            <v>0</v>
          </cell>
          <cell r="I38">
            <v>12543.62</v>
          </cell>
        </row>
        <row r="39">
          <cell r="A39" t="str">
            <v>B0257</v>
          </cell>
          <cell r="B39" t="str">
            <v>MONCTON ATM</v>
          </cell>
          <cell r="D39">
            <v>107356.89</v>
          </cell>
          <cell r="E39">
            <v>80723.490000000005</v>
          </cell>
          <cell r="F39">
            <v>26633.399999999994</v>
          </cell>
          <cell r="G39">
            <v>24.808299999999999</v>
          </cell>
          <cell r="H39">
            <v>0</v>
          </cell>
          <cell r="I39">
            <v>26633.399999999994</v>
          </cell>
        </row>
        <row r="40">
          <cell r="A40" t="str">
            <v>B0258</v>
          </cell>
          <cell r="B40" t="str">
            <v>HALIFAX ATM</v>
          </cell>
          <cell r="D40">
            <v>217927.44</v>
          </cell>
          <cell r="E40">
            <v>148080.76</v>
          </cell>
          <cell r="F40">
            <v>69846.679999999993</v>
          </cell>
          <cell r="G40">
            <v>32.050400000000003</v>
          </cell>
          <cell r="H40">
            <v>0</v>
          </cell>
          <cell r="I40">
            <v>69846.679999999993</v>
          </cell>
        </row>
        <row r="41">
          <cell r="A41" t="str">
            <v>B0260</v>
          </cell>
          <cell r="B41" t="str">
            <v>HAMILTON ARM</v>
          </cell>
          <cell r="D41">
            <v>327914.71000000002</v>
          </cell>
          <cell r="E41">
            <v>187129.54399999999</v>
          </cell>
          <cell r="F41">
            <v>140785.16600000003</v>
          </cell>
          <cell r="G41">
            <v>42.933500000000002</v>
          </cell>
          <cell r="H41">
            <v>0</v>
          </cell>
          <cell r="I41">
            <v>140785.16600000003</v>
          </cell>
        </row>
        <row r="42">
          <cell r="A42" t="str">
            <v>B0261</v>
          </cell>
          <cell r="B42" t="str">
            <v>HAMILTON G&amp;A</v>
          </cell>
          <cell r="D42">
            <v>0</v>
          </cell>
          <cell r="E42">
            <v>191130.29</v>
          </cell>
          <cell r="F42">
            <v>-191130.29</v>
          </cell>
          <cell r="G42" t="str">
            <v xml:space="preserve">                   N/A</v>
          </cell>
          <cell r="H42">
            <v>0</v>
          </cell>
          <cell r="I42">
            <v>-191130.29</v>
          </cell>
        </row>
        <row r="43">
          <cell r="A43" t="str">
            <v>B0262</v>
          </cell>
          <cell r="B43" t="str">
            <v>HAMILTON ATM</v>
          </cell>
          <cell r="D43">
            <v>387987</v>
          </cell>
          <cell r="E43">
            <v>236760.73500000002</v>
          </cell>
          <cell r="F43">
            <v>151226.26499999998</v>
          </cell>
          <cell r="G43">
            <v>38.9771</v>
          </cell>
          <cell r="H43">
            <v>0</v>
          </cell>
          <cell r="I43">
            <v>151226.26499999998</v>
          </cell>
        </row>
        <row r="44">
          <cell r="A44" t="str">
            <v>B0316</v>
          </cell>
          <cell r="B44" t="str">
            <v>BC COMPUSAFE</v>
          </cell>
          <cell r="D44">
            <v>30834.46</v>
          </cell>
          <cell r="E44">
            <v>27342.67</v>
          </cell>
          <cell r="F44">
            <v>3491.7900000000009</v>
          </cell>
          <cell r="G44">
            <v>11.324299999999999</v>
          </cell>
          <cell r="H44">
            <v>0</v>
          </cell>
          <cell r="I44">
            <v>3491.7900000000009</v>
          </cell>
        </row>
        <row r="45">
          <cell r="A45" t="str">
            <v>B0317</v>
          </cell>
          <cell r="B45" t="str">
            <v>CENTRAL COMPUSAFE</v>
          </cell>
          <cell r="D45">
            <v>152341.5</v>
          </cell>
          <cell r="E45">
            <v>126345.61</v>
          </cell>
          <cell r="F45">
            <v>25995.89</v>
          </cell>
          <cell r="G45">
            <v>17.0642</v>
          </cell>
          <cell r="H45">
            <v>0</v>
          </cell>
          <cell r="I45">
            <v>25995.89</v>
          </cell>
        </row>
        <row r="46">
          <cell r="A46" t="str">
            <v>B0319</v>
          </cell>
          <cell r="B46" t="str">
            <v>EASTERN COMPUSAFE</v>
          </cell>
          <cell r="D46">
            <v>8418.7000000000007</v>
          </cell>
          <cell r="E46">
            <v>6628.46</v>
          </cell>
          <cell r="F46">
            <v>1790.2400000000007</v>
          </cell>
          <cell r="G46">
            <v>21.265000000000001</v>
          </cell>
          <cell r="H46">
            <v>0</v>
          </cell>
          <cell r="I46">
            <v>1790.2400000000007</v>
          </cell>
        </row>
        <row r="47">
          <cell r="A47" t="str">
            <v>B0321</v>
          </cell>
          <cell r="B47" t="str">
            <v>TORONTO G&amp;A</v>
          </cell>
          <cell r="D47">
            <v>0</v>
          </cell>
          <cell r="E47">
            <v>835360.7</v>
          </cell>
          <cell r="F47">
            <v>-835360.7</v>
          </cell>
          <cell r="G47" t="str">
            <v xml:space="preserve">                   N/A</v>
          </cell>
          <cell r="H47">
            <v>0</v>
          </cell>
          <cell r="I47">
            <v>-835360.7</v>
          </cell>
        </row>
        <row r="48">
          <cell r="A48" t="str">
            <v>B0341</v>
          </cell>
          <cell r="B48" t="str">
            <v>KINGSTON ARM</v>
          </cell>
          <cell r="D48">
            <v>81191.69</v>
          </cell>
          <cell r="E48">
            <v>45768.82</v>
          </cell>
          <cell r="F48">
            <v>35422.870000000003</v>
          </cell>
          <cell r="G48">
            <v>43.628700000000002</v>
          </cell>
          <cell r="H48">
            <v>0</v>
          </cell>
          <cell r="I48">
            <v>35422.870000000003</v>
          </cell>
        </row>
        <row r="49">
          <cell r="A49" t="str">
            <v>B0342</v>
          </cell>
          <cell r="B49" t="str">
            <v>KITCHENER ARM</v>
          </cell>
          <cell r="D49">
            <v>142726.22</v>
          </cell>
          <cell r="E49">
            <v>87269.66</v>
          </cell>
          <cell r="F49">
            <v>55456.56</v>
          </cell>
          <cell r="G49">
            <v>38.855200000000004</v>
          </cell>
          <cell r="H49">
            <v>0</v>
          </cell>
          <cell r="I49">
            <v>55456.56</v>
          </cell>
        </row>
        <row r="50">
          <cell r="A50" t="str">
            <v>B0343</v>
          </cell>
          <cell r="B50" t="str">
            <v>KELOWNA ARM</v>
          </cell>
          <cell r="D50">
            <v>99609.35</v>
          </cell>
          <cell r="E50">
            <v>61839.42</v>
          </cell>
          <cell r="F50">
            <v>37769.930000000008</v>
          </cell>
          <cell r="G50">
            <v>37.918100000000003</v>
          </cell>
          <cell r="H50">
            <v>0</v>
          </cell>
          <cell r="I50">
            <v>37769.930000000008</v>
          </cell>
        </row>
        <row r="51">
          <cell r="A51" t="str">
            <v>B0346</v>
          </cell>
          <cell r="B51" t="str">
            <v>KINGSTON G&amp;A</v>
          </cell>
          <cell r="D51">
            <v>0</v>
          </cell>
          <cell r="E51">
            <v>68415.934999999998</v>
          </cell>
          <cell r="F51">
            <v>-68415.934999999998</v>
          </cell>
          <cell r="G51" t="str">
            <v xml:space="preserve">                   N/A</v>
          </cell>
          <cell r="H51">
            <v>0</v>
          </cell>
          <cell r="I51">
            <v>-68415.934999999998</v>
          </cell>
        </row>
        <row r="52">
          <cell r="A52" t="str">
            <v>B0347</v>
          </cell>
          <cell r="B52" t="str">
            <v>KITCHENER G&amp;A</v>
          </cell>
          <cell r="D52">
            <v>0</v>
          </cell>
          <cell r="E52">
            <v>86285.54</v>
          </cell>
          <cell r="F52">
            <v>-86285.54</v>
          </cell>
          <cell r="G52" t="str">
            <v xml:space="preserve">                   N/A</v>
          </cell>
          <cell r="H52">
            <v>0</v>
          </cell>
          <cell r="I52">
            <v>-86285.54</v>
          </cell>
        </row>
        <row r="53">
          <cell r="A53" t="str">
            <v>B0352</v>
          </cell>
          <cell r="B53" t="str">
            <v>KELOWNA ATM</v>
          </cell>
          <cell r="D53">
            <v>174834.49</v>
          </cell>
          <cell r="E53">
            <v>106419.56</v>
          </cell>
          <cell r="F53">
            <v>68414.929999999993</v>
          </cell>
          <cell r="G53">
            <v>39.131300000000003</v>
          </cell>
          <cell r="H53">
            <v>0</v>
          </cell>
          <cell r="I53">
            <v>68414.929999999993</v>
          </cell>
        </row>
        <row r="54">
          <cell r="A54" t="str">
            <v>B0354</v>
          </cell>
          <cell r="B54" t="str">
            <v>KINGSTON A.T.M.</v>
          </cell>
          <cell r="D54">
            <v>177504.38</v>
          </cell>
          <cell r="E54">
            <v>96420.7</v>
          </cell>
          <cell r="F54">
            <v>81083.680000000008</v>
          </cell>
          <cell r="G54">
            <v>45.6798</v>
          </cell>
          <cell r="H54">
            <v>0</v>
          </cell>
          <cell r="I54">
            <v>81083.680000000008</v>
          </cell>
        </row>
        <row r="55">
          <cell r="A55" t="str">
            <v>B0356</v>
          </cell>
          <cell r="B55" t="str">
            <v>KITCHENER A.T.M.</v>
          </cell>
          <cell r="D55">
            <v>214488.74</v>
          </cell>
          <cell r="E55">
            <v>128644.29500000001</v>
          </cell>
          <cell r="F55">
            <v>85844.444999999978</v>
          </cell>
          <cell r="G55">
            <v>40.022799999999997</v>
          </cell>
          <cell r="H55">
            <v>0</v>
          </cell>
          <cell r="I55">
            <v>85844.444999999978</v>
          </cell>
        </row>
        <row r="56">
          <cell r="A56" t="str">
            <v>B0360</v>
          </cell>
          <cell r="B56" t="str">
            <v>LONDON ARM</v>
          </cell>
          <cell r="D56">
            <v>205173.24</v>
          </cell>
          <cell r="E56">
            <v>125359</v>
          </cell>
          <cell r="F56">
            <v>79814.239999999991</v>
          </cell>
          <cell r="G56">
            <v>38.9009</v>
          </cell>
          <cell r="H56">
            <v>0</v>
          </cell>
          <cell r="I56">
            <v>79814.239999999991</v>
          </cell>
        </row>
        <row r="57">
          <cell r="A57" t="str">
            <v>B0361</v>
          </cell>
          <cell r="B57" t="str">
            <v>LONDON G&amp;A</v>
          </cell>
          <cell r="D57">
            <v>0</v>
          </cell>
          <cell r="E57">
            <v>155097.95499999999</v>
          </cell>
          <cell r="F57">
            <v>-155097.95499999999</v>
          </cell>
          <cell r="G57" t="str">
            <v xml:space="preserve">                   N/A</v>
          </cell>
          <cell r="H57">
            <v>0</v>
          </cell>
          <cell r="I57">
            <v>-155097.95499999999</v>
          </cell>
        </row>
        <row r="58">
          <cell r="A58" t="str">
            <v>B0363</v>
          </cell>
          <cell r="B58" t="str">
            <v>LONDON A.T.M.</v>
          </cell>
          <cell r="D58">
            <v>227098.9</v>
          </cell>
          <cell r="E58">
            <v>145993.39000000001</v>
          </cell>
          <cell r="F58">
            <v>81105.50999999998</v>
          </cell>
          <cell r="G58">
            <v>35.713700000000003</v>
          </cell>
          <cell r="H58">
            <v>0</v>
          </cell>
          <cell r="I58">
            <v>81105.50999999998</v>
          </cell>
        </row>
        <row r="59">
          <cell r="A59" t="str">
            <v>B0393</v>
          </cell>
          <cell r="B59" t="str">
            <v>SUDBURY CASH LOGISTICS</v>
          </cell>
          <cell r="D59">
            <v>26902.33</v>
          </cell>
          <cell r="E59">
            <v>16450.71</v>
          </cell>
          <cell r="F59">
            <v>10451.620000000003</v>
          </cell>
          <cell r="G59">
            <v>38.850200000000001</v>
          </cell>
          <cell r="H59">
            <v>0</v>
          </cell>
          <cell r="I59">
            <v>10451.620000000003</v>
          </cell>
        </row>
        <row r="60">
          <cell r="A60" t="str">
            <v>B0394</v>
          </cell>
          <cell r="B60" t="str">
            <v>SAULT STE MARIE CASH LOGISTICS</v>
          </cell>
          <cell r="D60">
            <v>14836</v>
          </cell>
          <cell r="E60">
            <v>9768.61</v>
          </cell>
          <cell r="F60">
            <v>5067.3899999999994</v>
          </cell>
          <cell r="G60">
            <v>34.155999999999999</v>
          </cell>
          <cell r="H60">
            <v>0</v>
          </cell>
          <cell r="I60">
            <v>5067.3899999999994</v>
          </cell>
        </row>
        <row r="61">
          <cell r="A61" t="str">
            <v>b0407</v>
          </cell>
        </row>
        <row r="62">
          <cell r="A62" t="str">
            <v>B0415</v>
          </cell>
          <cell r="B62" t="str">
            <v>MONCTON</v>
          </cell>
          <cell r="D62">
            <v>61385.48</v>
          </cell>
          <cell r="E62">
            <v>53506.59</v>
          </cell>
          <cell r="F62">
            <v>7878.8900000000067</v>
          </cell>
          <cell r="G62">
            <v>12.835100000000001</v>
          </cell>
          <cell r="H62">
            <v>0</v>
          </cell>
          <cell r="I62">
            <v>7878.8900000000067</v>
          </cell>
        </row>
        <row r="63">
          <cell r="A63" t="str">
            <v>B0417</v>
          </cell>
          <cell r="B63" t="str">
            <v>MONCTON G&amp;A</v>
          </cell>
          <cell r="D63">
            <v>0</v>
          </cell>
          <cell r="E63">
            <v>69382.734999999986</v>
          </cell>
          <cell r="F63">
            <v>-69382.734999999986</v>
          </cell>
          <cell r="G63" t="str">
            <v xml:space="preserve">                   N/A</v>
          </cell>
          <cell r="H63">
            <v>0</v>
          </cell>
          <cell r="I63">
            <v>-69382.734999999986</v>
          </cell>
        </row>
        <row r="64">
          <cell r="A64" t="str">
            <v>B0418</v>
          </cell>
          <cell r="B64" t="str">
            <v>TORONTO ARP</v>
          </cell>
          <cell r="D64">
            <v>114795.5</v>
          </cell>
          <cell r="E64">
            <v>58113.52</v>
          </cell>
          <cell r="F64">
            <v>56681.98</v>
          </cell>
          <cell r="G64">
            <v>49.3765</v>
          </cell>
          <cell r="H64">
            <v>0</v>
          </cell>
          <cell r="I64">
            <v>56681.98</v>
          </cell>
        </row>
        <row r="65">
          <cell r="A65" t="str">
            <v>B0419</v>
          </cell>
          <cell r="B65" t="str">
            <v>LANGLEY CASH LOGISTICS</v>
          </cell>
          <cell r="D65">
            <v>162376.25</v>
          </cell>
          <cell r="E65">
            <v>86694.21</v>
          </cell>
          <cell r="F65">
            <v>75682.039999999994</v>
          </cell>
          <cell r="G65">
            <v>46.609099999999998</v>
          </cell>
          <cell r="H65">
            <v>0</v>
          </cell>
          <cell r="I65">
            <v>75682.039999999994</v>
          </cell>
        </row>
        <row r="66">
          <cell r="A66" t="str">
            <v>B0421</v>
          </cell>
          <cell r="B66" t="str">
            <v>TORONTO COIN STORAGE</v>
          </cell>
          <cell r="D66">
            <v>89729.29</v>
          </cell>
          <cell r="E66">
            <v>5895.74</v>
          </cell>
          <cell r="F66">
            <v>83833.549999999988</v>
          </cell>
          <cell r="G66">
            <v>93.429400000000001</v>
          </cell>
          <cell r="H66">
            <v>0</v>
          </cell>
          <cell r="I66">
            <v>83833.549999999988</v>
          </cell>
        </row>
        <row r="67">
          <cell r="A67" t="str">
            <v>B0422</v>
          </cell>
          <cell r="B67" t="str">
            <v>CALGARY CASH LOGISTICS</v>
          </cell>
          <cell r="D67">
            <v>187093.05</v>
          </cell>
          <cell r="E67">
            <v>135069.53</v>
          </cell>
          <cell r="F67">
            <v>52023.51999999999</v>
          </cell>
          <cell r="G67">
            <v>27.8062</v>
          </cell>
          <cell r="H67">
            <v>0</v>
          </cell>
          <cell r="I67">
            <v>52023.51999999999</v>
          </cell>
        </row>
        <row r="68">
          <cell r="A68" t="str">
            <v>B0423</v>
          </cell>
          <cell r="B68" t="str">
            <v>EDMONTON CASH LOGISTICS</v>
          </cell>
          <cell r="D68">
            <v>3646.97</v>
          </cell>
          <cell r="E68">
            <v>5146.55</v>
          </cell>
          <cell r="F68">
            <v>-1499.5800000000004</v>
          </cell>
          <cell r="G68">
            <v>-41.118499999999997</v>
          </cell>
          <cell r="H68">
            <v>0</v>
          </cell>
          <cell r="I68">
            <v>-1499.5800000000004</v>
          </cell>
        </row>
        <row r="69">
          <cell r="A69" t="str">
            <v>B0424</v>
          </cell>
          <cell r="B69" t="str">
            <v>LANGLEY G&amp;A</v>
          </cell>
          <cell r="D69">
            <v>0</v>
          </cell>
          <cell r="E69">
            <v>224382.82499999998</v>
          </cell>
          <cell r="F69">
            <v>-224382.82499999998</v>
          </cell>
          <cell r="G69" t="str">
            <v xml:space="preserve">                   N/A</v>
          </cell>
          <cell r="H69">
            <v>0</v>
          </cell>
          <cell r="I69">
            <v>-224382.82499999998</v>
          </cell>
        </row>
        <row r="70">
          <cell r="A70" t="str">
            <v>B0425</v>
          </cell>
          <cell r="B70" t="str">
            <v>LANGLEY ATM</v>
          </cell>
          <cell r="D70">
            <v>377406.41</v>
          </cell>
          <cell r="E70">
            <v>230524.17</v>
          </cell>
          <cell r="F70">
            <v>146882.23999999996</v>
          </cell>
          <cell r="G70">
            <v>38.918900000000001</v>
          </cell>
          <cell r="H70">
            <v>0</v>
          </cell>
          <cell r="I70">
            <v>146882.23999999996</v>
          </cell>
        </row>
        <row r="71">
          <cell r="A71" t="str">
            <v>B0427</v>
          </cell>
          <cell r="B71" t="str">
            <v>QUEBEC CITY ARM</v>
          </cell>
          <cell r="D71">
            <v>20920.97</v>
          </cell>
          <cell r="E71">
            <v>1878.65</v>
          </cell>
          <cell r="F71">
            <v>19042.32</v>
          </cell>
          <cell r="G71">
            <v>91.020300000000006</v>
          </cell>
          <cell r="H71">
            <v>0</v>
          </cell>
          <cell r="I71">
            <v>19042.32</v>
          </cell>
        </row>
        <row r="72">
          <cell r="A72" t="str">
            <v>B0428</v>
          </cell>
          <cell r="B72" t="str">
            <v>QUEBEC CITY G&amp;A</v>
          </cell>
          <cell r="D72">
            <v>0</v>
          </cell>
          <cell r="E72">
            <v>46970.184999999998</v>
          </cell>
          <cell r="F72">
            <v>-46970.184999999998</v>
          </cell>
          <cell r="G72" t="str">
            <v xml:space="preserve">                   N/A</v>
          </cell>
          <cell r="H72">
            <v>0</v>
          </cell>
          <cell r="I72">
            <v>-46970.184999999998</v>
          </cell>
        </row>
        <row r="73">
          <cell r="A73" t="str">
            <v>B0429</v>
          </cell>
          <cell r="B73" t="str">
            <v>VAL D'OR ATM</v>
          </cell>
          <cell r="D73">
            <v>10518.65</v>
          </cell>
          <cell r="E73">
            <v>42743.659000000007</v>
          </cell>
          <cell r="F73">
            <v>-32225.009000000005</v>
          </cell>
          <cell r="G73">
            <v>-306.36070000000001</v>
          </cell>
          <cell r="H73">
            <v>0</v>
          </cell>
          <cell r="I73">
            <v>-32225.009000000005</v>
          </cell>
        </row>
        <row r="74">
          <cell r="A74" t="str">
            <v>B0430</v>
          </cell>
          <cell r="B74" t="str">
            <v>SPECIAL SALES</v>
          </cell>
          <cell r="D74">
            <v>101544.65</v>
          </cell>
          <cell r="E74">
            <v>87401.83</v>
          </cell>
          <cell r="F74">
            <v>14142.819999999992</v>
          </cell>
          <cell r="G74">
            <v>13.9277</v>
          </cell>
          <cell r="H74">
            <v>0</v>
          </cell>
          <cell r="I74">
            <v>14142.819999999992</v>
          </cell>
        </row>
        <row r="75">
          <cell r="A75" t="str">
            <v>B0431</v>
          </cell>
          <cell r="B75" t="str">
            <v>MONTREAL ARM</v>
          </cell>
          <cell r="D75">
            <v>30073.53</v>
          </cell>
          <cell r="E75">
            <v>14445.78</v>
          </cell>
          <cell r="F75">
            <v>15627.749999999998</v>
          </cell>
          <cell r="G75">
            <v>51.9651</v>
          </cell>
          <cell r="H75">
            <v>0</v>
          </cell>
          <cell r="I75">
            <v>15627.749999999998</v>
          </cell>
        </row>
        <row r="76">
          <cell r="A76" t="str">
            <v>B0432</v>
          </cell>
          <cell r="B76" t="str">
            <v>MONTREAL G&amp;A</v>
          </cell>
          <cell r="D76">
            <v>0</v>
          </cell>
          <cell r="E76">
            <v>113237.35</v>
          </cell>
          <cell r="F76">
            <v>-113237.35</v>
          </cell>
          <cell r="G76" t="str">
            <v xml:space="preserve">                   N/A</v>
          </cell>
          <cell r="H76">
            <v>0</v>
          </cell>
          <cell r="I76">
            <v>-113237.35</v>
          </cell>
        </row>
        <row r="77">
          <cell r="A77" t="str">
            <v>B0434</v>
          </cell>
          <cell r="B77" t="str">
            <v>CHICOUTIMI</v>
          </cell>
          <cell r="D77">
            <v>0</v>
          </cell>
          <cell r="E77">
            <v>3653.68</v>
          </cell>
          <cell r="F77">
            <v>-3653.68</v>
          </cell>
          <cell r="G77" t="str">
            <v xml:space="preserve">                   N/A</v>
          </cell>
          <cell r="H77">
            <v>0</v>
          </cell>
          <cell r="I77">
            <v>-3653.68</v>
          </cell>
        </row>
        <row r="78">
          <cell r="A78" t="str">
            <v>B0435</v>
          </cell>
          <cell r="B78" t="str">
            <v>SHERBROOKE</v>
          </cell>
          <cell r="D78">
            <v>0</v>
          </cell>
          <cell r="E78">
            <v>5804.73</v>
          </cell>
          <cell r="F78">
            <v>-5804.73</v>
          </cell>
          <cell r="G78" t="str">
            <v xml:space="preserve">                   N/A</v>
          </cell>
          <cell r="H78">
            <v>0</v>
          </cell>
          <cell r="I78">
            <v>-5804.73</v>
          </cell>
        </row>
        <row r="79">
          <cell r="A79" t="str">
            <v>B0438</v>
          </cell>
          <cell r="B79" t="str">
            <v>QUEBEC COMPUSAFE</v>
          </cell>
          <cell r="D79">
            <v>0</v>
          </cell>
          <cell r="E79">
            <v>1332.62</v>
          </cell>
          <cell r="F79">
            <v>-1332.62</v>
          </cell>
          <cell r="G79" t="str">
            <v xml:space="preserve">                   N/A</v>
          </cell>
          <cell r="H79">
            <v>0</v>
          </cell>
          <cell r="I79">
            <v>-1332.62</v>
          </cell>
        </row>
        <row r="80">
          <cell r="A80" t="str">
            <v>B0439</v>
          </cell>
          <cell r="B80" t="str">
            <v>ALBERTA/SASKATCHEWAN COMPUSAFE</v>
          </cell>
          <cell r="D80">
            <v>34605.279999999999</v>
          </cell>
          <cell r="E80">
            <v>25204.41</v>
          </cell>
          <cell r="F80">
            <v>9400.869999999999</v>
          </cell>
          <cell r="G80">
            <v>27.166</v>
          </cell>
          <cell r="H80">
            <v>0</v>
          </cell>
          <cell r="I80">
            <v>9400.869999999999</v>
          </cell>
        </row>
        <row r="81">
          <cell r="A81" t="str">
            <v>B0480</v>
          </cell>
          <cell r="B81" t="str">
            <v>NORTH BAY</v>
          </cell>
          <cell r="D81">
            <v>56102.080000000002</v>
          </cell>
          <cell r="E81">
            <v>59607.735000000008</v>
          </cell>
          <cell r="F81">
            <v>-3505.6550000000061</v>
          </cell>
          <cell r="G81">
            <v>-6.2487000000000004</v>
          </cell>
          <cell r="H81">
            <v>0</v>
          </cell>
          <cell r="I81">
            <v>-3505.6550000000061</v>
          </cell>
        </row>
        <row r="82">
          <cell r="A82" t="str">
            <v>b0495</v>
          </cell>
          <cell r="D82">
            <v>0</v>
          </cell>
          <cell r="E82">
            <v>-413.7</v>
          </cell>
          <cell r="F82">
            <v>413.7</v>
          </cell>
          <cell r="G82" t="str">
            <v xml:space="preserve">                   N/A</v>
          </cell>
          <cell r="H82">
            <v>0</v>
          </cell>
          <cell r="I82">
            <v>413.7</v>
          </cell>
        </row>
        <row r="83">
          <cell r="A83" t="str">
            <v>B0520</v>
          </cell>
          <cell r="B83" t="str">
            <v>OTTAWA ARM</v>
          </cell>
          <cell r="D83">
            <v>228400.53</v>
          </cell>
          <cell r="E83">
            <v>131617.59</v>
          </cell>
          <cell r="F83">
            <v>96782.94</v>
          </cell>
          <cell r="G83">
            <v>42.374200000000002</v>
          </cell>
          <cell r="H83">
            <v>0</v>
          </cell>
          <cell r="I83">
            <v>96782.94</v>
          </cell>
        </row>
        <row r="84">
          <cell r="A84" t="str">
            <v>B0521</v>
          </cell>
          <cell r="B84" t="str">
            <v>OTTAWA G&amp;A</v>
          </cell>
          <cell r="D84">
            <v>0</v>
          </cell>
          <cell r="E84">
            <v>197112.32000000001</v>
          </cell>
          <cell r="F84">
            <v>-197112.32000000001</v>
          </cell>
          <cell r="G84" t="str">
            <v xml:space="preserve">                   N/A</v>
          </cell>
          <cell r="H84">
            <v>0</v>
          </cell>
          <cell r="I84">
            <v>-197112.32000000001</v>
          </cell>
        </row>
        <row r="85">
          <cell r="A85" t="str">
            <v>B0522</v>
          </cell>
          <cell r="B85" t="str">
            <v>PETERBOROUGH G&amp;A</v>
          </cell>
          <cell r="D85">
            <v>0</v>
          </cell>
          <cell r="E85">
            <v>53255.5</v>
          </cell>
          <cell r="F85">
            <v>-53255.5</v>
          </cell>
          <cell r="G85" t="str">
            <v xml:space="preserve">                   N/A</v>
          </cell>
          <cell r="H85">
            <v>0</v>
          </cell>
          <cell r="I85">
            <v>-53255.5</v>
          </cell>
        </row>
        <row r="86">
          <cell r="A86" t="str">
            <v>B0526</v>
          </cell>
          <cell r="B86" t="str">
            <v>OTTAWA A.T.M.</v>
          </cell>
          <cell r="D86">
            <v>404041.87</v>
          </cell>
          <cell r="E86">
            <v>248108.58500000005</v>
          </cell>
          <cell r="F86">
            <v>155933.28499999995</v>
          </cell>
          <cell r="G86">
            <v>38.593299999999999</v>
          </cell>
          <cell r="H86">
            <v>0</v>
          </cell>
          <cell r="I86">
            <v>155933.28499999995</v>
          </cell>
        </row>
        <row r="87">
          <cell r="A87" t="str">
            <v>B0535</v>
          </cell>
          <cell r="B87" t="str">
            <v>PETERBOROUGH ARM</v>
          </cell>
          <cell r="D87">
            <v>68031.740000000005</v>
          </cell>
          <cell r="E87">
            <v>40294.35</v>
          </cell>
          <cell r="F87">
            <v>27737.390000000007</v>
          </cell>
          <cell r="G87">
            <v>40.7712</v>
          </cell>
          <cell r="H87">
            <v>0</v>
          </cell>
          <cell r="I87">
            <v>27737.390000000007</v>
          </cell>
        </row>
        <row r="88">
          <cell r="A88" t="str">
            <v>B0536</v>
          </cell>
          <cell r="B88" t="str">
            <v>PETERBOROUGH A.T.M.</v>
          </cell>
          <cell r="D88">
            <v>215064.76</v>
          </cell>
          <cell r="E88">
            <v>122077.38</v>
          </cell>
          <cell r="F88">
            <v>92987.38</v>
          </cell>
          <cell r="G88">
            <v>43.236899999999999</v>
          </cell>
          <cell r="H88">
            <v>0</v>
          </cell>
          <cell r="I88">
            <v>92987.38</v>
          </cell>
        </row>
        <row r="89">
          <cell r="A89" t="str">
            <v>B0555</v>
          </cell>
          <cell r="B89" t="str">
            <v>THUNDER BAY ARM</v>
          </cell>
          <cell r="D89">
            <v>37865.839999999997</v>
          </cell>
          <cell r="E89">
            <v>16711.72</v>
          </cell>
          <cell r="F89">
            <v>21154.119999999995</v>
          </cell>
          <cell r="G89">
            <v>55.866</v>
          </cell>
          <cell r="H89">
            <v>0</v>
          </cell>
          <cell r="I89">
            <v>21154.119999999995</v>
          </cell>
        </row>
        <row r="90">
          <cell r="A90" t="str">
            <v>B0556</v>
          </cell>
          <cell r="B90" t="str">
            <v>THUNDER BAY - ATM</v>
          </cell>
          <cell r="D90">
            <v>58653.62</v>
          </cell>
          <cell r="E90">
            <v>28283.279999999999</v>
          </cell>
          <cell r="F90">
            <v>30370.340000000004</v>
          </cell>
          <cell r="G90">
            <v>51.7791</v>
          </cell>
          <cell r="H90">
            <v>0</v>
          </cell>
          <cell r="I90">
            <v>30370.340000000004</v>
          </cell>
        </row>
        <row r="91">
          <cell r="A91" t="str">
            <v>B0557</v>
          </cell>
          <cell r="B91" t="str">
            <v>THUNDER BAY CASH LOGISTICS</v>
          </cell>
          <cell r="D91">
            <v>71955.009999999995</v>
          </cell>
          <cell r="E91">
            <v>23709.23</v>
          </cell>
          <cell r="F91">
            <v>48245.78</v>
          </cell>
          <cell r="G91">
            <v>67.049899999999994</v>
          </cell>
          <cell r="H91">
            <v>0</v>
          </cell>
          <cell r="I91">
            <v>48245.78</v>
          </cell>
        </row>
        <row r="92">
          <cell r="A92" t="str">
            <v>B0571</v>
          </cell>
          <cell r="B92" t="str">
            <v>BATHURST, NB</v>
          </cell>
          <cell r="D92">
            <v>55581.49</v>
          </cell>
          <cell r="E92">
            <v>49586.845000000001</v>
          </cell>
          <cell r="F92">
            <v>5994.6449999999968</v>
          </cell>
          <cell r="G92">
            <v>10.785299999999999</v>
          </cell>
          <cell r="H92">
            <v>0</v>
          </cell>
          <cell r="I92">
            <v>5994.6449999999968</v>
          </cell>
        </row>
        <row r="93">
          <cell r="A93" t="str">
            <v>B0573</v>
          </cell>
          <cell r="B93" t="str">
            <v>FORT MCMURRAY, AB</v>
          </cell>
          <cell r="D93">
            <v>56258.43</v>
          </cell>
          <cell r="E93">
            <v>47887.245000000003</v>
          </cell>
          <cell r="F93">
            <v>8371.1849999999977</v>
          </cell>
          <cell r="G93">
            <v>14.879899999999999</v>
          </cell>
          <cell r="H93">
            <v>0</v>
          </cell>
          <cell r="I93">
            <v>8371.1849999999977</v>
          </cell>
        </row>
        <row r="94">
          <cell r="A94" t="str">
            <v>B0575</v>
          </cell>
          <cell r="B94" t="str">
            <v>GRANDE PRAIRIE, AB</v>
          </cell>
          <cell r="D94">
            <v>81499.149999999994</v>
          </cell>
          <cell r="E94">
            <v>60159.804999999993</v>
          </cell>
          <cell r="F94">
            <v>21339.345000000001</v>
          </cell>
          <cell r="G94">
            <v>26.183499999999999</v>
          </cell>
          <cell r="H94">
            <v>0</v>
          </cell>
          <cell r="I94">
            <v>21339.345000000001</v>
          </cell>
        </row>
        <row r="95">
          <cell r="A95" t="str">
            <v>B0577</v>
          </cell>
          <cell r="B95" t="str">
            <v>LETHBRIDGE, AB</v>
          </cell>
          <cell r="D95">
            <v>78269.570000000007</v>
          </cell>
          <cell r="E95">
            <v>93102.235000000001</v>
          </cell>
          <cell r="F95">
            <v>-14832.664999999994</v>
          </cell>
          <cell r="G95">
            <v>-18.950700000000001</v>
          </cell>
          <cell r="H95">
            <v>0</v>
          </cell>
          <cell r="I95">
            <v>-14832.664999999994</v>
          </cell>
        </row>
        <row r="96">
          <cell r="A96" t="str">
            <v>B0601</v>
          </cell>
          <cell r="B96" t="str">
            <v>RED DEER</v>
          </cell>
          <cell r="D96">
            <v>160244.5</v>
          </cell>
          <cell r="E96">
            <v>107603.065</v>
          </cell>
          <cell r="F96">
            <v>52641.434999999998</v>
          </cell>
          <cell r="G96">
            <v>32.850700000000003</v>
          </cell>
          <cell r="H96">
            <v>0</v>
          </cell>
          <cell r="I96">
            <v>52641.434999999998</v>
          </cell>
        </row>
        <row r="97">
          <cell r="A97" t="str">
            <v>B0605</v>
          </cell>
          <cell r="B97" t="str">
            <v>REGINA</v>
          </cell>
          <cell r="D97">
            <v>220329.92</v>
          </cell>
          <cell r="E97">
            <v>195263.38</v>
          </cell>
          <cell r="F97">
            <v>25066.540000000008</v>
          </cell>
          <cell r="G97">
            <v>11.376799999999999</v>
          </cell>
          <cell r="H97">
            <v>0</v>
          </cell>
          <cell r="I97">
            <v>25066.540000000008</v>
          </cell>
        </row>
        <row r="98">
          <cell r="A98" t="str">
            <v>b0636</v>
          </cell>
        </row>
        <row r="99">
          <cell r="A99" t="str">
            <v>b0637</v>
          </cell>
        </row>
        <row r="100">
          <cell r="A100" t="str">
            <v>B0638</v>
          </cell>
          <cell r="B100" t="str">
            <v>ST. JOHN'S N.F.</v>
          </cell>
          <cell r="D100">
            <v>67299.039999999994</v>
          </cell>
          <cell r="E100">
            <v>42961.94</v>
          </cell>
          <cell r="F100">
            <v>24337.099999999991</v>
          </cell>
          <cell r="G100">
            <v>36.162599999999998</v>
          </cell>
          <cell r="H100">
            <v>0</v>
          </cell>
          <cell r="I100">
            <v>24337.099999999991</v>
          </cell>
        </row>
        <row r="101">
          <cell r="A101" t="str">
            <v>B0639</v>
          </cell>
          <cell r="B101" t="str">
            <v>ST. JOHN'S N.F. ATM</v>
          </cell>
          <cell r="D101">
            <v>68707.34</v>
          </cell>
          <cell r="E101">
            <v>56920.68</v>
          </cell>
          <cell r="F101">
            <v>11786.659999999996</v>
          </cell>
          <cell r="G101">
            <v>17.154900000000001</v>
          </cell>
          <cell r="H101">
            <v>0</v>
          </cell>
          <cell r="I101">
            <v>11786.659999999996</v>
          </cell>
        </row>
        <row r="102">
          <cell r="A102" t="str">
            <v>B0674</v>
          </cell>
          <cell r="B102" t="str">
            <v>CANADIAN H.O. - COMPUSAFE</v>
          </cell>
          <cell r="D102">
            <v>0</v>
          </cell>
          <cell r="E102">
            <v>2352.6</v>
          </cell>
          <cell r="F102">
            <v>-2352.6</v>
          </cell>
          <cell r="G102" t="str">
            <v xml:space="preserve">                   N/A</v>
          </cell>
          <cell r="H102">
            <v>0</v>
          </cell>
          <cell r="I102">
            <v>-2352.6</v>
          </cell>
        </row>
        <row r="103">
          <cell r="A103" t="str">
            <v>B0675</v>
          </cell>
          <cell r="B103" t="str">
            <v>SASKATOON</v>
          </cell>
          <cell r="D103">
            <v>169151.84</v>
          </cell>
          <cell r="E103">
            <v>157482.13499999998</v>
          </cell>
          <cell r="F103">
            <v>11669.705000000016</v>
          </cell>
          <cell r="G103">
            <v>6.899</v>
          </cell>
          <cell r="H103">
            <v>0</v>
          </cell>
          <cell r="I103">
            <v>11669.705000000016</v>
          </cell>
        </row>
        <row r="104">
          <cell r="A104" t="str">
            <v>B0677</v>
          </cell>
          <cell r="B104" t="str">
            <v>SAULT STE MARIE</v>
          </cell>
          <cell r="D104">
            <v>53564.68</v>
          </cell>
          <cell r="E104">
            <v>37758.620000000003</v>
          </cell>
          <cell r="F104">
            <v>15806.059999999998</v>
          </cell>
          <cell r="G104">
            <v>29.508400000000002</v>
          </cell>
          <cell r="H104">
            <v>0</v>
          </cell>
          <cell r="I104">
            <v>15806.059999999998</v>
          </cell>
        </row>
        <row r="105">
          <cell r="A105" t="str">
            <v>B0681</v>
          </cell>
          <cell r="B105" t="str">
            <v>SAINT JOHN G&amp;A</v>
          </cell>
          <cell r="D105">
            <v>6834.49</v>
          </cell>
          <cell r="E105">
            <v>4467.4799999999996</v>
          </cell>
          <cell r="F105">
            <v>2367.0100000000002</v>
          </cell>
          <cell r="G105">
            <v>34.633299999999998</v>
          </cell>
          <cell r="H105">
            <v>0</v>
          </cell>
          <cell r="I105">
            <v>2367.0100000000002</v>
          </cell>
        </row>
        <row r="106">
          <cell r="A106" t="str">
            <v>B0682</v>
          </cell>
          <cell r="B106" t="str">
            <v>SAULT STE. MARIE G&amp;A</v>
          </cell>
          <cell r="D106">
            <v>0</v>
          </cell>
          <cell r="E106">
            <v>28505.26</v>
          </cell>
          <cell r="F106">
            <v>-28505.26</v>
          </cell>
          <cell r="G106" t="str">
            <v xml:space="preserve">                   N/A</v>
          </cell>
          <cell r="H106">
            <v>0</v>
          </cell>
          <cell r="I106">
            <v>-28505.26</v>
          </cell>
        </row>
        <row r="107">
          <cell r="A107" t="str">
            <v>b0697</v>
          </cell>
        </row>
        <row r="108">
          <cell r="A108" t="str">
            <v>B0716</v>
          </cell>
          <cell r="B108" t="str">
            <v>SUDBURY ATM</v>
          </cell>
          <cell r="D108">
            <v>37589.129999999997</v>
          </cell>
          <cell r="E108">
            <v>24673.66</v>
          </cell>
          <cell r="F108">
            <v>12915.469999999998</v>
          </cell>
          <cell r="G108">
            <v>34.3596</v>
          </cell>
          <cell r="H108">
            <v>0</v>
          </cell>
          <cell r="I108">
            <v>12915.469999999998</v>
          </cell>
        </row>
        <row r="109">
          <cell r="A109" t="str">
            <v>B0717</v>
          </cell>
          <cell r="B109" t="str">
            <v>SUDBURY ARM</v>
          </cell>
          <cell r="D109">
            <v>67929.67</v>
          </cell>
          <cell r="E109">
            <v>45615.8</v>
          </cell>
          <cell r="F109">
            <v>22313.869999999995</v>
          </cell>
          <cell r="G109">
            <v>32.848500000000001</v>
          </cell>
          <cell r="H109">
            <v>0</v>
          </cell>
          <cell r="I109">
            <v>22313.869999999995</v>
          </cell>
        </row>
        <row r="110">
          <cell r="A110" t="str">
            <v>B0718</v>
          </cell>
          <cell r="B110" t="str">
            <v>SYDNEY</v>
          </cell>
          <cell r="D110">
            <v>37461.1</v>
          </cell>
          <cell r="E110">
            <v>42466.764999999999</v>
          </cell>
          <cell r="F110">
            <v>-5005.6650000000009</v>
          </cell>
          <cell r="G110">
            <v>-13.362299999999999</v>
          </cell>
          <cell r="H110">
            <v>0</v>
          </cell>
          <cell r="I110">
            <v>-5005.6650000000009</v>
          </cell>
        </row>
        <row r="111">
          <cell r="A111" t="str">
            <v>B0721</v>
          </cell>
          <cell r="B111" t="str">
            <v>SUDBURY G&amp;A</v>
          </cell>
          <cell r="D111">
            <v>0</v>
          </cell>
          <cell r="E111">
            <v>33340.405000000006</v>
          </cell>
          <cell r="F111">
            <v>-33340.405000000006</v>
          </cell>
          <cell r="G111" t="str">
            <v xml:space="preserve">                   N/A</v>
          </cell>
          <cell r="H111">
            <v>0</v>
          </cell>
          <cell r="I111">
            <v>-33340.405000000006</v>
          </cell>
        </row>
        <row r="112">
          <cell r="A112" t="str">
            <v>B0745</v>
          </cell>
          <cell r="B112" t="str">
            <v>TIMMINS</v>
          </cell>
          <cell r="D112">
            <v>72649.59</v>
          </cell>
          <cell r="E112">
            <v>61837.195</v>
          </cell>
          <cell r="F112">
            <v>10812.394999999997</v>
          </cell>
          <cell r="G112">
            <v>14.882899999999999</v>
          </cell>
          <cell r="H112">
            <v>0</v>
          </cell>
          <cell r="I112">
            <v>10812.394999999997</v>
          </cell>
        </row>
        <row r="113">
          <cell r="A113" t="str">
            <v>B0770</v>
          </cell>
          <cell r="B113" t="str">
            <v>TORONTO ARM</v>
          </cell>
          <cell r="D113">
            <v>1107076.06</v>
          </cell>
          <cell r="E113">
            <v>694235.27</v>
          </cell>
          <cell r="F113">
            <v>412840.79000000004</v>
          </cell>
          <cell r="G113">
            <v>37.2911</v>
          </cell>
          <cell r="H113">
            <v>0</v>
          </cell>
          <cell r="I113">
            <v>412840.79000000004</v>
          </cell>
        </row>
        <row r="114">
          <cell r="A114" t="str">
            <v>B0771</v>
          </cell>
          <cell r="B114" t="str">
            <v>TORONTO CASH LOGISTICS</v>
          </cell>
          <cell r="D114">
            <v>98094.58</v>
          </cell>
          <cell r="E114">
            <v>96199.64</v>
          </cell>
          <cell r="F114">
            <v>1894.9400000000023</v>
          </cell>
          <cell r="G114">
            <v>1.9317</v>
          </cell>
          <cell r="H114">
            <v>0</v>
          </cell>
          <cell r="I114">
            <v>1894.9400000000023</v>
          </cell>
        </row>
        <row r="115">
          <cell r="A115" t="str">
            <v>B0772</v>
          </cell>
          <cell r="B115" t="str">
            <v>ST. JOHN'S NF G&amp;A</v>
          </cell>
          <cell r="D115">
            <v>0</v>
          </cell>
          <cell r="E115">
            <v>37973.089999999997</v>
          </cell>
          <cell r="F115">
            <v>-37973.089999999997</v>
          </cell>
          <cell r="G115" t="str">
            <v xml:space="preserve">                   N/A</v>
          </cell>
          <cell r="H115">
            <v>0</v>
          </cell>
          <cell r="I115">
            <v>-37973.089999999997</v>
          </cell>
        </row>
        <row r="116">
          <cell r="A116" t="str">
            <v>B0773</v>
          </cell>
          <cell r="B116" t="str">
            <v>CANADIAN TRUCKING</v>
          </cell>
          <cell r="D116">
            <v>348936.77</v>
          </cell>
          <cell r="E116">
            <v>209750.82500000001</v>
          </cell>
          <cell r="F116">
            <v>139185.94500000001</v>
          </cell>
          <cell r="G116">
            <v>39.888599999999997</v>
          </cell>
          <cell r="H116">
            <v>0</v>
          </cell>
          <cell r="I116">
            <v>139185.94500000001</v>
          </cell>
        </row>
        <row r="117">
          <cell r="A117" t="str">
            <v>B0779</v>
          </cell>
          <cell r="B117" t="str">
            <v>TORONTO A.T.M.</v>
          </cell>
          <cell r="D117">
            <v>1262848.6100000001</v>
          </cell>
          <cell r="E117">
            <v>1022885.835</v>
          </cell>
          <cell r="F117">
            <v>239962.77500000014</v>
          </cell>
          <cell r="G117">
            <v>19.0017</v>
          </cell>
          <cell r="H117">
            <v>0</v>
          </cell>
          <cell r="I117">
            <v>239962.77500000014</v>
          </cell>
        </row>
        <row r="118">
          <cell r="A118" t="str">
            <v>B0781</v>
          </cell>
          <cell r="B118" t="str">
            <v>VICTORIA A.T.M.</v>
          </cell>
          <cell r="D118">
            <v>162680.48000000001</v>
          </cell>
          <cell r="E118">
            <v>100498.67</v>
          </cell>
          <cell r="F118">
            <v>62181.810000000012</v>
          </cell>
          <cell r="G118">
            <v>38.223300000000002</v>
          </cell>
          <cell r="H118">
            <v>0</v>
          </cell>
          <cell r="I118">
            <v>62181.810000000012</v>
          </cell>
        </row>
        <row r="119">
          <cell r="A119" t="str">
            <v>B0782</v>
          </cell>
          <cell r="B119" t="str">
            <v>VANCOUVER A.T.M.</v>
          </cell>
          <cell r="D119">
            <v>250547.72</v>
          </cell>
          <cell r="E119">
            <v>151085.69</v>
          </cell>
          <cell r="F119">
            <v>99462.03</v>
          </cell>
          <cell r="G119">
            <v>39.697800000000001</v>
          </cell>
          <cell r="H119">
            <v>0</v>
          </cell>
          <cell r="I119">
            <v>99462.03</v>
          </cell>
        </row>
        <row r="120">
          <cell r="A120" t="str">
            <v>B0785</v>
          </cell>
          <cell r="B120" t="str">
            <v>VANCOUVER ARM</v>
          </cell>
          <cell r="D120">
            <v>283646.09000000003</v>
          </cell>
          <cell r="E120">
            <v>130461.005</v>
          </cell>
          <cell r="F120">
            <v>153185.08500000002</v>
          </cell>
          <cell r="G120">
            <v>54.005699999999997</v>
          </cell>
          <cell r="H120">
            <v>0</v>
          </cell>
          <cell r="I120">
            <v>153185.08500000002</v>
          </cell>
        </row>
        <row r="121">
          <cell r="A121" t="str">
            <v>B0786</v>
          </cell>
          <cell r="B121" t="str">
            <v>VANCOUVER G&amp;A</v>
          </cell>
          <cell r="D121">
            <v>0</v>
          </cell>
          <cell r="E121">
            <v>151126.73499999999</v>
          </cell>
          <cell r="F121">
            <v>-151126.73499999999</v>
          </cell>
          <cell r="G121" t="str">
            <v xml:space="preserve">                   N/A</v>
          </cell>
          <cell r="H121">
            <v>0</v>
          </cell>
          <cell r="I121">
            <v>-151126.73499999999</v>
          </cell>
        </row>
        <row r="122">
          <cell r="A122" t="str">
            <v>B0788</v>
          </cell>
          <cell r="B122" t="str">
            <v>VICTORIA CASH LOGISTICS</v>
          </cell>
          <cell r="D122">
            <v>87588.65</v>
          </cell>
          <cell r="E122">
            <v>50300.88</v>
          </cell>
          <cell r="F122">
            <v>37287.769999999997</v>
          </cell>
          <cell r="G122">
            <v>42.5715</v>
          </cell>
          <cell r="H122">
            <v>0</v>
          </cell>
          <cell r="I122">
            <v>37287.769999999997</v>
          </cell>
        </row>
        <row r="123">
          <cell r="A123" t="str">
            <v>b0789</v>
          </cell>
        </row>
        <row r="124">
          <cell r="A124" t="str">
            <v>B0796</v>
          </cell>
          <cell r="B124" t="str">
            <v>VICTORIA G&amp;A</v>
          </cell>
          <cell r="D124">
            <v>0</v>
          </cell>
          <cell r="E124">
            <v>85942.09</v>
          </cell>
          <cell r="F124">
            <v>-85942.09</v>
          </cell>
          <cell r="G124" t="str">
            <v xml:space="preserve">                   N/A</v>
          </cell>
          <cell r="H124">
            <v>0</v>
          </cell>
          <cell r="I124">
            <v>-85942.09</v>
          </cell>
        </row>
        <row r="125">
          <cell r="A125" t="str">
            <v>B0805</v>
          </cell>
          <cell r="B125" t="str">
            <v>WHITE HORSE</v>
          </cell>
          <cell r="D125">
            <v>45167.47</v>
          </cell>
          <cell r="E125">
            <v>36516.474999999999</v>
          </cell>
          <cell r="F125">
            <v>8650.9950000000026</v>
          </cell>
          <cell r="G125">
            <v>19.153199999999998</v>
          </cell>
          <cell r="H125">
            <v>0</v>
          </cell>
          <cell r="I125">
            <v>8650.9950000000026</v>
          </cell>
        </row>
        <row r="126">
          <cell r="A126" t="str">
            <v>B0840</v>
          </cell>
          <cell r="B126" t="str">
            <v>WINDSOR ARM</v>
          </cell>
          <cell r="D126">
            <v>145083.9</v>
          </cell>
          <cell r="E126">
            <v>75628.12</v>
          </cell>
          <cell r="F126">
            <v>69455.78</v>
          </cell>
          <cell r="G126">
            <v>47.872799999999998</v>
          </cell>
          <cell r="H126">
            <v>0</v>
          </cell>
          <cell r="I126">
            <v>69455.78</v>
          </cell>
        </row>
        <row r="127">
          <cell r="A127" t="str">
            <v>B0841</v>
          </cell>
          <cell r="B127" t="str">
            <v>WINDSOR G&amp;A</v>
          </cell>
          <cell r="D127">
            <v>0</v>
          </cell>
          <cell r="E127">
            <v>100581.95500000003</v>
          </cell>
          <cell r="F127">
            <v>-100581.95500000003</v>
          </cell>
          <cell r="G127" t="str">
            <v xml:space="preserve">                   N/A</v>
          </cell>
          <cell r="H127">
            <v>0</v>
          </cell>
          <cell r="I127">
            <v>-100581.95500000003</v>
          </cell>
        </row>
        <row r="128">
          <cell r="A128" t="str">
            <v>B0843</v>
          </cell>
          <cell r="B128" t="str">
            <v>WINDSOR A.T.M.</v>
          </cell>
          <cell r="D128">
            <v>109977.96</v>
          </cell>
          <cell r="E128">
            <v>68342.350000000006</v>
          </cell>
          <cell r="F128">
            <v>41635.61</v>
          </cell>
          <cell r="G128">
            <v>37.8581</v>
          </cell>
          <cell r="H128">
            <v>0</v>
          </cell>
          <cell r="I128">
            <v>41635.61</v>
          </cell>
        </row>
        <row r="129">
          <cell r="A129" t="str">
            <v>B0850</v>
          </cell>
          <cell r="B129" t="str">
            <v>WINNIPEG ARM</v>
          </cell>
          <cell r="D129">
            <v>200098.61</v>
          </cell>
          <cell r="E129">
            <v>106060.427</v>
          </cell>
          <cell r="F129">
            <v>94038.18299999999</v>
          </cell>
          <cell r="G129">
            <v>46.995899999999999</v>
          </cell>
          <cell r="H129">
            <v>0</v>
          </cell>
          <cell r="I129">
            <v>94038.18299999999</v>
          </cell>
        </row>
        <row r="130">
          <cell r="A130" t="str">
            <v>B0851</v>
          </cell>
          <cell r="B130" t="str">
            <v>WINNIPEG G&amp;A</v>
          </cell>
          <cell r="D130">
            <v>0</v>
          </cell>
          <cell r="E130">
            <v>126320.06</v>
          </cell>
          <cell r="F130">
            <v>-126320.06</v>
          </cell>
          <cell r="G130" t="str">
            <v xml:space="preserve">                   N/A</v>
          </cell>
          <cell r="H130">
            <v>0</v>
          </cell>
          <cell r="I130">
            <v>-126320.06</v>
          </cell>
        </row>
        <row r="131">
          <cell r="A131" t="str">
            <v>B0852</v>
          </cell>
          <cell r="B131" t="str">
            <v>KELOWNA G&amp;A</v>
          </cell>
          <cell r="D131">
            <v>0</v>
          </cell>
          <cell r="E131">
            <v>75646.679999999993</v>
          </cell>
          <cell r="F131">
            <v>-75646.679999999993</v>
          </cell>
          <cell r="G131" t="str">
            <v xml:space="preserve">                   N/A</v>
          </cell>
          <cell r="H131">
            <v>0</v>
          </cell>
          <cell r="I131">
            <v>-75646.679999999993</v>
          </cell>
        </row>
        <row r="132">
          <cell r="A132" t="str">
            <v>B0853</v>
          </cell>
          <cell r="B132" t="str">
            <v>WINNIPEG COIN</v>
          </cell>
          <cell r="D132">
            <v>57668.75</v>
          </cell>
          <cell r="E132">
            <v>26028.37</v>
          </cell>
          <cell r="F132">
            <v>31640.38</v>
          </cell>
          <cell r="G132">
            <v>54.865699999999997</v>
          </cell>
          <cell r="H132">
            <v>0</v>
          </cell>
          <cell r="I132">
            <v>31640.38</v>
          </cell>
        </row>
        <row r="133">
          <cell r="A133" t="str">
            <v>B0857</v>
          </cell>
          <cell r="B133" t="str">
            <v>WINNIPEG ATM</v>
          </cell>
          <cell r="D133">
            <v>234266.44</v>
          </cell>
          <cell r="E133">
            <v>142757.14000000001</v>
          </cell>
          <cell r="F133">
            <v>91509.299999999988</v>
          </cell>
          <cell r="G133">
            <v>39.062100000000001</v>
          </cell>
          <cell r="H133">
            <v>0</v>
          </cell>
          <cell r="I133">
            <v>91509.299999999988</v>
          </cell>
        </row>
        <row r="134">
          <cell r="A134" t="str">
            <v>B0865</v>
          </cell>
          <cell r="B134" t="str">
            <v>YELLOWKNIFE</v>
          </cell>
          <cell r="D134">
            <v>43297.56</v>
          </cell>
          <cell r="E134">
            <v>24857.235000000001</v>
          </cell>
          <cell r="F134">
            <v>18440.324999999997</v>
          </cell>
          <cell r="G134">
            <v>42.589799999999997</v>
          </cell>
          <cell r="H134">
            <v>0</v>
          </cell>
          <cell r="I134">
            <v>18440.324999999997</v>
          </cell>
        </row>
        <row r="135">
          <cell r="A135" t="str">
            <v>B0951</v>
          </cell>
          <cell r="B135" t="str">
            <v>CANADIAN CSC</v>
          </cell>
          <cell r="D135">
            <v>0</v>
          </cell>
          <cell r="E135">
            <v>-1907.0149999999921</v>
          </cell>
          <cell r="F135">
            <v>1907.0149999999921</v>
          </cell>
          <cell r="G135" t="str">
            <v xml:space="preserve">                   N/A</v>
          </cell>
          <cell r="H135">
            <v>0</v>
          </cell>
          <cell r="I135">
            <v>1907.0149999999921</v>
          </cell>
        </row>
        <row r="136">
          <cell r="A136" t="str">
            <v>b0987</v>
          </cell>
        </row>
        <row r="137">
          <cell r="A137" t="str">
            <v>B0989</v>
          </cell>
          <cell r="B137" t="str">
            <v>CANADIAN H O</v>
          </cell>
          <cell r="D137">
            <v>-84.22</v>
          </cell>
          <cell r="E137">
            <v>-293027.28000000003</v>
          </cell>
          <cell r="F137">
            <v>292943.06000000006</v>
          </cell>
          <cell r="G137">
            <v>-347830.75280000002</v>
          </cell>
          <cell r="H137">
            <v>0</v>
          </cell>
          <cell r="I137">
            <v>292943.06000000006</v>
          </cell>
        </row>
        <row r="138">
          <cell r="A138" t="str">
            <v>B0990</v>
          </cell>
        </row>
        <row r="139">
          <cell r="A139" t="str">
            <v>B0993</v>
          </cell>
          <cell r="B139" t="str">
            <v>CANADA AIR COURIER</v>
          </cell>
          <cell r="D139">
            <v>1532744.19</v>
          </cell>
          <cell r="E139">
            <v>1046497.6239999998</v>
          </cell>
          <cell r="F139">
            <v>486246.56600000011</v>
          </cell>
          <cell r="G139">
            <v>31.7239</v>
          </cell>
          <cell r="H139">
            <v>0</v>
          </cell>
          <cell r="I139">
            <v>486246.56600000011</v>
          </cell>
        </row>
        <row r="140">
          <cell r="A140" t="str">
            <v>B0994</v>
          </cell>
          <cell r="B140" t="str">
            <v>CAN INT'L AIR COURIER</v>
          </cell>
          <cell r="D140">
            <v>276848.62</v>
          </cell>
          <cell r="E140">
            <v>171356.64</v>
          </cell>
          <cell r="F140">
            <v>105491.97999999998</v>
          </cell>
          <cell r="G140">
            <v>38.104599999999998</v>
          </cell>
          <cell r="H140">
            <v>0</v>
          </cell>
          <cell r="I140">
            <v>105491.97999999998</v>
          </cell>
        </row>
        <row r="141">
          <cell r="A141" t="str">
            <v>D0016</v>
          </cell>
          <cell r="B141" t="str">
            <v>CANADIAN SECURITY</v>
          </cell>
          <cell r="D141">
            <v>0</v>
          </cell>
          <cell r="E141">
            <v>0</v>
          </cell>
          <cell r="F141">
            <v>0</v>
          </cell>
          <cell r="G141" t="str">
            <v xml:space="preserve">                   N/A</v>
          </cell>
          <cell r="H141">
            <v>84937.56</v>
          </cell>
          <cell r="I141">
            <v>-84937.56</v>
          </cell>
        </row>
        <row r="142">
          <cell r="A142" t="str">
            <v>D0042</v>
          </cell>
          <cell r="B142" t="str">
            <v>LEGAL CANADA</v>
          </cell>
          <cell r="D142">
            <v>0</v>
          </cell>
          <cell r="E142">
            <v>0</v>
          </cell>
          <cell r="F142">
            <v>0</v>
          </cell>
          <cell r="G142" t="str">
            <v xml:space="preserve">                   N/A</v>
          </cell>
          <cell r="H142">
            <v>56723.61</v>
          </cell>
          <cell r="I142">
            <v>-56723.61</v>
          </cell>
        </row>
        <row r="143">
          <cell r="A143" t="str">
            <v>D0044</v>
          </cell>
          <cell r="B143" t="str">
            <v>PRESIDENT/CEO - CANADA</v>
          </cell>
          <cell r="D143">
            <v>0</v>
          </cell>
          <cell r="E143">
            <v>0</v>
          </cell>
          <cell r="F143">
            <v>0</v>
          </cell>
          <cell r="G143" t="str">
            <v xml:space="preserve">                   N/A</v>
          </cell>
          <cell r="H143">
            <v>103292.23</v>
          </cell>
          <cell r="I143">
            <v>-103292.23</v>
          </cell>
        </row>
        <row r="144">
          <cell r="A144" t="str">
            <v>D0045</v>
          </cell>
          <cell r="B144" t="str">
            <v>OPERATIONS - CANADA</v>
          </cell>
          <cell r="D144">
            <v>0</v>
          </cell>
          <cell r="E144">
            <v>0</v>
          </cell>
          <cell r="F144">
            <v>0</v>
          </cell>
          <cell r="G144" t="str">
            <v xml:space="preserve">                   N/A</v>
          </cell>
          <cell r="H144">
            <v>144611.20000000001</v>
          </cell>
          <cell r="I144">
            <v>-144611.20000000001</v>
          </cell>
        </row>
        <row r="145">
          <cell r="A145" t="str">
            <v>D0046</v>
          </cell>
          <cell r="B145" t="str">
            <v>HUMAN RESOURCES - CANADA</v>
          </cell>
          <cell r="D145">
            <v>0</v>
          </cell>
          <cell r="E145">
            <v>0</v>
          </cell>
          <cell r="F145">
            <v>0</v>
          </cell>
          <cell r="G145" t="str">
            <v xml:space="preserve">                   N/A</v>
          </cell>
          <cell r="H145">
            <v>173057.79</v>
          </cell>
          <cell r="I145">
            <v>-173057.79</v>
          </cell>
        </row>
        <row r="146">
          <cell r="A146" t="str">
            <v>D0047</v>
          </cell>
          <cell r="B146" t="str">
            <v>FINANCE - CANADA</v>
          </cell>
          <cell r="D146">
            <v>0</v>
          </cell>
          <cell r="E146">
            <v>0</v>
          </cell>
          <cell r="F146">
            <v>0</v>
          </cell>
          <cell r="G146" t="str">
            <v xml:space="preserve">                   N/A</v>
          </cell>
          <cell r="H146">
            <v>415884.82</v>
          </cell>
          <cell r="I146">
            <v>-415884.82</v>
          </cell>
        </row>
        <row r="147">
          <cell r="A147" t="str">
            <v>D0048</v>
          </cell>
          <cell r="B147" t="str">
            <v>SALES &amp; MARKETING - CANADA</v>
          </cell>
          <cell r="D147">
            <v>0</v>
          </cell>
          <cell r="E147">
            <v>0</v>
          </cell>
          <cell r="F147">
            <v>0</v>
          </cell>
          <cell r="G147" t="str">
            <v xml:space="preserve">                   N/A</v>
          </cell>
          <cell r="H147">
            <v>88717.15</v>
          </cell>
          <cell r="I147">
            <v>-88717.15</v>
          </cell>
        </row>
        <row r="148">
          <cell r="A148" t="str">
            <v>D0049</v>
          </cell>
          <cell r="B148" t="str">
            <v>IT - CANADA</v>
          </cell>
          <cell r="D148">
            <v>0</v>
          </cell>
          <cell r="E148">
            <v>0</v>
          </cell>
          <cell r="F148">
            <v>0</v>
          </cell>
          <cell r="G148" t="str">
            <v xml:space="preserve">                   N/A</v>
          </cell>
          <cell r="H148">
            <v>215642.04</v>
          </cell>
          <cell r="I148">
            <v>-215642.04</v>
          </cell>
        </row>
        <row r="149">
          <cell r="A149" t="str">
            <v>D0054</v>
          </cell>
          <cell r="B149" t="str">
            <v>TRAINING &amp; DEVELOPMENT</v>
          </cell>
          <cell r="D149">
            <v>0</v>
          </cell>
          <cell r="E149">
            <v>0</v>
          </cell>
          <cell r="F149">
            <v>0</v>
          </cell>
          <cell r="G149" t="str">
            <v xml:space="preserve">                   N/A</v>
          </cell>
          <cell r="H149">
            <v>103802.73</v>
          </cell>
          <cell r="I149">
            <v>-103802.73</v>
          </cell>
        </row>
        <row r="150">
          <cell r="A150" t="str">
            <v>D0055</v>
          </cell>
          <cell r="B150" t="str">
            <v>COMMERCIAL SALES - CANADA</v>
          </cell>
          <cell r="D150">
            <v>0</v>
          </cell>
          <cell r="E150">
            <v>0</v>
          </cell>
          <cell r="F150">
            <v>0</v>
          </cell>
          <cell r="G150" t="str">
            <v xml:space="preserve">                   N/A</v>
          </cell>
          <cell r="H150">
            <v>197119.06</v>
          </cell>
          <cell r="I150">
            <v>-197119.06</v>
          </cell>
        </row>
        <row r="151">
          <cell r="B151" t="str">
            <v>TOTAL</v>
          </cell>
          <cell r="D151">
            <v>15931368.110000001</v>
          </cell>
          <cell r="E151">
            <v>13820102.109999998</v>
          </cell>
          <cell r="F151">
            <v>2111266</v>
          </cell>
          <cell r="G151">
            <v>13.2523</v>
          </cell>
          <cell r="H151">
            <v>1863084.83</v>
          </cell>
          <cell r="I151">
            <v>248181.16999999993</v>
          </cell>
        </row>
        <row r="152">
          <cell r="D152">
            <v>0</v>
          </cell>
          <cell r="E152">
            <v>0</v>
          </cell>
          <cell r="F152">
            <v>-1.4901161193847656E-8</v>
          </cell>
          <cell r="G152">
            <v>0</v>
          </cell>
          <cell r="H152">
            <v>0</v>
          </cell>
          <cell r="I152">
            <v>-1.4901161193847656E-8</v>
          </cell>
        </row>
        <row r="154">
          <cell r="G154" t="str">
            <v>OTHER (INC) EXPENSES</v>
          </cell>
          <cell r="I154">
            <v>498995.29</v>
          </cell>
        </row>
        <row r="156">
          <cell r="G156" t="str">
            <v>PROFIT FOR TAXES</v>
          </cell>
          <cell r="I156">
            <v>-250814.12000000005</v>
          </cell>
        </row>
        <row r="158">
          <cell r="G158" t="str">
            <v>PROVISION FOR TAXES</v>
          </cell>
          <cell r="I158">
            <v>0</v>
          </cell>
        </row>
        <row r="160">
          <cell r="G160" t="str">
            <v>NET INCOME</v>
          </cell>
          <cell r="I160">
            <v>-250814.12000000005</v>
          </cell>
        </row>
      </sheetData>
      <sheetData sheetId="2" refreshError="1"/>
      <sheetData sheetId="3" refreshError="1"/>
      <sheetData sheetId="4" refreshError="1"/>
      <sheetData sheetId="5" refreshError="1"/>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efreshError="1">
        <row r="24">
          <cell r="E24">
            <v>2018</v>
          </cell>
        </row>
        <row r="26">
          <cell r="E26">
            <v>2017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YSTAL_PERSIST"/>
      <sheetName val="summary"/>
      <sheetName val="Dist1 opex in capex"/>
      <sheetName val="Dist1 capex opex"/>
      <sheetName val="Dist2 capex in opex"/>
      <sheetName val="Dist2 opex in capex"/>
      <sheetName val="Dist8  capex in opex"/>
      <sheetName val="Dist 8 opex in capex"/>
      <sheetName val="DatesDropDown"/>
      <sheetName val="Drop-Down List"/>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Data V. Lists"/>
      <sheetName val=" Logic"/>
      <sheetName val="2019"/>
      <sheetName val="2020"/>
      <sheetName val="Payroll Accrual Template"/>
      <sheetName val="Mapping"/>
      <sheetName val="PY Actual"/>
      <sheetName val="2023 DATA"/>
      <sheetName val="ICM Projects"/>
      <sheetName val="Report for Regulatory"/>
      <sheetName val="Variance Commentary"/>
      <sheetName val="Report - Month End"/>
      <sheetName val="Report - Rate Zone"/>
      <sheetName val="Variance % Tracking"/>
      <sheetName val="Waterfall Graphs"/>
      <sheetName val="Report - Operations"/>
      <sheetName val="Pivot for Operations"/>
      <sheetName val="Report-GP"/>
      <sheetName val="Report-Bus Trns."/>
      <sheetName val="Budget Graphs"/>
      <sheetName val="Alectra Presentation"/>
      <sheetName val="Filing Requirements"/>
      <sheetName val="Reactive Mapping"/>
      <sheetName val="Yearly Forecasts"/>
      <sheetName val="Report for Mike W"/>
      <sheetName val="A.2.3 - CAPEX"/>
      <sheetName val="AUC Expenditures-Write Up"/>
      <sheetName val="External MD&amp;A"/>
    </sheetNames>
    <sheetDataSet>
      <sheetData sheetId="0">
        <row r="44">
          <cell r="A44" t="str">
            <v>System Access</v>
          </cell>
        </row>
      </sheetData>
      <sheetData sheetId="1">
        <row r="3">
          <cell r="G3" t="str">
            <v>System Access</v>
          </cell>
          <cell r="Q3" t="str">
            <v>GRE&amp;T Centre</v>
          </cell>
        </row>
        <row r="4">
          <cell r="Q4" t="str">
            <v>Capital Reporting</v>
          </cell>
        </row>
        <row r="5">
          <cell r="Q5" t="str">
            <v>Customer Service</v>
          </cell>
        </row>
        <row r="6">
          <cell r="Q6" t="str">
            <v>Distributed Support Services</v>
          </cell>
        </row>
        <row r="7">
          <cell r="Q7" t="str">
            <v>System Planning</v>
          </cell>
        </row>
        <row r="8">
          <cell r="Q8" t="str">
            <v>CCRA</v>
          </cell>
        </row>
        <row r="9">
          <cell r="Q9" t="str">
            <v>Construction Verification &amp; Joint Use</v>
          </cell>
        </row>
        <row r="10">
          <cell r="Q10" t="str">
            <v>Customer Capital</v>
          </cell>
        </row>
        <row r="11">
          <cell r="Q11" t="str">
            <v>Facilities</v>
          </cell>
        </row>
        <row r="12">
          <cell r="Q12" t="str">
            <v>Finance</v>
          </cell>
        </row>
        <row r="13">
          <cell r="Q13" t="str">
            <v>Fleet</v>
          </cell>
        </row>
        <row r="14">
          <cell r="Q14" t="str">
            <v>Health &amp; Safety</v>
          </cell>
        </row>
        <row r="15">
          <cell r="Q15" t="str">
            <v>ICI &amp; Layouts</v>
          </cell>
        </row>
        <row r="16">
          <cell r="Q16" t="str">
            <v>Information Systems</v>
          </cell>
        </row>
        <row r="17">
          <cell r="Q17" t="str">
            <v>Information Systems – Operational</v>
          </cell>
        </row>
        <row r="20">
          <cell r="Q20" t="str">
            <v>Meters</v>
          </cell>
        </row>
        <row r="21">
          <cell r="Q21" t="str">
            <v>Operations Central</v>
          </cell>
        </row>
        <row r="22">
          <cell r="Q22" t="str">
            <v>Operations East</v>
          </cell>
        </row>
        <row r="23">
          <cell r="Q23" t="str">
            <v>Operations Guelph</v>
          </cell>
        </row>
        <row r="24">
          <cell r="Q24" t="str">
            <v>Operations West</v>
          </cell>
        </row>
        <row r="25">
          <cell r="Q25" t="str">
            <v>P&amp;C</v>
          </cell>
        </row>
        <row r="26">
          <cell r="Q26" t="str">
            <v>Planned Capital</v>
          </cell>
        </row>
        <row r="27">
          <cell r="Q27" t="str">
            <v>Station Design &amp; Construction</v>
          </cell>
        </row>
        <row r="28">
          <cell r="Q28" t="str">
            <v>Station Sustainment</v>
          </cell>
        </row>
        <row r="29">
          <cell r="Q29" t="str">
            <v>Subdivision</v>
          </cell>
        </row>
        <row r="30">
          <cell r="Q30" t="str">
            <v>System Control / Control Room</v>
          </cell>
        </row>
        <row r="31">
          <cell r="Q31" t="str">
            <v>System Planning</v>
          </cell>
        </row>
        <row r="32">
          <cell r="Q32" t="str">
            <v>Transit</v>
          </cell>
        </row>
      </sheetData>
      <sheetData sheetId="2"/>
      <sheetData sheetId="3"/>
      <sheetData sheetId="4"/>
      <sheetData sheetId="5"/>
      <sheetData sheetId="6"/>
      <sheetData sheetId="7"/>
      <sheetData sheetId="8">
        <row r="8673">
          <cell r="A8673" t="str">
            <v>Budget</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16">
          <cell r="E16" t="str">
            <v>EB-2014-0083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cct. Worksheet"/>
      <sheetName val="A. IMO Notes"/>
      <sheetName val="Instruction"/>
      <sheetName val="Lookup Tables"/>
      <sheetName val="Unachieved HC Reductions -Mar"/>
      <sheetName val="Project Synergy FC"/>
      <sheetName val="2017 Budget"/>
      <sheetName val="2018 Fin. Plan"/>
      <sheetName val="Guelph Project Report"/>
      <sheetName val="Master Porject Alectra"/>
      <sheetName val="Master Project Guelph"/>
      <sheetName val="B. Preparation sheets &gt;&gt;&gt;"/>
      <sheetName val="Alectra Project Report"/>
      <sheetName val="TransCapex"/>
      <sheetName val="IT_TransOpex"/>
      <sheetName val="Q3ITSyn"/>
      <sheetName val="IT Syn&amp;Ongoing"/>
      <sheetName val="SYN O&amp;C, TRANS O"/>
      <sheetName val="Labour"/>
      <sheetName val="2017FP vs BC"/>
      <sheetName val="BC"/>
      <sheetName val="Data"/>
      <sheetName val="Charts"/>
      <sheetName val="C. Team Report &gt;&gt;&gt;"/>
      <sheetName val="Admin"/>
      <sheetName val="CR"/>
      <sheetName val="CS"/>
      <sheetName val="FIN"/>
      <sheetName val="IT"/>
      <sheetName val="OPS"/>
      <sheetName val="HR"/>
      <sheetName val="NS"/>
      <sheetName val="RL"/>
      <sheetName val="SC"/>
      <sheetName val="DB Table"/>
      <sheetName val="D. Report to Finance &gt;&gt;&gt;"/>
      <sheetName val="Yr 3 Update_2019FP"/>
      <sheetName val="2019Update_2019FP Comb"/>
      <sheetName val="Guelph 2019"/>
      <sheetName val="Shareholder reporting"/>
      <sheetName val="OpEx Synergy2018"/>
      <sheetName val="E. EC &amp; IC &gt;&gt;&gt;"/>
      <sheetName val="Fin Update"/>
      <sheetName val="Yr 2 Update_2017FP"/>
      <sheetName val="Yr 3 Update_2017FP"/>
      <sheetName val="Yr 2 Update_2017FP(Cum.)"/>
      <sheetName val="Yr 3 Update_2017FP(Cum.) (2)"/>
      <sheetName val="Yr 3 Update_2017FP(Cum.)"/>
      <sheetName val="5 Year Outlook"/>
      <sheetName val="Yr 1 Update_Org B.C"/>
      <sheetName val="Yr 2 Update_Org B.C (Cum.)"/>
      <sheetName val="Yr 3 Update_Org B.C (Cum.)"/>
      <sheetName val="Yr 5 Update_Org B.C "/>
      <sheetName val="R&amp;O Year 3"/>
      <sheetName val="R&amp;O 3 Year"/>
      <sheetName val="R&amp;O 5 Year"/>
      <sheetName val="R&amp;O"/>
      <sheetName val="Bus. Case"/>
      <sheetName val="Summary75%"/>
      <sheetName val="Summary75%_BC R&amp;O S1"/>
      <sheetName val="Summary75%_BC"/>
      <sheetName val="Summary75%_BC Int"/>
      <sheetName val="1.Syn CapEx"/>
      <sheetName val="2.Syn Opex"/>
      <sheetName val="3.Trans CapEx"/>
      <sheetName val="4.Trans Opex"/>
      <sheetName val="5.Preclose"/>
      <sheetName val="6.Priority"/>
      <sheetName val="6.Priority (2)"/>
      <sheetName val="F Supporting DOCS &gt;&gt;&gt;"/>
      <sheetName val="Q3 Forecast"/>
      <sheetName val="Target Bonus "/>
      <sheetName val=" Integration"/>
      <sheetName val="ERP update"/>
      <sheetName val="CIS update"/>
      <sheetName val="Capital | OMA rpt"/>
      <sheetName val="CIS OMA"/>
      <sheetName val="CIS"/>
      <sheetName val="ER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ons"/>
      <sheetName val="Summary"/>
      <sheetName val="Acct. Worksheet"/>
      <sheetName val="Hockey"/>
      <sheetName val="Molstar"/>
      <sheetName val="Motorsports"/>
      <sheetName val="Promos &amp; Sports"/>
      <sheetName val="Entertainment"/>
      <sheetName val="Bus. Dev."/>
      <sheetName val="G&amp;ASE"/>
      <sheetName val="G&amp;AMCI"/>
      <sheetName val="Sheet1"/>
      <sheetName val="Variances F'00 Q3"/>
      <sheetName val="Risks &amp; Opps. F'00 Q3"/>
      <sheetName val="Risks &amp; Opps. F'00 Q2"/>
      <sheetName val="Risks &amp; Opps. F'00 Q1"/>
      <sheetName val="Risks &amp; Opps. (F'00)"/>
      <sheetName val="Variances Template"/>
      <sheetName val="Module1"/>
      <sheetName val="M"/>
      <sheetName val="Lookup List"/>
      <sheetName val="Control Sheet"/>
      <sheetName val="Team Report &gt;&gt;&g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Log V146_V147"/>
      <sheetName val="Changes for 1-6_Multi_Yr_F"/>
      <sheetName val="|"/>
      <sheetName val="(1-1_Yr_Minus_3_TB)"/>
      <sheetName val="(1-2_Yr_Minus_2_TB)"/>
      <sheetName val="(1-3_Yr_Minus_1_TB)"/>
      <sheetName val="(1-4_Curr_Yr_B)"/>
      <sheetName val="(1-5_Curr_Yr_F)"/>
      <sheetName val="(1-6_Multi_Yr_F)"/>
      <sheetName val="Inflation"/>
      <sheetName val="(1-7_LDC_Comparatives)"/>
      <sheetName val="&lt;2-1_Dividends&gt;"/>
      <sheetName val="&lt;2-2_Dx_Revenue_Req&gt;"/>
      <sheetName val="&lt;2-3_Reg_ADJ_Revenue_Req"/>
      <sheetName val="|3-1_AUDIT|"/>
      <sheetName val="|3-2_INDEX|"/>
      <sheetName val="|3-3_DRIVERS|"/>
      <sheetName val="&lt;4-1_Standard_Balance_Sheet&gt;"/>
      <sheetName val="4-1 Check"/>
      <sheetName val="&lt;4-2_Standard_Income_Statement&gt;"/>
      <sheetName val="4-2 Check"/>
      <sheetName val="&lt;4-3_Standard_Cash_Flow&gt;"/>
      <sheetName val="4-3 Check"/>
      <sheetName val="&lt;4-4_TB - Interest &amp; Tax Load&gt;"/>
      <sheetName val="&lt;5-1_Board_Balance_Sheet&gt;"/>
      <sheetName val="&lt;5-2_Board_Income_Statement&gt;"/>
      <sheetName val="&lt;5-3_Board_Cash_Flow&gt;"/>
      <sheetName val="&lt;6-1_Vital_Statistics&gt;"/>
      <sheetName val="&lt;6-2_Financial_Plan_Summary&gt;"/>
      <sheetName val="|7-1_Glossary|"/>
      <sheetName val="Interest_Coverage"/>
      <sheetName val="FPSumm-vs-PY"/>
      <sheetName val="HUexhA"/>
      <sheetName val="HUexhB1"/>
      <sheetName val="HUexhB2"/>
      <sheetName val="HUexhB3"/>
      <sheetName val="HUexhB4"/>
      <sheetName val="HUexhC"/>
      <sheetName val="HUexhD1"/>
      <sheetName val="HUexhD2"/>
      <sheetName val="HUexhD3"/>
      <sheetName val="HUexhE 2013"/>
      <sheetName val="HUexhE"/>
      <sheetName val="HUexhF1"/>
      <sheetName val="HUexhF2"/>
      <sheetName val="HUexhF3"/>
      <sheetName val="HESIexhA1"/>
      <sheetName val="HESIexhA2"/>
      <sheetName val="HESIexhA3"/>
      <sheetName val="HHIexhA"/>
      <sheetName val="HHIexhB1"/>
      <sheetName val="HHIexhB2"/>
      <sheetName val="HHIexhB3"/>
      <sheetName val="HHIexhB4"/>
      <sheetName val="HHIexhC1"/>
      <sheetName val="HHIexhC2"/>
      <sheetName val="HHIexhC3"/>
      <sheetName val="HHIexhD1-CALC"/>
      <sheetName val="HHIexhD2-CALC"/>
      <sheetName val="HHIexhD3-CALC"/>
      <sheetName val="HHIexhD1"/>
      <sheetName val="HHIexhD2"/>
      <sheetName val="HHIexhD3"/>
      <sheetName val="Cashflow Analysis Hor Util "/>
      <sheetName val="Cashflow Analysis HHI"/>
      <sheetName val="Inputs - Financial Reporting"/>
    </sheetNames>
    <sheetDataSet>
      <sheetData sheetId="0"/>
      <sheetData sheetId="1"/>
      <sheetData sheetId="2">
        <row r="1">
          <cell r="G1" t="str">
            <v>Financial Statement Line</v>
          </cell>
        </row>
        <row r="2">
          <cell r="G2" t="str">
            <v>Accounts payable and accruals</v>
          </cell>
        </row>
        <row r="3">
          <cell r="G3" t="str">
            <v>Accounts payable to corporations under common control</v>
          </cell>
        </row>
        <row r="4">
          <cell r="G4" t="str">
            <v>Accounts Receivable</v>
          </cell>
        </row>
        <row r="5">
          <cell r="G5" t="str">
            <v>Cash and Cash Equivalents</v>
          </cell>
        </row>
        <row r="6">
          <cell r="G6" t="str">
            <v>Contributed Surplus</v>
          </cell>
        </row>
        <row r="7">
          <cell r="G7" t="str">
            <v>Cost of Sales</v>
          </cell>
        </row>
        <row r="8">
          <cell r="G8" t="str">
            <v>Credit support for service delivery</v>
          </cell>
        </row>
        <row r="9">
          <cell r="G9" t="str">
            <v>Depreciation and amortization</v>
          </cell>
        </row>
        <row r="10">
          <cell r="G10" t="str">
            <v>Dividend income</v>
          </cell>
        </row>
        <row r="11">
          <cell r="G11" t="str">
            <v>Dividends paid</v>
          </cell>
        </row>
        <row r="12">
          <cell r="G12" t="str">
            <v>Electricity distribution service charges</v>
          </cell>
        </row>
        <row r="13">
          <cell r="G13" t="str">
            <v>Electricity Sales</v>
          </cell>
        </row>
        <row r="14">
          <cell r="G14" t="str">
            <v>Employee future benefits</v>
          </cell>
        </row>
        <row r="15">
          <cell r="G15" t="str">
            <v>Fixed Assets</v>
          </cell>
        </row>
        <row r="16">
          <cell r="G16" t="str">
            <v>Future payments in lieu of taxes</v>
          </cell>
        </row>
        <row r="17">
          <cell r="G17" t="str">
            <v>Gain on sale of fixed assets</v>
          </cell>
        </row>
        <row r="18">
          <cell r="G18" t="str">
            <v>Goodwill</v>
          </cell>
        </row>
        <row r="19">
          <cell r="G19" t="str">
            <v>Interest expense</v>
          </cell>
        </row>
        <row r="20">
          <cell r="G20" t="str">
            <v>Interest Income</v>
          </cell>
        </row>
        <row r="21">
          <cell r="G21" t="str">
            <v>Inventory</v>
          </cell>
        </row>
        <row r="22">
          <cell r="G22" t="str">
            <v>Investment in Subsidiary</v>
          </cell>
        </row>
        <row r="23">
          <cell r="G23" t="str">
            <v>Long-term borrowings</v>
          </cell>
        </row>
        <row r="24">
          <cell r="G24" t="str">
            <v>Notes receivable from associated companies</v>
          </cell>
        </row>
        <row r="25">
          <cell r="G25" t="str">
            <v>Operating Expenses</v>
          </cell>
        </row>
        <row r="26">
          <cell r="G26" t="str">
            <v>Other Assets</v>
          </cell>
        </row>
        <row r="27">
          <cell r="G27" t="str">
            <v>Other income from operations</v>
          </cell>
        </row>
        <row r="28">
          <cell r="G28" t="str">
            <v>Payments in lieu of income and large corporations taxes</v>
          </cell>
        </row>
        <row r="29">
          <cell r="G29" t="str">
            <v>Regulatory Deferral &amp; Variance Accounts</v>
          </cell>
        </row>
        <row r="30">
          <cell r="G30" t="str">
            <v>Retained earnings</v>
          </cell>
        </row>
        <row r="31">
          <cell r="G31" t="str">
            <v>RP Depreciation and amortization</v>
          </cell>
        </row>
        <row r="32">
          <cell r="G32" t="str">
            <v>RP Operating Expenses</v>
          </cell>
        </row>
        <row r="33">
          <cell r="G33" t="str">
            <v>RP Other income from operations</v>
          </cell>
        </row>
        <row r="34">
          <cell r="G34" t="str">
            <v>RP Payments in lieu of income and large corporations taxes</v>
          </cell>
        </row>
        <row r="35">
          <cell r="G35" t="str">
            <v>Share Capital</v>
          </cell>
        </row>
        <row r="36">
          <cell r="G36" t="str">
            <v>(blank)</v>
          </cell>
        </row>
        <row r="37">
          <cell r="G37" t="str">
            <v>OPA Variance</v>
          </cell>
        </row>
        <row r="38">
          <cell r="G38">
            <v>0</v>
          </cell>
        </row>
        <row r="39">
          <cell r="G39">
            <v>0</v>
          </cell>
        </row>
        <row r="40">
          <cell r="G40">
            <v>0</v>
          </cell>
        </row>
        <row r="41">
          <cell r="G41">
            <v>0</v>
          </cell>
        </row>
        <row r="42">
          <cell r="G42">
            <v>0</v>
          </cell>
        </row>
        <row r="43">
          <cell r="G43">
            <v>0</v>
          </cell>
        </row>
        <row r="44">
          <cell r="G44">
            <v>0</v>
          </cell>
        </row>
        <row r="45">
          <cell r="G45">
            <v>0</v>
          </cell>
        </row>
        <row r="46">
          <cell r="G46">
            <v>0</v>
          </cell>
        </row>
        <row r="47">
          <cell r="G47">
            <v>0</v>
          </cell>
        </row>
        <row r="48">
          <cell r="G48">
            <v>0</v>
          </cell>
        </row>
        <row r="49">
          <cell r="G49">
            <v>0</v>
          </cell>
        </row>
        <row r="50">
          <cell r="G50">
            <v>0</v>
          </cell>
        </row>
        <row r="51">
          <cell r="G51">
            <v>0</v>
          </cell>
        </row>
        <row r="52">
          <cell r="G52">
            <v>0</v>
          </cell>
        </row>
        <row r="53">
          <cell r="G53">
            <v>0</v>
          </cell>
        </row>
        <row r="54">
          <cell r="G54">
            <v>0</v>
          </cell>
        </row>
        <row r="55">
          <cell r="G55">
            <v>0</v>
          </cell>
        </row>
        <row r="56">
          <cell r="G56">
            <v>0</v>
          </cell>
        </row>
        <row r="57">
          <cell r="G57">
            <v>0</v>
          </cell>
        </row>
        <row r="58">
          <cell r="G58">
            <v>0</v>
          </cell>
        </row>
        <row r="59">
          <cell r="G59">
            <v>0</v>
          </cell>
        </row>
        <row r="60">
          <cell r="G60">
            <v>0</v>
          </cell>
        </row>
        <row r="61">
          <cell r="G61">
            <v>0</v>
          </cell>
        </row>
        <row r="62">
          <cell r="G62">
            <v>0</v>
          </cell>
        </row>
        <row r="63">
          <cell r="G63">
            <v>0</v>
          </cell>
        </row>
        <row r="64">
          <cell r="G64">
            <v>0</v>
          </cell>
        </row>
        <row r="65">
          <cell r="G65">
            <v>0</v>
          </cell>
        </row>
        <row r="66">
          <cell r="G66">
            <v>0</v>
          </cell>
        </row>
        <row r="67">
          <cell r="G67">
            <v>0</v>
          </cell>
        </row>
        <row r="68">
          <cell r="G68">
            <v>0</v>
          </cell>
        </row>
        <row r="69">
          <cell r="G69">
            <v>0</v>
          </cell>
        </row>
        <row r="70">
          <cell r="G70">
            <v>0</v>
          </cell>
        </row>
        <row r="71">
          <cell r="G71">
            <v>0</v>
          </cell>
        </row>
        <row r="72">
          <cell r="G72">
            <v>0</v>
          </cell>
        </row>
        <row r="73">
          <cell r="G73">
            <v>0</v>
          </cell>
        </row>
        <row r="74">
          <cell r="G74">
            <v>0</v>
          </cell>
        </row>
        <row r="75">
          <cell r="G75">
            <v>0</v>
          </cell>
        </row>
        <row r="76">
          <cell r="G76">
            <v>0</v>
          </cell>
        </row>
        <row r="77">
          <cell r="G77">
            <v>0</v>
          </cell>
        </row>
        <row r="78">
          <cell r="G78">
            <v>0</v>
          </cell>
        </row>
        <row r="79">
          <cell r="G79">
            <v>0</v>
          </cell>
        </row>
        <row r="80">
          <cell r="G80">
            <v>0</v>
          </cell>
        </row>
        <row r="81">
          <cell r="G81">
            <v>0</v>
          </cell>
        </row>
        <row r="82">
          <cell r="G82">
            <v>0</v>
          </cell>
        </row>
        <row r="83">
          <cell r="G83">
            <v>0</v>
          </cell>
        </row>
        <row r="84">
          <cell r="G84">
            <v>0</v>
          </cell>
        </row>
        <row r="85">
          <cell r="G85">
            <v>0</v>
          </cell>
        </row>
        <row r="86">
          <cell r="G86">
            <v>0</v>
          </cell>
        </row>
        <row r="87">
          <cell r="G87">
            <v>0</v>
          </cell>
        </row>
        <row r="88">
          <cell r="G88">
            <v>0</v>
          </cell>
        </row>
        <row r="89">
          <cell r="G89">
            <v>0</v>
          </cell>
        </row>
        <row r="90">
          <cell r="G90">
            <v>0</v>
          </cell>
        </row>
        <row r="91">
          <cell r="G91">
            <v>0</v>
          </cell>
        </row>
        <row r="92">
          <cell r="G92">
            <v>0</v>
          </cell>
        </row>
        <row r="93">
          <cell r="G93">
            <v>0</v>
          </cell>
        </row>
        <row r="94">
          <cell r="G94">
            <v>0</v>
          </cell>
        </row>
        <row r="95">
          <cell r="G95">
            <v>0</v>
          </cell>
        </row>
        <row r="96">
          <cell r="G96">
            <v>0</v>
          </cell>
        </row>
        <row r="97">
          <cell r="G97">
            <v>0</v>
          </cell>
        </row>
        <row r="98">
          <cell r="G98">
            <v>0</v>
          </cell>
        </row>
        <row r="99">
          <cell r="G99">
            <v>0</v>
          </cell>
        </row>
        <row r="100">
          <cell r="G100">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773">
          <cell r="AN773" t="str">
            <v>FY2013F3</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Monthly inputs"/>
      <sheetName val="Sheet3"/>
      <sheetName val="InputSheet"/>
      <sheetName val="Grouping"/>
      <sheetName val="Upload"/>
      <sheetName val="Hoep"/>
      <sheetName val="Customer Allocation"/>
      <sheetName val="MOD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E3">
            <v>6.6349999999999992E-2</v>
          </cell>
        </row>
        <row r="4">
          <cell r="E4">
            <v>7.0993515947131894E-2</v>
          </cell>
        </row>
        <row r="5">
          <cell r="E5">
            <v>7.0999999999999994E-2</v>
          </cell>
        </row>
        <row r="7">
          <cell r="E7">
            <v>4.6186384399659976E-2</v>
          </cell>
        </row>
        <row r="8">
          <cell r="E8">
            <v>5.5249352929579949E-2</v>
          </cell>
        </row>
        <row r="9">
          <cell r="E9">
            <v>6.2162928349367326E-2</v>
          </cell>
        </row>
        <row r="11">
          <cell r="E11">
            <v>6.1087524223463772E-2</v>
          </cell>
        </row>
        <row r="12">
          <cell r="E12">
            <v>6.1087524223463772E-2</v>
          </cell>
        </row>
        <row r="13">
          <cell r="E13">
            <v>5.3984779069158426E-2</v>
          </cell>
        </row>
        <row r="14">
          <cell r="E14">
            <v>5.8228434687110149E-2</v>
          </cell>
        </row>
      </sheetData>
      <sheetData sheetId="8" refreshError="1"/>
      <sheetData sheetId="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Data V. Lists"/>
      <sheetName val=" Logic"/>
      <sheetName val="2019"/>
      <sheetName val="Payroll Accrual Template"/>
      <sheetName val="PY Actual"/>
      <sheetName val="PIVOT from Mapping"/>
      <sheetName val="Mapping"/>
      <sheetName val="2021 DATA"/>
      <sheetName val="Variance Commentary"/>
      <sheetName val="Report - Month End"/>
      <sheetName val="Report - Rate Zone"/>
      <sheetName val="Report for Regulatory"/>
      <sheetName val="Report - Operations"/>
      <sheetName val="Pivot for Operations"/>
      <sheetName val="Report-Prdn Meeting"/>
      <sheetName val="Report-GP"/>
      <sheetName val="PBI Tab"/>
      <sheetName val="Total Check"/>
      <sheetName val="Alectra Presentation"/>
      <sheetName val="Waterfall Graphs"/>
      <sheetName val="DEPT Report - GRE&amp;T"/>
      <sheetName val="Filing Requirements"/>
      <sheetName val="A.2.3 - CAPEX"/>
      <sheetName val="Forecast Commentary"/>
    </sheetNames>
    <sheetDataSet>
      <sheetData sheetId="0"/>
      <sheetData sheetId="1">
        <row r="3">
          <cell r="G3" t="str">
            <v>System Access</v>
          </cell>
        </row>
        <row r="4">
          <cell r="G4" t="str">
            <v>System Renewal</v>
          </cell>
        </row>
        <row r="5">
          <cell r="G5" t="str">
            <v>System Service</v>
          </cell>
        </row>
        <row r="6">
          <cell r="G6" t="str">
            <v>General Plant</v>
          </cell>
        </row>
      </sheetData>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LOGIC - DS"/>
      <sheetName val="LOGIC - GP"/>
      <sheetName val="Sheet1"/>
      <sheetName val="Cognos_Office_Connection_Cache"/>
      <sheetName val="Data"/>
      <sheetName val="Variance Commentary"/>
      <sheetName val="A.2.3 - CAPEX"/>
      <sheetName val="Report - Month End"/>
      <sheetName val="Dashboard"/>
      <sheetName val="Title Page"/>
      <sheetName val="Report - YTD by Month"/>
      <sheetName val="Report - YTD &amp; Full Year"/>
      <sheetName val="Report - YTD &amp; Full Year (IT)"/>
      <sheetName val="Report - YTD &amp; FY Syst. ACC"/>
      <sheetName val="Report - YTD &amp; Full Year J.M."/>
      <sheetName val="Report - Rate Zone"/>
      <sheetName val="Report - Project List Cont Cap"/>
      <sheetName val="Report - Project List WEST"/>
      <sheetName val="Report - CS"/>
      <sheetName val="Report - CN Contr Capital"/>
      <sheetName val="Report - REACTIVE"/>
      <sheetName val="Report - Variance by Invest Cat"/>
      <sheetName val="Prstation Chrts&gt;&gt;"/>
      <sheetName val="Rate Zone Presentation"/>
      <sheetName val="Alectra Grouping Presentation"/>
      <sheetName val="GP Prt Table"/>
      <sheetName val="GP Prt chart"/>
      <sheetName val="WIP Details"/>
    </sheetNames>
    <sheetDataSet>
      <sheetData sheetId="0">
        <row r="6">
          <cell r="B6">
            <v>11</v>
          </cell>
        </row>
      </sheetData>
      <sheetData sheetId="1"/>
      <sheetData sheetId="2"/>
      <sheetData sheetId="3"/>
      <sheetData sheetId="4"/>
      <sheetData sheetId="5"/>
      <sheetData sheetId="6">
        <row r="5">
          <cell r="F5" t="str">
            <v>Increasing Costs primarily due to timing of allocation of budgets for Roads Authority and Transit Projects. Offset by lower costs for New Connections</v>
          </cell>
          <cell r="G5" t="str">
            <v>Increase spend is primarily due to overspend in the Transit Projects and carry over in Road Authority, offset by underspend in New connections due to the timing of the allocation of the budget.</v>
          </cell>
          <cell r="H5" t="str">
            <v>Increase spend to the Budget is primarily due to
(i) Overspend in the Transit Projects and
(ii) Carry Over in Road Authority
Offset partly by underspend in New connections
Reduced spend to the trended forecast is due to 
(i) Delays and cancellations in Transit Projects
(ii) A later than expected start in some large Emerging Customer Work projects</v>
          </cell>
          <cell r="I5" t="str">
            <v>Increase in spend to the budget is primarily due to (i) overspend in Transit Projects ($521K) (ii) Overspending in Metering ($83K). Offset by underspending in (i) New Connections ($420K) and (ii) Road Authority ($109K).
Variance to the forecast is due to delay acquiring permits for Road Authority projects and delay of recieiving contributions for Emerging Customer Works ($87K).</v>
          </cell>
          <cell r="J5" t="str">
            <v>Decrease in spend due to: Lower spend in Subdivisions and delays in obtaining work permits to begin the QEW- Credit River crossing project.This is offset by increase in spending on the Rathburn project as the scope increased under Transit and inclusion of major spare parts inventory for Metering.</v>
          </cell>
          <cell r="K5" t="str">
            <v>Decrease in spend due to: Lower spend in (i) Subdivisions (Permanent), ICI and layouts (Temporary); (ii) Roads Authority - delays in obtaining work permits to begin the QEW- Credit River crossing project (Temporary) (. (iii) This is offset by increase in spending on the Rathburn project as the scope increased under Transit (Permanent)</v>
          </cell>
          <cell r="L5" t="str">
            <v>Decrease in spend due to: Lower spend in (i) Subdivisions (-$990K) (Permanent), ICI and layouts (-$506K) (Temporary); (ii) Emerging customer work due to timing of developer drive projects (-$147K) (Temporary); (iii) This is offset by $160K of carry forwards in Metering</v>
          </cell>
          <cell r="M5" t="str">
            <v>Underspend primarily due to 
Deferral of the HuLRT in Transit projects (-$2.2M Permanent)
Timing of spend in Transit Projects (-514K Temporary)
underspend in Subdivisions (-$1.3M Permanent) 
underspend in ICI (-$617K)
This is offset by overspend in 
Road Authority ($925K Temporary) and 
Metering ($258K Temporary)</v>
          </cell>
          <cell r="N5" t="str">
            <v xml:space="preserve">Underspend primarily due to 
Deferral of the HuLRT in Transit projects (-$4.2M Permanent)
Timing of spend in Transit Projects (-2.8K Temporary)
underspend in Subdivisions (-$1.4M Permanent) 
underspend in ICI (-$999K)
This is offset by overspend in 
Road Authority ($710K Permanent) and 
Metering ($359K Temporary)
</v>
          </cell>
          <cell r="O5" t="str">
            <v>Underspend primarily due to 
Deferral of the HuLRT in Transit projects (-$5.3M Permanent)
Delays of the RER project in Transit Projects (-$3.1M Permanent)
Underspend in Subdivisions (-$1.5M Permanent) 
Underspend in ICI (-$1.1M)
This is offset by overspend in
Timing of spend in Transit Projects (526K Temporary)
Emerging Customer Work ($491K Permanent)
Road Authority ($381K Permanent) and 
Metering ($334K Permanent)</v>
          </cell>
        </row>
        <row r="6">
          <cell r="F6" t="str">
            <v>Variance due to timing of spend. Budget was trended based on historical, and the spending is not as anticipated</v>
          </cell>
          <cell r="G6" t="str">
            <v>Variance due to timing of spend. Budget was trended based on historical, and the spending is not as anticipated</v>
          </cell>
          <cell r="H6" t="str">
            <v>Variance to budget is caused by lower spend in Subdivisions. This was captured in the Q1 Forecast.</v>
          </cell>
          <cell r="I6" t="str">
            <v xml:space="preserve">Variance to budget is caused by low spending in ICI and Layouts.
</v>
          </cell>
          <cell r="J6" t="str">
            <v>Variance is due to low spending in subdivisions. This has been captured in our Q1 Forecast.</v>
          </cell>
          <cell r="K6" t="str">
            <v xml:space="preserve">Variance is due to
(i) Low spending in subdivisions. This has been captured in our Q2 Forecast.
(ii) Low spending in ICI and layouts due to timing of spend
</v>
          </cell>
          <cell r="L6" t="str">
            <v xml:space="preserve">Variance is due to
(in) Low spending in subdivisions ($990K) (Permanent). This has been captured in our Q2 Forecast.
(ii) Low spending in ICI and layouts due to timing of spend ($506K) (Temporary)
</v>
          </cell>
          <cell r="M6" t="str">
            <v>Low spending to the budget is due to underspend in Subdivisions (-$1.3M Permanent) and lower spending in ICI (-$617K Temporary).
Most of the underspend in subdivisions was captured in the Q2 forecast.</v>
          </cell>
          <cell r="N6" t="str">
            <v xml:space="preserve">Underspend to the budget is due to underspend in subdivisions (-1.4M Permanent) and lower spending in ICI (-999K Temporary)
Most of the underspend in Subdivisions was captured in the Q3 forecast.
</v>
          </cell>
          <cell r="O6" t="str">
            <v>Underspend to the budget is due to underspend in subdivisions (-1.5M Permanent) and lower than expected spending in ICI (-1.1M Permanent).
Most of the underspend in Subdivisions was captured in the Q3 forecast.</v>
          </cell>
        </row>
        <row r="7">
          <cell r="F7" t="str">
            <v>There was a 361K carryover for the Creditview - Britannia to Argentia Project. The remaining Variance (26K) is due to timing differences in the budget allocation</v>
          </cell>
          <cell r="G7" t="str">
            <v>Variance is due to 
(i) ($381K) carry over from the Creditview - Britannia to Argentia project. (Permanent variance)
(ii) Delay in Mavis Road Widening project due to crew availability is responsible for remaining underspend. (Temporary variance)</v>
          </cell>
          <cell r="H7" t="str">
            <v>Variance to budget is caused by some Carry Over costs, offset by the timing of spend.
Variance to the trended Forecast is ($59K)</v>
          </cell>
          <cell r="I7" t="str">
            <v>Timing:-Low spend is due to waiting on permits to begin QEW-Credit river crossing project. Spend should occur in this quarter.</v>
          </cell>
          <cell r="J7" t="str">
            <v>Low spend is due to waiting on permits to begin QEW-Credit river crossing project. Spend should occur in this quarter.</v>
          </cell>
          <cell r="K7" t="str">
            <v>Low spend is due to waiting on permits to begin QEW-Credit river crossing project. Spend should occur in Q3 2019.</v>
          </cell>
          <cell r="L7" t="str">
            <v>Immaterial variance</v>
          </cell>
          <cell r="M7" t="str">
            <v>Variance is due mostly to timing of spend. Work on the QEW - Hurontario to Mississauga is ongoing, and inflating the YTD spend. Still projected to reach forecast. Temporary variance</v>
          </cell>
          <cell r="N7" t="str">
            <v>Variance is due to work on the QEW - Hurontario to Mississauga. Still projected to reach forecast. Permanent variance</v>
          </cell>
          <cell r="O7" t="str">
            <v xml:space="preserve">Overspend to the budget is due to QEW Credit River project. Work is almost finished. Roads is estimated to be higher than the full year budget amount by year end.
Underspend to the Q3 forecast is due to timing, as the 401 W Expansion is scheduled for November to December
</v>
          </cell>
        </row>
        <row r="8">
          <cell r="F8" t="str">
            <v>Immaterial variance</v>
          </cell>
          <cell r="G8" t="str">
            <v>Variance is due to a number of unexpected New Commercial Services in January which were not budgeted for.</v>
          </cell>
          <cell r="H8" t="str">
            <v>Part of this spend is a major spare parts inventory ($186K). This is a temporary variance, as it should be adjusted later in the year.
Remaining variance is due to the timing of spend.</v>
          </cell>
          <cell r="I8" t="str">
            <v>Part of this spend is a major spare parts inventory ($186K). This is a temporary variance, as it should be adjusted later in the year.
Remaining variance is due to the timing of spend.</v>
          </cell>
          <cell r="J8" t="str">
            <v>Included in the YTD actual is major spare parts inventory for $186K. Balance is immaterial.</v>
          </cell>
          <cell r="K8" t="str">
            <v>Variance is caused by $77K in carry forwards</v>
          </cell>
          <cell r="L8" t="str">
            <v>Variance due to $160K in carry forwards brought forward from 2018 to 2019.</v>
          </cell>
          <cell r="M8" t="str">
            <v>Variance is mostly due to approximately 100K of carry forwards, and a Major spares.
Still expected to reach forecast. Temporary Variance</v>
          </cell>
          <cell r="N8" t="str">
            <v xml:space="preserve">Variance is mostly due a Major spares, and timing of the spend.
Still expected to reach Q3 forecast. Temporary Variance
</v>
          </cell>
          <cell r="O8" t="str">
            <v>Metering is expected to be slightly over budget by year end (estimated approximately $300K overspend by year end)</v>
          </cell>
        </row>
        <row r="9">
          <cell r="F9" t="str">
            <v>Variance due to timing of spend. Budget was based on historical, and the spending is not as anticipated</v>
          </cell>
          <cell r="G9" t="str">
            <v>Variance is due to the LRT Rathburn Road project (temporary variance). A lot of extras have been received, which pushed it over budget. This project should close by March 30th</v>
          </cell>
          <cell r="H9" t="str">
            <v>Variance to the budget is due
(i) HuLRT - Rathburn: Project has an increased scope. In addition, most of the work has been finished, although it was trended for the full year, causing a large variance
(ii) RER: Project delayed due to permitting approvals and contractor award. No construction has started. If all permits get approved, expected to start in June
(iii) HuLRT: Metrolinx does not have any plans for 2019 construction on this project.
This is 100% contributed work</v>
          </cell>
          <cell r="I9" t="str">
            <v>Variance to the budget is due
(i) HuLRT - Rathburn: Project has an increased scope. In addition, most of the work has been finished, although it was trended for the full year, causing a large variance. Work done was mostly cabling and civil work by contractor. Sections around Square One have been cancelled, but the relocation work completed is still valid as LRT will still be connecting to MiWay Terminal.
(ii) RER: Project delayed due to permitting approvals and contractor award. No construction has started. If all permits get approved, expected to start in June
(iii) HuLRT: Project is being bid on through the province. As of now Alectra is not incurring any costs 
This is 100% contributed work</v>
          </cell>
          <cell r="J9" t="str">
            <v>Variance to the budget is due to:-
(i) HuLRT - Rathburn: Project has an increased scope. In addition, most of the work has been finished, although it was trended for the full year, causing a large variance. Work done was mostly cabling and civil work by contractor. Sections around Square One have been cancelled, but the relocation work completed is still valid as LRT will still be connecting to MiWay Terminal.
(ii) RER: Project delayed due to permitting approvals and contractor award. No construction has started. If all permits get approved, expected to start in June.
(iii) HuLRT: Project is being bid on through the province. As of now Alectra is not incurring any costs.
This is 100% contributed work.</v>
          </cell>
          <cell r="K9" t="str">
            <v>Variance to the budget is due to:-
(i) HuLRT - Rathburn: Project has an increased scope. In addition, most of the work has been finished, although it was trended for the full year, causing a large variance. Work done was mostly cabling and civil work by contractor. Sections around Square One have been cancelled, but the relocation work completed is still valid as LRT will still be connecting to MiWay Terminal.
(ii) RER: Project was delayed due to permitting approvals and contractor award. Expected to begin in October. Accounted for in the Q2 forecast 
This is 100% contributed work.</v>
          </cell>
          <cell r="L9" t="str">
            <v>Immaterial variance</v>
          </cell>
          <cell r="M9" t="str">
            <v>Variance to the Budget is due to
HuLRT project being deferred to 2020 (-$2.2M Permanent).
The RER project has started later than expected, and was initially estimated for a greater amount. This is causing a (-1.5M Permanent) variance. This was captured in our forecast.
Offsetting this is 
HuLRT- Rathburn project. This has finished work earlier than expected ($960K)
Transit spend is slightly overspent to the forecast ($122K) due to the timing of spend, as the RER project has started.</v>
          </cell>
          <cell r="N9" t="str">
            <v>Variance to the Budget is due to
HuLRT project being deferred to 2020 (-$4.2M Permanent).
The RER project has started later than expected, and was initially estimated for a greater amount. This is causing a (-2.8M Permanent) variance. This was captured in our forecast. Some work on this project should still happen in 2019.
Offsetting this is 
HuLRT- Rathburn project. This has finished work earlier than expected ($667K)</v>
          </cell>
          <cell r="O9" t="str">
            <v xml:space="preserve">Variance to the Budget is due to
HuLRT project being deferred to 2020 (-$5.3M Permanent).
The RER project has started later than expected, and was initially estimated for a greater amount. This is causing a (-3.1M Permanent) variance. This was captured in our forecast. Some work on this project should still happen in 2019.
Offsetting this is 
HuLRT- Rathburn project. This has finished work earlier than expected ($526K)
</v>
          </cell>
        </row>
        <row r="10">
          <cell r="F10" t="str">
            <v>Immaterial variance</v>
          </cell>
          <cell r="G10" t="str">
            <v>Immaterial Variance</v>
          </cell>
          <cell r="H10" t="str">
            <v>Underspend to both the Budget and Forecast is due to the large projects identified in Q1 not having started work yet.
The forecast is much larger than the budget due to these large projects identified at Q1. Spend for these projects are estimated to start in April or May</v>
          </cell>
          <cell r="I10" t="str">
            <v>Low spend is due to delay in receiving funds from customers and timing of developer driven projects. This prevented work from starting. Bulk of spend will occour in Q3/Q4</v>
          </cell>
          <cell r="J10" t="str">
            <v>Low spend is due to delay in receiving funds from customers and timing of developer driven projects. This prevented work from starting. Bulk of spend will occour in Q3/Q4.</v>
          </cell>
          <cell r="K10" t="str">
            <v>Low spend is due to delay in receiving funds from customers and timing of developer driven projects. This prevented work from starting. Bulk of spend will occur in Q3/Q4 2019. The Q2 Forecast has increased significantly. We have been informed the additional funding request will be put through once designs are finalised.</v>
          </cell>
          <cell r="L10" t="str">
            <v>Low spend is due to delay in receiving funds from customers and timing of developer driven projects. This prevented work from starting. Bulk of spend will occur in Q3/Q4 2019 (Temporary)</v>
          </cell>
          <cell r="M10" t="str">
            <v>Lower spend to the budget mostly due to timing of spend, as there were some delays in receiving funds from customers.
Underspend to the forecast is due to a few larger projects being deferred to 2020.</v>
          </cell>
          <cell r="N10" t="str">
            <v>Lower spend to the budget mostly due to timing of spend, as there were some delays in receiving funds from customers.</v>
          </cell>
          <cell r="O10" t="str">
            <v>Higher spend to the budget is due to the Watergarden project not identified in the budget. Permanent variance</v>
          </cell>
        </row>
        <row r="11">
          <cell r="G11" t="str">
            <v>Immaterial Variance</v>
          </cell>
          <cell r="H11" t="str">
            <v>Old legacy projects that have costs in them are currently being closed, resulting in some costs</v>
          </cell>
          <cell r="I11" t="str">
            <v>Permanent: Old legacy projects that have costs in them are currently being closed, resulting in some costs</v>
          </cell>
          <cell r="J11" t="str">
            <v>Old legacy projects that have costs in them are currently being closed, resulting in some costs.</v>
          </cell>
          <cell r="K11" t="str">
            <v>Old legacy projects that have costs in them are currently being closed, resulting in some costs.</v>
          </cell>
          <cell r="L11" t="str">
            <v>Old legacy projects that have costs in them are currently being closed, resulting in some costs.</v>
          </cell>
          <cell r="M11" t="str">
            <v>Old legacy projects that have costs in them are currently being closed, resulting in some as constructed drawing costs. Permanent variance</v>
          </cell>
          <cell r="N11" t="str">
            <v>Old legacy projects that have costs in them are currently being closed, resulting in some as constructed drawing costs. Permanent variance</v>
          </cell>
          <cell r="O11" t="str">
            <v>Old legacy projects that have costs in them are currently being closed, resulting in some as constructed drawing costs. Permanent variance</v>
          </cell>
        </row>
        <row r="14">
          <cell r="F14" t="str">
            <v>Primarily due to lower than anticipated spending in Reactive. No major weather related issues.</v>
          </cell>
          <cell r="G14" t="str">
            <v>Variance is due to underspend in Transformer replacements and Reactive, caused mostly by timing. This is offset by some carry over work in Substation Renewal and Underground Asset Replacement</v>
          </cell>
          <cell r="H14" t="str">
            <v>Variance to the Budget is due to underspend in
(i) Transformer Replacements due to a reduced scope in the Leaking Transformer Project.
(ii) Overhead Asset replacements due to cancelled projects, and revised estimates.
This is offset slightly by carry forward projects in Substation Renewal.
Variance to the trended Forecast is due to mostly to underspend in Transformer Replacements, offset partly by a larger Reactive spend than forecasted (to tie the finance budget)</v>
          </cell>
          <cell r="I14" t="str">
            <v xml:space="preserve">Variance is due to low spend in:
(i) Transformer Replacements due to a reduced scope in the Leaking Transformer Project.
(ii) Overhead Asset replacements due to delayed projects,.
This is offset by carry forward projects in Substation Renewal and a higher reactive spend.
Variance to the trended Forecast is due to mostly to underspend in Transformer Replacements, offset partly by a larger Reactive spend than forecasted </v>
          </cell>
          <cell r="J14" t="str">
            <v>Variance is due to low spend in:-
(i) Transformer Replacements due to the reduced scope in the Leaking Transformer Project.
(ii) Overhead Asset replacements due to delayed projects, 
This is offset by carry forward projects in Substation Renewal and a higher reactive spend.
Variance to the trended Forecast is due to mostly to underspend in Transformer Replacements, offset partly by a larger Reactive spend than forecast.</v>
          </cell>
          <cell r="K14" t="str">
            <v xml:space="preserve">Variance is due to low spend in:-
(i) Transformer Replacements due to the reduced scope in the Leaking Transformer Project (Permanent) and movement of major spare parts inventory of (-$1.6MM) -Temporary.
(ii) Overhead Asset replacements due to delayed projects - Temporary variance  (-$184K) and revised estimates  - Permanent ($-1.5MM)
</v>
          </cell>
          <cell r="L14" t="str">
            <v xml:space="preserve">Variance is due to low spend in:-
(i) Transformer Replacements due to the reduced scope in the Leaking Transformer Project (-$1.85M YTD) (Permanent) and movement of major spare parts inventory of (-$1.6MM) (Temporary). Underspend in Proactive Transformer replacements due to timing of spend and allocation of funds to other rate zones (-$800K) (Permanent)
(ii) Overhead Asset replacements due to delayed projects and revised estimates (-$2.1M)
(iii) Underground asset replacement due to delayed projects ($944K) (Temporary)
(iv) Emerging due to transfer of funds to central north (-$728K) (Permanent)
</v>
          </cell>
          <cell r="M14" t="str">
            <v xml:space="preserve">Underspend is due to
(-$1.5M) Temporary; Timing of spend. Work starting later and finishing earlier than expected
(-$4.1M) Permanent; Cancellations or deferrals
(-$1.6M) Permanent; reduced scope in Leaking TX project
(-1.4M) Permanent; Major spares transformers
(-730K) Reduced Emerging projects scope
Offset by
(1.8M) Permanent; Carry forwards and increased scope.
</v>
          </cell>
          <cell r="N14" t="str">
            <v>Variance due to:
(-2.6M) Permanent; Rometown cancellation
(-2.2M) Permanent; Reduction in scope
(-2.0M) Temporary; Delays
(-1.9M) Permanent; Reduced scope of Leaking Transformer Project
(-1.6M) Permanent; Revised estimates
(-1.4M) Temporary; Major spares transformers
(-769K) Permanent; Deferred project
This is offset by:
(1.8M) Permanent; no initial budget for these projects
(954K) Permanent; Carry forward projects
(459K) Permanent; Increased scope for Courtney park
(229K) Temporary; Due to timing.</v>
          </cell>
          <cell r="O14" t="str">
            <v>Variance due to:
(-2.6M) Permanent; Rometown cancellation
(-2.3M) Temporary; Delays in Rathburn Rd. project
(-2.1M) Permanent; Revised estimates
(-1.9M) Permanent; Reduced scope of Leaking Transformer Project
(-1.6M) Temporary; Major spares transformers
(-839K) Permanent; Deferred project
(-674K) Permanent; Scope changes
(-239K) Temporary; Timing
This is offset by:
(1.7M) Permanent; no initial budget for these projects
(962K) Permanent; Carry forward projects</v>
          </cell>
        </row>
        <row r="15">
          <cell r="F15" t="str">
            <v>Variance due to 46k carryover and timing of spend</v>
          </cell>
          <cell r="G15" t="str">
            <v>Variance is due to carry over from the Folkway Project (181K permanent). Remaining variance is not material.</v>
          </cell>
          <cell r="H15" t="str">
            <v>Variance to the budget is due to the timing of spend. Some projects are starting later in the year, but was allocated through the full year. This is offset by some carryover work, most notably Folkway (184K Permanent variance).</v>
          </cell>
          <cell r="I15" t="str">
            <v xml:space="preserve">Variance to the budget is primarily due to:
(i) Timing:-(-$102K) Switchgear Replacement- project underway. Delays caused in obtaining complete list of switchgears to be replace or remove.
(ii)Timing:-(-$351K) Rathburn Rd. West and cable injection projects, no designs yet.
(iii)Timing:-(-$554K) Copenhagen/City Centre/Credit Woodlands, Projects began later than expected.
Permanent:-This variance is offset by ($500K) from carry forwards. This was captured in the Q1 forecast.
</v>
          </cell>
          <cell r="J15" t="str">
            <v xml:space="preserve">Variance to the budget is primarily due to:
(i) (-$282K) Switchgear Replacement- project underway. Delays caused in obtaining complete list of switchgears to be replace or remove.
(ii)(-$721K) Rathburn Rd. West and cable injection projects, No designs yet.
(iii)(-$201K) Copenhagen/City Centre/Credit Woodlands, Projects began later than expected and are now underway.
(iv) One WO included in Reactive will be corrected and mapped in this category for June. (WO 425367 should now be 425244).
This variance is offset by ($547K) from carry forwards. This was captured in the Q1 forecast.
</v>
          </cell>
          <cell r="K15" t="str">
            <v xml:space="preserve">Variance to the budget is primarily due to:
(i) ($128K) Switchgear Replacement- project underway. 
(ii)(-$1.19M) Rathburn Rd. West. ( Project not released, will likely start in September)
(iii) (-$106K) Cable injection program. No location selected. Spend likely to occur in Q4.
(iii)($237K) Copenhagen/City Centre/Credit Woodlands, Projects began later than expected and are now underway
This variance is offset by ($834K) from carry forwards and zero budgets. This is captured in the Q2 forecast.
</v>
          </cell>
          <cell r="L15" t="str">
            <v>Variance to the budget is primarily due to:
(i) ($-260K) Switchgear Replacement- project underway. Delay accounted for in q2 forecast
(ii)(-$1.77M) Rathburn Rd. West. Underground rebuilds have not started yet.
(iii) (-$157K) Cable injection program. No location selected. Spend likely to occur in Q4.
(iii)($400K) Copenhagen/City Centre/Credit Woodlands, Projects began later than expected and are now underway and in line with forecast.
This variance is offset by ($865K) from carry forwards and zero budgets.</v>
          </cell>
          <cell r="M15" t="str">
            <v xml:space="preserve">Underspend is due to:
(-$1.9M) Mostly temporary, however some work may spill into 2020; started end of August, and has been split into 4 parts.
($-301K) Temporary; Switchgear replacement Project - Project is underway in Q4, variance due to timing of spend.
Offset by:
($709K) Temporary; Credit Woodlands Crt and Whiltshire - Mostly timing of spend. Work finished this month and went slightly over budget.
($192K) Permanent; Cable Replacement (feeder C5M42) was over budget. Work has finished in August.
($452K) Permanent; Carry Forwards and Zero budget items
</v>
          </cell>
          <cell r="N15" t="str">
            <v>Underspend is due to:
(-$2.0M) Rathburn Rd. W – Project has had some delays due to a new municipal law, as well as the designs having to be redone due to utility conflicts found in field. This is partly Temporary, as the work will still be done, and partly Permanent as some work may carry forward to 2020.
($-583K) Permanent; Switchgear replacement Project – Project had its scope reduced in the Q3 forecast.
Offset by: 
($419K) Temporary; Credit Woodlands Crt and Whiltshire - Mostly timing of spend. Work finished slightly over budget. 
($465K) Permanent; Carry Forwards and Zero budget items</v>
          </cell>
          <cell r="O15" t="str">
            <v xml:space="preserve">Underspend is due to:
(-$2.3M) Rathburn Rd. W – Project has had some delays. A risk of about 500K compared to forecast (depending on how much work weather permits).
(-$932K) Copenhagen- work finished under estimate. Waiting for final billing.
(-$846K) Permanent; Switchgear replacement Project – Project had its scope reduced in the Q3 forecast.
(-$250K) Temporary; Cable injection program- Timing. Work should be done in November and December.
Offset by: 
($434K) Temporary; Credit Woodlands Crt and Whiltshire - Mostly timing of spend. Work finished slightly over budget. 
($473K) Permanent; Carry Forwards and Zero budget items
</v>
          </cell>
        </row>
        <row r="16">
          <cell r="F16" t="str">
            <v>Immaterial variance</v>
          </cell>
          <cell r="G16" t="str">
            <v>Immaterial Variance</v>
          </cell>
          <cell r="H16" t="str">
            <v xml:space="preserve">Compared to the trended Forecast, Overhead is ($130K) overspent. This is due to higher costs in: 
(i) Courtney Park. An RFC has been submitted to increase hours on this project. New estimate is approximately ($208K) higher than Q1 
(ii) Munden/ Pear tree. RFC will soon be submitted for this project. Secondary materials were not on the estimate, as well as some issues with collapsed ducts, increasing the scope
Lower costs compared to the budget is due to cancellation in Rometown, offset by reasons above. 
Discounting Rometown, Overhead Asset Replacement is ($546K) above the trended budget.
</v>
          </cell>
          <cell r="I16" t="str">
            <v xml:space="preserve">Primarily relates to:
(i) Underspend in Pole residual replacements
(ii) Overspend in Courtney Park due to increase in scope, an RFC has been submitted
(iii) Underspend in Church Street due to delays. Currently expected to meet forecast 
(iv) Underspend in Park and Stavebank due to project being moved to 2020
(v) Overspend in carry forward project Munden and Pear Tree. RFC has been put through
(vi) Derry Road overspend caused by increase in scope, inflating costs
(vii) Included in the Budget was Rometown. This project has been cancelled and excluded in the Q1 Forecast.
</v>
          </cell>
          <cell r="J16" t="str">
            <v xml:space="preserve">Primarily relates to:-
(i) Underspend in Pole residual replacements.
(ii) Underspend in Church Street due to delays. Currently expected to meet forecast.
(iii) Underspend in Park and Stavebank due to project being moved to 2020.
(iv) Rometown cancellation inflating budget variance.
(v) Overspend in carry forward project Munden and Pear Tree. RFC has been put through.
(vi) Overspend in Courtney Park due to increase in scope, an RFC has been submitted.
(vii) Derry Road overspend caused by increase in scope, inflating costs.
Overall overhead asset replacement spending is ($24K) over the Q1 Forecast. 
</v>
          </cell>
          <cell r="K16" t="str">
            <v xml:space="preserve">Primarily relates to:-
(i) Underspend in Pole residual replacements.
(ii) Underspend in Park and Stavebank due to project being moved to 2020.
(iii) Rometown cancellation inflating budget variance.
(iv) Overspend in carry forward project Munden and Pear Tree. RFC has been put through.
(v) Overspend in Courtney Park due to increase in scope, an RFC has been submitted.
(vi) Derry Road overspend caused by increase in scope, inflating costs. We have reached out to the supervisor regarding additional funding request for this as we are not able to see it in C55. 
</v>
          </cell>
          <cell r="L16" t="str">
            <v>Primarily relates to:-
(i) Underspend in Pole residual replacements (-$1.23M) (Temporary)
(ii) Underspend in Park and Stavebank due to project being moved to 2020. (-$630K) (Permanent)
(iii) Rometown cancellation inflating budget variance (-$2.1M) (Permanent)
(iv) Overspend in carry forward project Munden and Pear Tree. RFC has been put through ($350K) (Permanent)
(v) Overspend in Courtney Park due to increase in scope, an RFC has been submitted ($485K) (Permanent)
(vi) Overspend in Church Street Rebuild due to lack of budget at beginning of the year ($500K) (Permanent)
Offset by $525K of carry forwards</v>
          </cell>
          <cell r="M16" t="str">
            <v>Underspend is due to:
(-$2.3M) Permanent; Rometown cancellation
(-$1.1M) Permanent; Pole residual replacements. In line with forecast, which had a reduced estimate
(-$700K) Permanent; Park and Stavebank deferred to 2020
Offset by:
($667K) Permanent; No initial budget for Church Street rebuild.
($350K) Permanent; Carry forward project Munden/ Pear Tree. An RFC has been put through.
($472K) Permanent; Courtney Park overspend due to increased scope. An RFC has been put through
($347K) Permanent; No initial budget for the Derry Rd. Projects</v>
          </cell>
          <cell r="N16" t="str">
            <v xml:space="preserve">Underspend is due to:
(-$2.6M) Permanent; Rometown cancellation
(-$1.1M) Permanent; Pole residual replacements. In line with forecast, which had a reduced estimate 
(-$769K) Permanent; Park and Stavebank deferred to 2020
Offset by: 
($765K) Permanent; No initial budget for Church Street rebuild.
($489K) Permanent; Carry forward project Munden/ Pear Tree.
($459K) Permanent; Courtney Park overspend due to increased scope. An RFC has been put through
($836K) Permanent; No initial budget for the Derry Rd. Projects
</v>
          </cell>
          <cell r="O16" t="str">
            <v xml:space="preserve">Underspend is due to:
(-$2.8M) Permanent; Rometown cancellation
(-$1.2M) Permanent; Pole residual replacements. In line with forecast, which had a reduced estimate 
(-$839K) Permanent; Park and Stavebank deferred to 2020
Offset by: 
($868K) Permanent; No initial budget for the Derry Rd. Projects
($858K) Permanent; No initial budget for Church Street rebuild.
($489K) Permanent; Carry forward project Munden/ Pear Tree.
($445K) Permanent; Courtney Park overspend due to increased scope.
</v>
          </cell>
        </row>
        <row r="17">
          <cell r="F17" t="str">
            <v>91K Carryover from 2018, some work was delayed due to (i) weather and (ii) availability of labour resources</v>
          </cell>
          <cell r="G17" t="str">
            <v>(i) Approximately ($110K) of this variance is carry-over (permanent).
(ii) ($124K) is possibly some misallocated invoices to one of those carry over accounts. Currently working with Andrew Housten and Finance to determine where this should be allocated.
(iii) Remaining balance not material.</v>
          </cell>
          <cell r="H17" t="str">
            <v>Variance to budget is primarily due to carry forward from 
(i) City centre north ($126K). This project is ($70K) above the forecasted amount, due to some previously unseen work. 
(ii) York MS ($264K). York MS spend includes ($126K) of misallocated invoices, that have yet to be moved, inflating spend. Otherwise, in line with the forecast
Remaining Variance is due to the timing of spend</v>
          </cell>
          <cell r="I17" t="str">
            <v xml:space="preserve">Variance in substation renewal is caused by carry forward projects York MS being ($144K) over expected forecast and City Centre North being ($71K) over forecast. This is offset by remaining projects starting later than expected </v>
          </cell>
          <cell r="J17" t="str">
            <v>Variance in substation renewal is caused by carry forward projects York MS being ($144K) over expected forecast and City Centre North being ($71K) over forecast. This is offset by remaining projects starting later than expected.</v>
          </cell>
          <cell r="K17" t="str">
            <v>Immaterial</v>
          </cell>
          <cell r="L17" t="str">
            <v>Immaterial</v>
          </cell>
          <cell r="M17" t="str">
            <v>immaterial</v>
          </cell>
          <cell r="N17" t="str">
            <v xml:space="preserve">Variance is due to timing. A later start in some projects. </v>
          </cell>
          <cell r="O17" t="str">
            <v>Variance is mostly due to the projects Station switchgear replacement Battleford and Shawson. These are still expected to go forward in 2019</v>
          </cell>
        </row>
        <row r="18">
          <cell r="F18" t="str">
            <v>No major weather damage resulting in less spending than anticipated</v>
          </cell>
          <cell r="G18" t="str">
            <v>Variance due to timing. This grouping is being used differently in 2019, thus the trend of the budget is causing variance as it is not based on the representative historical data</v>
          </cell>
          <cell r="H18" t="str">
            <v>Not material. Variance to the trended forecast relates to the ($2.0MM) adjustment done to reconcile the finance and DSP budget</v>
          </cell>
          <cell r="J18" t="str">
            <v>One WO included in Reactive will be corrected and mapped to Underground Asset Replacement in  June. (WO 425367 should now be 425244).</v>
          </cell>
          <cell r="K18" t="str">
            <v>Immaterial</v>
          </cell>
          <cell r="L18" t="str">
            <v>Immaterial</v>
          </cell>
          <cell r="M18" t="str">
            <v>The reactive budget had a 2M adjustment to tie to the finance budget, which was then removed in the following forecasts. It now looks like Reactive will need the 2M more initially estimated, as it has already hit the full year forecast this month.</v>
          </cell>
          <cell r="N18" t="str">
            <v>Reactive is in line with the original budget amount, and is looking to reach 5M at end of year.</v>
          </cell>
          <cell r="O18" t="str">
            <v>Reactive is in line with the original budget amount, and is looking to reach 5M at end of year.</v>
          </cell>
        </row>
        <row r="19">
          <cell r="F19" t="str">
            <v>145K carryover from 2018, (-233K) Variance for January. Variance due to the timing of spend</v>
          </cell>
          <cell r="G19" t="str">
            <v>Most of this budget is for the Leaking TX Project, which is underspent due to:
(i) Lines currently inspecting transformers on the 2019 list to verify which need replacement.
(ii) Some transformers not needing to be replaced.
Thus, this category will be underspent at year end.</v>
          </cell>
          <cell r="H19" t="str">
            <v>Variance to forecast is due to underspend in the Leaking Transformer project. This project has spent ($823K) YTD, offset by a major spare parts inventory ($425K)</v>
          </cell>
          <cell r="I19" t="str">
            <v xml:space="preserve">Portion of low spend is due to timing of spend as predictions assumed heavier spending earlier in the year.
(i) Major spares inventory (-$0.425M)
(ii) Underspend in leaking transformer (-$1.9M) and proactive transformer replacement (-$0.62M)
This includes ICM funded leaking transformer replacement project which has an actual spend of ($1.15M) (C55# 150292)
Major spares and inventory of (-$424K)
Proactive transformer replacement along with carry forwards and zb items have an actual spend total of ($184K)
</v>
          </cell>
          <cell r="J19" t="str">
            <v>Primary variance is due to the Leaking TX Project (ICM Project) :-(i) Lines currently re- inspecting transformers on the 2019 list to verify which need replacement. Therefore verses the 2019 Budget, this category will be underspent at year end. However for the Q1 Forecast the spend has been lowered by $3MM
(ii) YTD actual includes $425K of major spare parts inventory.</v>
          </cell>
          <cell r="K19" t="str">
            <v>The 2019 Budget for this category was $7.5M. The Leaking Transformer budget was lowered to $4.5M for the Q1 and Q2 Forecast. Therefore the true variance for this category is -$1.3M. Included in the true variance of -$1.3M is major spare parts inventory where -$1.6M worth of inventory was utilized</v>
          </cell>
          <cell r="L19" t="str">
            <v>The 2019 Budget of $7.5M for the Leaking Transformer was lowered to $4.5M for the Q1 and Q2 Forecast. This will result in a Full year variance of (-$3M) (Permanent). This is reflected in a (-$1.8M) YTD underspend contributing to the $4.14M total variance.
Part of the variance is also attributable to $800K of funds from proactive transformer replacements being allocated to other rate zones (Permanent) along with (-$1.6M) of Major Spares from Inventory (Temporary)</v>
          </cell>
          <cell r="M19" t="str">
            <v>Underspend is due to:
(-$1.6M) Permanent; reduced target for the Leaking TX project
(-$1.4M) Mostly Temporary; Major spares inventory. There is expected to be some remaining inventory
(-$814K) Permanent; Proactive transformer replacement has been forecasted to be underspent
Leaking Transformer project will have most of its work now done in Q4, and is estimated to meet the revised target</v>
          </cell>
          <cell r="N19" t="str">
            <v xml:space="preserve">Underspend is due to:
(-$1.9M) Permanent; reduced target for the Leaking TX project
(-$1.4M) Mostly Temporary; Major spares inventory. There is expected to be some remaining inventory
(-$906K) Permanent; Proactive transformer replacement has been forecasted to be underspent
</v>
          </cell>
          <cell r="O19" t="str">
            <v xml:space="preserve">Underspend is due to:
(-$1.9M) Permanent; reduced target for the Leaking TX project. Expected to reach the 4.5M forecasted.
(-$1.6M) Mostly Temporary; Major spares inventory. There is expected to be some remaining inventory
(-$1.1M) Permanent; Proactive transformer replacement has been forecasted to be underspent
</v>
          </cell>
        </row>
        <row r="22">
          <cell r="F22" t="str">
            <v>Immaterial variance</v>
          </cell>
          <cell r="G22" t="str">
            <v>Variance is due to the timing of the allocation of the budget</v>
          </cell>
          <cell r="H22" t="str">
            <v>Variance is due to the timing of spend. More projects plan to be using part of this budget later in 2019</v>
          </cell>
          <cell r="I22" t="str">
            <v>Variance is due to the timing of spend. More projects plan to be using part of this budget later in 2019. The main spending in Central South is due to fault indicators.</v>
          </cell>
          <cell r="J22" t="str">
            <v xml:space="preserve">Variance is due to the timing of spend. More projects plan to be using part of this budget later in 2019. </v>
          </cell>
          <cell r="K22" t="str">
            <v>We expect this account to have a negative balance as it was discussed in the Q2 forecast to offset a positive balance in Central North</v>
          </cell>
          <cell r="L22" t="str">
            <v>We expect this account to have a negative balance as it was discussed in the Q2 forecast to offset a positive balance in Central North (Permanent)</v>
          </cell>
          <cell r="M22" t="str">
            <v>This is expected to be underspent to offset an overspend in Central North</v>
          </cell>
          <cell r="N22" t="str">
            <v>This is expected to be underspent to offset an overspend in Central North</v>
          </cell>
          <cell r="O22" t="str">
            <v>This is expected to be underspent to offset an overspend in Central North</v>
          </cell>
        </row>
        <row r="23">
          <cell r="F23" t="str">
            <v>Difference is due to timing of allocation of Budget. No material variances</v>
          </cell>
          <cell r="G23" t="str">
            <v>Variance is due to underspend in all categories, primarily caused by the timing of the allocation of the budget.</v>
          </cell>
          <cell r="H23" t="str">
            <v>Variance to the budget is due to underspend in all categories, primarily caused by the timing of the allocation of the budget.
Spend is less than forecasted for similar reasons. Most of these projects have not started work yet</v>
          </cell>
          <cell r="I23" t="str">
            <v>Variance to the budget is due to underspend in all categories, primarily caused by the timing of the allocation of the budget.
Spend is less than forecast for similar reasons. Most of these projects have not started work yet</v>
          </cell>
          <cell r="J23" t="str">
            <v>Variance to the budget is due to underspend in all categories, primarily caused by the timing of the allocation of the budget.
Spend is less than forecast for similar reasons. Most of these projects have not started work as yet.</v>
          </cell>
          <cell r="L23" t="str">
            <v xml:space="preserve">Variance to the budget is due to underspend in all categories, primarily caused by the timing of the allocation of the budget (Temporary) and the deferral of projects in Capacity (Lines) to 2020 (Permanent)
</v>
          </cell>
          <cell r="M23" t="str">
            <v>Underspend due to:
(-$916K) Permanent; Projects being deferred to 2020
(-$595K) Temporary; Timing of spend. Projects starting later than expected</v>
          </cell>
          <cell r="N23" t="str">
            <v xml:space="preserve">Underspend due to: 
(-$1.1M) Permanent; Projects being deferred to 2020
(-$867K) Temporary; Timing of spend. Projects starting later than expected
</v>
          </cell>
          <cell r="O23" t="str">
            <v xml:space="preserve">Underspend due to: 
(-$1.2M) Permanent; Projects being deferred to 2020
(-$985K) Temporary; Timing of spend. Projects starting later than expected
</v>
          </cell>
        </row>
        <row r="24">
          <cell r="F24" t="str">
            <v>Immaterial variance</v>
          </cell>
          <cell r="G24" t="str">
            <v>Variance is due to the timing of the allocation of the budget. Work on these projects are currently undergoing design. The projects are on schedule.</v>
          </cell>
          <cell r="H24" t="str">
            <v>Variance is due to the timing of the allocation of the budget. Work on these projects are currently undergoing design. The projects are on schedule.</v>
          </cell>
          <cell r="I24" t="str">
            <v>Timing:-(i) Variance in lines is due to projects starting later than expected. 
(ii) Derry Rd/Mavis 27.6kV (#150357) and Lakeshore/Mississauga Rd projects are expected to begin work in 2019
(iii) Webb MS (#150366) is expected to purchase land later in 2019</v>
          </cell>
          <cell r="J24" t="str">
            <v>(i) Variance in lines is due to projects starting later than expected.
(ii) Derry Rd/Mavis 27.6kV (#150357) pushed forward to 2020.
(iii) Lakeshore/Mississauga Rd projects are expected to begin work in 2019, waiting on estimate from technician regarding what financial portion will be completed in 2019.
(vi) Webb MS (#150366) Land is expected to be purchased in the later part of 2019.</v>
          </cell>
          <cell r="K24" t="str">
            <v xml:space="preserve">Timing:-(i) Variance in lines is due to projects starting later than expected.(ii) Lakeshore/Mississauga Rd projects are expected to begin work in 2019. Project has been divided into 3 sections. We are waiting on estimate from technician if all 3 sections will be completed in 2019.
Permanent:-(i) Derry Rd/Mavis 27.6kV (#150357) pushed forward to 2020. ($428K)
</v>
          </cell>
          <cell r="L24" t="str">
            <v>(i) Port Credit village new feeder (Texaco) (#150363) project moved to 2020 due to time constraints and difficulty acquiring permits (-$622K) (Permanent)
(ii) Derry Rd/Mavis 27.6kV (#150357) pushed forward to 2020. (-$203K) (Permanent)</v>
          </cell>
          <cell r="M24" t="str">
            <v>(i) Port Credit village new feeder (Texaco) (#150363) project moved to 2020 due to time constraints and difficulty acquiring permits (-$691K) (Permanent)
(ii) Derry Rd/Mavis 27.6kV (#150357) pushed forward to 2020. (-$225K) (Permanent)</v>
          </cell>
          <cell r="N24" t="str">
            <v>(i) Port Credit village new feeder (Texaco) (#150363) project moved to 2020 due to time constraints and difficulty acquiring permits (-$820K) (Permanent)
(ii) Derry Rd/Mavis 27.6kV (#150357) pushed forward to 2020. (-$267K) (Permanent)</v>
          </cell>
          <cell r="O24" t="str">
            <v xml:space="preserve">(i) Port Credit village new feeder (Texaco) (#150363) project moved to 2020 due to time constraints and difficulty acquiring permits (-$935K) (Permanent)
(ii) Derry Rd/Mavis 27.6kV (#150357) pushed forward to 2020. (-$297K) (Permanent)
</v>
          </cell>
        </row>
        <row r="25">
          <cell r="F25" t="str">
            <v>Immaterial variance</v>
          </cell>
          <cell r="G25" t="str">
            <v>Budget for 2019 is the purchase of land for this project. This purchase should be completed in 2019. Construction will start 2025+ Currently seeking out land.</v>
          </cell>
          <cell r="H25" t="str">
            <v>Currently seeking out land for installation of this station. This purchase should be completed in 2019. Construction will start 2025+</v>
          </cell>
          <cell r="I25" t="str">
            <v>Currently seeking out land for installation. This purchase is still expected to be completed in 2019. Construction will start 2025+</v>
          </cell>
          <cell r="J25" t="str">
            <v>Currently seeking out land for installation. This purchase is still expected to be completed in 2019. Construction will start 2025+</v>
          </cell>
          <cell r="K25" t="str">
            <v>Webb MS (#150366) currently seeking out land for installation. This purchase is still expected to be completed in 2019. Construction will start 2025+</v>
          </cell>
          <cell r="L25" t="str">
            <v>Webb MS (#150366) currently seeking out land for installation. This purchase is still expected to be completed in 2019 (Temporary)</v>
          </cell>
          <cell r="M25" t="str">
            <v>Webb MS (#150366) currently seeking out land for installation. This purchase is still expected to be completed in 2019 (Temporary)</v>
          </cell>
          <cell r="N25" t="str">
            <v>Webb MS is currently seeking out land for installation.</v>
          </cell>
          <cell r="O25" t="str">
            <v>Webb MS- agreements have not been signed yet.</v>
          </cell>
        </row>
        <row r="26">
          <cell r="F26" t="str">
            <v>Immaterial variance</v>
          </cell>
          <cell r="G26" t="str">
            <v>(i) Current spend is primarily various carry forward projects.
(ii) Work has not yet started most of the 2019 projects
(iii) A project in this grouping has been cancelled, adding to this variance ($10K less permanent variance for full year).</v>
          </cell>
          <cell r="H26" t="str">
            <v>Variance due to the timing of spend. 3 projects in this grouping have yet to start work.
Spend includes 52K of P&amp;C carry forward work, that is planned to be taken from another P&amp;C project.</v>
          </cell>
          <cell r="I26" t="str">
            <v>Variance is due primarily to the timing of spend
-Most projects have yet to begin
-Due to the nature of the new WiMAX communication network, actual spending is not in line with the trend of the budget. However still expected to meet target.</v>
          </cell>
          <cell r="J26" t="str">
            <v>Variance is due primarily to the timing of spend:
-Most projects have yet to begin.
-Due to the nature of the new WiMAX communication network, actual spending is not in line with the trend of the budget. However still expected to meet target.</v>
          </cell>
          <cell r="K26" t="str">
            <v>Variance is due primarily to the timing of spend:
-Most projects have yet to begin.
-Due to the nature of the new WiMAX communication network, actual spending is not in line with the trend of the budget. However still expected to meet target.</v>
          </cell>
          <cell r="L26" t="str">
            <v xml:space="preserve">Variance is due primarily to the timing of spend:
-Most projects have yet to begin or were delayed (Temporary)
-Due to the nature of the new WiMAX communication network, actual spending is not in line with the trend of the budget. Work is proceeding as planned, and is still expected to meet target. (Temporary)
</v>
          </cell>
          <cell r="M26" t="str">
            <v xml:space="preserve">Variance is due primarily to the timing of spend:
-A few projects have yet to begin or were delayed (Temporary)
-Due to the nature of the new WiMAX communication network, actual spending is not in line with the trend of the budget. Work is proceeding as planned, and is still expected to meet target. (Temporary)
</v>
          </cell>
          <cell r="N26" t="str">
            <v>Variance is primarily due to the new WiMAX communication network. There are some delays due to permit issues.</v>
          </cell>
          <cell r="O26" t="str">
            <v>Variance is primarily due to the new WiMAX communication network. We now have the permits to build in Central South, and expected to spend slightly below the original budget amount</v>
          </cell>
        </row>
        <row r="27">
          <cell r="F27" t="str">
            <v>Immaterial variance</v>
          </cell>
          <cell r="G27" t="str">
            <v>Variance is due to the timing of the allocation of the budget</v>
          </cell>
          <cell r="H27" t="str">
            <v>Variance due to the timing of spend. Work has not started yet on the projects in this grouping</v>
          </cell>
          <cell r="I27" t="str">
            <v>Variance is due to projects beginning later than expected and the timing of spend</v>
          </cell>
          <cell r="J27" t="str">
            <v>Variance is due to projects beginning later than expected and the timing of spend.</v>
          </cell>
          <cell r="K27" t="str">
            <v>Variance is due to projects beginning later than expected and the timing of spend.</v>
          </cell>
          <cell r="L27" t="str">
            <v>Variance is due to projects beginning later than expected and the timing of spend (Temporary)</v>
          </cell>
          <cell r="M27" t="str">
            <v>Variance is due to projects beginning later than expected and the timing of spend (Temporary)</v>
          </cell>
          <cell r="N27" t="str">
            <v>Variance due to a reduced estimate captured in the Q3 forecast, as well as timing, as the projects are starting later than anticipated.</v>
          </cell>
          <cell r="O27" t="str">
            <v>Variance due to a reduced estimate captured in the Q3 forecast, as well as timing, as the projects are starting later than anticipated.</v>
          </cell>
        </row>
        <row r="30">
          <cell r="F30" t="str">
            <v>Variance due primarily to lower than anticipated Reactive spending, offset by some carryover work in Roads and Substation Renewal. The balance is due to the timing of the allocation of the budget.</v>
          </cell>
          <cell r="G30" t="str">
            <v>Underspend to the budget is caused by the timing of spend, as some projects have yet to start construction. This is partly offset by some carryover work.</v>
          </cell>
          <cell r="H30" t="str">
            <v>Underspend to the budget is due to an underspend in:
(i) Transformer Replacements due to the Leaking Transformer Project
(ii) Most projects in System service due to timing
Offset partly by an overspend in:
(i) Transit projects, due to finishing work earlier than trended
(ii) Carryover in Road Authority
Underspend to the Forecast is due to an underspend in:
(i) Transit Projects. Some projects have been delayed or cancelled.
(ii) Transformer Replacements due to the Leaking Transformer Project
(iii) Most projects in System Service due to timing.</v>
          </cell>
          <cell r="I30" t="str">
            <v>Underspend to the budget is due to an underspend in:
(i) Transformer Replacements due to the Leaking Transformer Project
(ii) Most projects in System service due to timing
Offset by an overspend in:
(i) Transit projects
(ii) Carryover in Road Authority
Underspend to the Forecast is due to an underspend in:
(i) Transit Projects. Some projects have been delayed or cancelled.
(ii) Transformer Replacements due to the Leaking Transformer Project</v>
          </cell>
          <cell r="J30" t="str">
            <v>Underspend to the budget is due to:-
(i) Transformer Replacements due to the Leaking Transformer Project.
(ii) Most projects in System service due to timing.
Offset by an overspend in:
(i) Transit projects
(ii) Carryover in Road Authority
Underspend to the Forecast is due to an underspend in:
(i) Transit Projects. Some projects have been delayed or cancelled.
(ii) Transformer Replacements due to the Leaking Transformer Project</v>
          </cell>
          <cell r="K30" t="str">
            <v>Underspend to the budget is due to:-
(i) Transformer Replacements due to the Leaking Transformer Project (Permanent) and major spares from inventory (Temporary)
(ii) Most projects in System service due to timing (Temporary).
Partially offset by an overspend in Transit Projects (Temporary).
Underspend to the Forecast is due to an underspend in:
(i) Transit Projects. Some projects have been delayed or cancelled.
(ii) Transformer Replacements due to the Leaking Transformer Project and major spares for inventory in metering</v>
          </cell>
          <cell r="L30" t="str">
            <v xml:space="preserve">Underspend to the budget is primarily due to:-
(i) Transformer Replacements due to the Leaking Transformer Project (Permanent) and Major Spares from Inventory (Temporary) (-$4.14M)
(ii) Capacity (Lines) due to projects being moved to 2020 (Permanent) (-$826k)
(iii) Other projects in System service due to timing (Temporary) (-$705K) .
(iv) Overhead Asset Replacement due to delayed and cancelled projects (Permanent) (-$2.15M)
</v>
          </cell>
          <cell r="M30" t="str">
            <v xml:space="preserve">Underspend due to
(-$7.2M) Permanent; Projects being deferred to 2020
(-$2.0) Temporary; Timing of spend. Work starting earlier or later than expected 
(-$1.6M) Permanent; reduced scope in Leaking TX project 
(-1.4M) Temporary; Major spares transformers 
(-$1.3M) Permanent; Underspend in Subdivisions.
(-730K) Reduced Emerging projects scope.
Offset by: 
(1.8M) Permanent; Carry forwards and increased scope.
</v>
          </cell>
          <cell r="N30" t="str">
            <v>Variance due to:
(-8.7M) Delayed, deferred, and projects with revised scopes.
(-6.3M) Transit projects – Deferred HuLRT and timing of RER
(-4.5M) ICM Projects – Rometown cancellation and leaking TX reduced scope.
(-1.4M) Major spares transformers
(-568K) Timing of spend
This is offset by:
(1.8M) Zero budget projects- no initial budget for these projects
(954K) Carry forward projects</v>
          </cell>
          <cell r="O30" t="str">
            <v>Variance due to:
37%; (-7.9M) Transit projects – Deferred HuLRT and delays of RER
34%; (-7.1M) Projects that were delayed, deferred, had revised scopes and estimates.
22%; (-4.7M) ICM Projects – Rometown cancellation and leaking TX reduced scope.
12%; (-2.6M) Underspending in New connections
8%; (-1.6M) Major spares transformers
4%; (-568K) Timing of spend
This is offset by:
-8%; (1.7M) Zero budget projects- no initial budget for these projects
-5%; (962K) Carry forward projects
-4%; (825K) Revised estimates for projects</v>
          </cell>
        </row>
        <row r="31">
          <cell r="F31" t="str">
            <v>Lower Contribution to Budget primarily due to timing</v>
          </cell>
          <cell r="G31" t="str">
            <v xml:space="preserve">Lower Contribution to Budget primarily due to timing. </v>
          </cell>
          <cell r="H31" t="str">
            <v>Variance to the budget is primarily due to Transit Projects working on the HuLRT - Rathburn earlier than expected. Offset slightly by low contributions in Subdivisions due to timing.
Variance to the trended forecast is due to a later start in some Transit Projects and Emerging Customer Work than expected. Offset slightly by less contributions in Subdivisions due to timing.</v>
          </cell>
          <cell r="I31" t="str">
            <v>Variance to the budget is primarily due to Transit Projects and working on the HuLRT - Rathburn earlier than expected. Offset slightly by low contributions in Subdivisions due to timing.
Variance to the trended forecast is due to a later start in some Transit Projects and Emerging Customer Work. Offset slightly by less contributions than expected in Subdivisions due to timing.</v>
          </cell>
          <cell r="J31" t="str">
            <v>Variance to the budget is primarily due to Transit Projects and working on the HuLRT - Rathburn earlier than expected. Offset slightly by lower contributions in Subdivisions due to timing.
Variance to the trended forecast is due to a later start in some Transit Projects and Emerging Customer Work. Offset slightly by less contributions than expected in Subdivisions due to timing.</v>
          </cell>
          <cell r="K31" t="str">
            <v xml:space="preserve">Variance to the budget is primarily due to:
(i)Transit Projects and working on the HuLRT - Rathburn earlier than expected (Temporary). (ii)Greater than expected contributions in Road Authority (Permanent)
Offset by lower contributions in Subdivisions due to timing (Temporary).
</v>
          </cell>
          <cell r="L31" t="str">
            <v>Variance to the budget is primarily due to:
(i)Transit Projects and working on the HuLRT - Rathburn earlier than expected (-$800K) (Temporary) . (ii)Greater than expected contributions in Road Authority ($-612K) (Permanent)
Offset by lower contributions in Subdivisions and emerging customer work due to timing ($1.38M) (Temporary).</v>
          </cell>
          <cell r="M31" t="str">
            <v>Variance in contributions is primarily due to underspend in Subdivisions and deferred projects in Transit. This is offset slightly by a greater than expected contribution margin in Road Authority</v>
          </cell>
          <cell r="N31" t="str">
            <v>Variance in contributions is primarily due to underspend in Subdivisions and deferred projects in Transit. This is offset slightly by a greater than expected contribution margin in Road Authority</v>
          </cell>
          <cell r="O31" t="str">
            <v>Variance in contributions is primarily due to underspend in Subdivisions and deferred projects in Transit. There is also some delays in booking contributions by finance for customer capital.</v>
          </cell>
        </row>
        <row r="32">
          <cell r="F32" t="str">
            <v>(i) Timing: The final billing for projects is outstanding leading to a timing issue for booking contributions.</v>
          </cell>
          <cell r="G32" t="str">
            <v>Variance due to timing of spend. There is a slowdown in residential developments.</v>
          </cell>
          <cell r="H32" t="str">
            <v>Low contributions in Subdivisions due to the timing. Offset partly by larger than expected contributions from ICI &amp; Layouts</v>
          </cell>
          <cell r="I32" t="str">
            <v xml:space="preserve">Variance is lower due to lower than expected contributions from subdivisions ($488K) that is offset by higher than normal contributions from ICI and Layouts (-$320K).  </v>
          </cell>
          <cell r="J32" t="str">
            <v xml:space="preserve">Variance is lower due to lower than expected contributions from subdivisions ($657K) that is offset by higher than normal contributions from ICI and Layouts (-$333K).  </v>
          </cell>
          <cell r="K32" t="str">
            <v>Variance is lower due to lower than expected contributions from subdivisions ($743K) that is offset by higher than normal contributions from ICI and Layouts 
(-$125K).</v>
          </cell>
          <cell r="L32" t="str">
            <v>Variance is lower due to lower than expected contributions from subdivisions ($1.15M)  and from ICI and Layouts ($168K).</v>
          </cell>
          <cell r="M32" t="str">
            <v>Less contributions primarily due to less work in Subdivisions ($1.3M)</v>
          </cell>
          <cell r="N32" t="str">
            <v>Less contributions primarily due to less work in Subdivisions ($1.5M) (Permanent)</v>
          </cell>
          <cell r="O32" t="str">
            <v>Less contributions primarily due to less work in Subdivisions ($1.6M) (Permanent)</v>
          </cell>
        </row>
        <row r="33">
          <cell r="G33" t="str">
            <v>Not material</v>
          </cell>
          <cell r="H33" t="str">
            <v>Immaterial variance</v>
          </cell>
          <cell r="I33" t="str">
            <v>Immaterial variance</v>
          </cell>
          <cell r="J33" t="str">
            <v>Variance due to delay in billing of contributions.</v>
          </cell>
          <cell r="K33" t="str">
            <v>% Contributions for projects  QEW-Credit River and QEW-Dixie were underestimated. Expected contributions equal to 35% of total cost, received 95%. Adjusted for in the Q2 forecast</v>
          </cell>
          <cell r="L33" t="str">
            <v>Percentage contributions for projects QEW-Credit River and QEW-Dixie were underestimated. Initial predictions of 35% contributions for these two projects have been revised to 95% due to their locations being on city property rather than MTO property. This was adjusted for in the Q2 forecast (Permanent)</v>
          </cell>
          <cell r="M33" t="str">
            <v>Percentage contributions for projects QEW-Credit River and QEW-Dixie were underestimated. Initial predictions of 35% contributions for these two projects have been revised to 95% due to their locations being on city property rather than MTO property. This was adjusted for in the Q2 forecast (Permanent)</v>
          </cell>
          <cell r="N33" t="str">
            <v>Percentage contributions for projects QEW-Credit River and QEW-Dixie were underestimated. Initial predictions of 35% contributions for these two projects have been revised to 95% due to their locations being on city property rather than MTO property. This was adjusted for in the forecast (Permanent)</v>
          </cell>
          <cell r="O33" t="str">
            <v>Variance due to delays in booking contributions</v>
          </cell>
        </row>
        <row r="35">
          <cell r="F35" t="str">
            <v>Timing of Contribution resulting in variance</v>
          </cell>
          <cell r="G35" t="str">
            <v>Increased contributions is due to higher spend in the Rathburn Rd. project</v>
          </cell>
          <cell r="H35" t="str">
            <v>Larger contributions due to work done earlier on HuLRT - Rathburn project than expected</v>
          </cell>
          <cell r="I35" t="str">
            <v>Larger than predicted contributions from the HuLRT-Rathburn project due to work being done earlier. Included in the actual is $900K contributions which relate to 2018.</v>
          </cell>
          <cell r="J35" t="str">
            <v>Larger than predicted contributions from the HuLRT-Rathburn project due to work being done earlier.</v>
          </cell>
          <cell r="K35" t="str">
            <v>Larger than predicted contributions from the HuLRT-Rathburn project due to work being done earlier. June YTD contributions include contributions from 2018 expenditure. ($880K)</v>
          </cell>
          <cell r="L35" t="str">
            <v>Larger than predicted contributions from the HuLRT-Rathburn project due to work being done earlier. Captured in the Q2 forecast.</v>
          </cell>
          <cell r="M35" t="str">
            <v>Less contributions due to
(2.3M) permanent; HuLRT project being deferred to 2020
(1.6M) Temporary; RER project starting in Q4
Offset by:
(-1.8M) HuLRT Rathburn - Increased contributions due to work finishing earlier than expected and an increased scope of the project</v>
          </cell>
          <cell r="N35" t="str">
            <v xml:space="preserve">Less contributions due to
(4.2M) Permanent; HuLRT project being deferred to 2020
(2.9M) Temporary; RER project now starting.
Offset by:
(-1.5M) HuLRT Rathburn - Increased contributions due to work finishing earlier than expected and an increased scope of the project
</v>
          </cell>
          <cell r="O35" t="str">
            <v xml:space="preserve">Less contributions due to
(5.3M) Permanent; HuLRT project being deferred to 2020
(3.7M) Temporary; RER project is undergoing.
Offset by:
(-1.4M) HuLRT Rathburn - Increased contributions due to work finishing earlier than expected and an increased scope of the project
</v>
          </cell>
        </row>
        <row r="36">
          <cell r="F36" t="str">
            <v>Timing issues, no work done in January</v>
          </cell>
          <cell r="G36" t="str">
            <v>Timing between actual and historic trends in the budget.</v>
          </cell>
          <cell r="H36" t="str">
            <v>Variance due to the timing of spend. Work has not yet started on the large projects recognized at Q2</v>
          </cell>
          <cell r="I36" t="str">
            <v>Variance due to the timing of spend. Work has not yet started on the large projects recognized at Q1</v>
          </cell>
          <cell r="J36" t="str">
            <v>Variance due to the timing of spend. Work has not yet started on the large projects recognized at Q1.</v>
          </cell>
          <cell r="K36" t="str">
            <v>Variance due to the timing of spend. Work has not yet started on the large projects recognized at Q2.</v>
          </cell>
          <cell r="L36" t="str">
            <v xml:space="preserve">Variance due to the timing of spend. Work has not yet started on the large projects recognized at Q2. </v>
          </cell>
          <cell r="M36" t="str">
            <v>Delays in receiving contributions</v>
          </cell>
          <cell r="N36" t="str">
            <v>Delays in receiving contributions</v>
          </cell>
          <cell r="O36" t="str">
            <v>Delays in booking contributions</v>
          </cell>
        </row>
        <row r="54">
          <cell r="F54" t="str">
            <v>Variance is due to (i) lower than anticipated Reactive spending, offset by some carryover work in Roads and Substation Renewal. (ii) timing of the Contributions, resulting in lower contributed capital and higher Total Net Expenditure than anticipated</v>
          </cell>
          <cell r="G54" t="str">
            <v>Underspend to the budget is caused by the timing of spend, as some projects have yet to start construction. This is partly offset by some carryover work and less Contributions that expected (also due to timing).</v>
          </cell>
          <cell r="H54" t="str">
            <v>Underspend to the budget is due to an underspend in:
(i) Transformer Replacements due to the Leaking Transformer Project
(ii) Most projects in System service due to timing
(iii) Greater Transit Contributions, due to more work done than expected. Offset by greater expenditure
Offset partly by an overspend in: Carryover in Road Authority
Underspend to the Forecast is due to an underspend in:
(i) Transit Projects. Some projects were delayed or cancelled. Offset by reduced contributions.
(ii) Transformer Replacements due to the Leaking Transformer Project
(iii) Most projects in System Service due to timing.</v>
          </cell>
          <cell r="I54" t="str">
            <v>Underspend to the budget is due to an underspend in:
(i) Transformer Replacements due to the Leaking Transformer Project
(ii) Most projects in System service due to timing
(iii) Greater Transit Contributions, due to more work done than expected
Underspend to the Forecast is due to an underspend in:
(i) Transit Projects. Some projects were delayed or cancelled. Offset by reduced contributions.
(ii) Transformer Replacements due to the Leaking Transformer Project
(iii) Most projects in System Service due to timing.</v>
          </cell>
          <cell r="J54" t="str">
            <v>Underspend to the budget is due to an underspend in:
(i) Transformer Replacements due to the Leaking Transformer Project.
(ii) Most projects in System service due to timing.
(iii) Greater Transit Contributions, due to more work done than expected.
Underspend to the Forecast is due to an underspend in:
(i) Transit Projects. Some projects were delayed or cancelled. Offset by reduced contributions.
(ii) Transformer Replacements due to the Leaking Transformer Project
(iii) Most projects in System Service due to timing.</v>
          </cell>
          <cell r="K54" t="str">
            <v>Underspend to the budget is due to an underspend in:
(i) Transformer Replacements due to the Leaking Transformer Project (Permanent) and major spares of inventory (Temporary)
(ii) Most projects in System service due to timing (Temporary).
(iii) Greater Transit Contributions, due to more work done than expected 
Underspend to the Forecast is due to an underspend in:
(i) Transit Projects. Some projects were delayed or cancelled. Offset by reduced contributions.
(ii) Transformer Replacements due to the Leaking Transformer Project
(iii) Most projects in System Service due to timing.</v>
          </cell>
          <cell r="L54" t="str">
            <v xml:space="preserve">Underspend to the budget is due to an underspend in:
(i) Transformer Replacements due to the Leaking Transformer Project (Permanent) and major spares of inventory (Temporary)
(ii) Most projects in System service due to timing (Temporary).
(iii) Overhead Asset replacements due to projects being cancelled and deferred
(iv) Underground asset replacement due to project being delayed
(v) New connections due to lower than expected spend in subdivisions and timing of spend in ICI and layouts. Captured in the Q2 Forecast
</v>
          </cell>
          <cell r="M54" t="str">
            <v>Underspend due to
(-$7.2M) Permanent; Projects being deferred to 2020
(-$2.0) Temporary; Timing of spend. Work starting earlier or later than expected 
(-$1.6M) Permanent; reduced scope in Leaking TX project 
(-1.4M) Temporary; Major spares transformers 
(-$1.3M) Permanent; Underspend in Subdivisions.
(-730K) Reduced Emerging projects scope.
(-469K) Increased contribution percentage in Road Authority
Offset by: 
(1.8M) Permanent; Carry forwards and increased scope.
(1.4M) Permanent; less contributions in Subdivisions
(2.2M) Permanent; HuLRT project being deferred
(-251K) Temporary; Timing of spend in Transit projects</v>
          </cell>
          <cell r="N54" t="str">
            <v>Net Expenditure is under plan by $11.9M or 31% of YTD budget.
Variance due to:
(-7.2M) Delayed, deferred, or projects with revised scopes.
(-4.5M) ICM Projects – Rometown cancellation and leaking TX reduced scope.
(-1.4M) Major spares transformers
(-744K) Transit projects – Timing of contributions
(-580K) Timing of spend
This is offset by:
(1.8M) Zero budget projects- no initial budget for these projects
(954K) Carry forward projects</v>
          </cell>
          <cell r="O54" t="str">
            <v>Variance due to:
61%; (-7.2M) Delayed, deferred, or projects with revised scopes.
40%; (-4.7M) ICM Projects – Rometown cancellation and leaking TX reduced scope.
14%; (-1.6M) Major spares transformers
8%; (-951K) Underspend in New connections
7%; (-843K) Timing of spend
3%; (-353K) Transit projects – Timing of contributions
This is offset by:
-15%; (1.7M) Zero budget projects- no initial budget for these projects
-8%; (962K) Carry forward projects
-7%; (825K) Revised estimates
-3%; (404K) Delays in booking contributions</v>
          </cell>
        </row>
        <row r="55">
          <cell r="F55">
            <v>0</v>
          </cell>
          <cell r="G55">
            <v>0</v>
          </cell>
          <cell r="H55">
            <v>0</v>
          </cell>
          <cell r="I55">
            <v>0</v>
          </cell>
          <cell r="J55">
            <v>0</v>
          </cell>
          <cell r="K55">
            <v>0</v>
          </cell>
          <cell r="L55">
            <v>0</v>
          </cell>
          <cell r="M55">
            <v>0</v>
          </cell>
          <cell r="N55">
            <v>0</v>
          </cell>
          <cell r="O55">
            <v>0</v>
          </cell>
          <cell r="P55">
            <v>0</v>
          </cell>
          <cell r="Q55">
            <v>0</v>
          </cell>
        </row>
        <row r="56">
          <cell r="F56" t="str">
            <v>January</v>
          </cell>
          <cell r="G56" t="str">
            <v>February</v>
          </cell>
          <cell r="H56" t="str">
            <v>March</v>
          </cell>
          <cell r="I56" t="str">
            <v>April</v>
          </cell>
          <cell r="J56" t="str">
            <v>May</v>
          </cell>
          <cell r="K56" t="str">
            <v>June</v>
          </cell>
          <cell r="L56" t="str">
            <v>July</v>
          </cell>
          <cell r="M56" t="str">
            <v>August</v>
          </cell>
          <cell r="N56" t="str">
            <v>September</v>
          </cell>
          <cell r="O56" t="str">
            <v>October</v>
          </cell>
          <cell r="P56" t="str">
            <v>November</v>
          </cell>
          <cell r="Q56" t="str">
            <v>December</v>
          </cell>
        </row>
        <row r="57">
          <cell r="F57" t="str">
            <v>Lower expenditures due to Transit Project spending ($1,695) with no net impact; lower Emerging Customer Work ($1,292) largely related to Juravinski Hospital timing and timing of Road Authority Work ($527)</v>
          </cell>
          <cell r="G57" t="str">
            <v>Lower expenditures due to (i)Transit Project spending ($3.2MM - temporary &amp; permanent) with no net impact; (ii) lower Emerging Customer Work ($2.1MM - temporary) largely related to Juravinski Hospital timing; and (iii) timing of Road Authority Work ($950K - temporary) and New Connections ($560K - temporary).</v>
          </cell>
          <cell r="H57" t="str">
            <v>Lower expenditures due to (i)Transit Project spending ($4.7MM - permanent) with no net impact; (ii) lower Emerging Customer Work ($2.7MM - temporary) largely related to Juravinski Hospital timing; (iii) timing of Road Authority Work ($1.5MM - temporary); and (iv) Timing of expenditures for Metering and Transmitter Related Upgrades ($300K each - temporary).  Lower expenditures partially offset by large Alt. Bid closures in March as part of New Connections with corresponding contributions - little Net impact ($950K - temporary).</v>
          </cell>
          <cell r="I57" t="str">
            <v>Lower expenditures due to (i)Transit Project spending ($6.2MM - permanent) with no net impact; (ii) lower Emerging Customer Work ($3.3MM - temporary) largely related to Juravinski Hospital timing; (iii) timing of Road Authority Work ($2.2MM - temporary); and (iv) Timing of expenditures for Metering and Transmitter Related Upgrades ($250K each - temporary).  Lower expenditures partially offset by large Alt. Bid closures in March &amp; April as part of New Connections with corresponding contributions - little Net impact ($2.6MM - temporary - variance will reduce throughout remainder of year).</v>
          </cell>
          <cell r="J57" t="str">
            <v>Lower expenditures due to (i)Transit Project spending ($7.8MM - permanent) with no net impact; (ii) lower Emerging Customer Work ($3.2MM - temporary) largely related to Juravinski Hospital timing which is now in full construction; (iii) timing of Road Authority Work ($2.7MM - temporary); and (iv) Transmitter Related Upgrades ($322K - temporary).  Lower expenditures partially offset by large Alt. Bid closures as part of New Connections with corresponding contributions - little Net impact ($2.0MM - permanent)</v>
          </cell>
          <cell r="K57" t="str">
            <v>Lower expenditures due to (i)Transit Project spending ($10.7MM - permanent) with no net impact; (ii) lower Emerging Customer Work ($2.9MM - temporary) largely related to Juravinski Hospital timing which is now in full construction; (iii) timing of Road Authority Work ($2.8MM - temporary); and (iv) Transmitter Related Upgrades ($290K - temporary).  Lower expenditures partially offset by large Alt. Bid closures as part of New Connections with corresponding contributions - little Net impact ($3.6MM - permanent)</v>
          </cell>
          <cell r="L57" t="str">
            <v>Lower expenditures due to (i)Transit Project spending ($13.6MM - permanent) with no net impact; (ii)timing of Road Authority Work ($2.8MM - temporary); (iii) lower Emerging Customer Work ($2.1MM - temporary) largely related to Juravinski Hospital timing which is now in full construction; ; and (iv) Transmitter Related Upgrades ($285K - temporary).  Lower expenditures partially offset by large New Residential Subdivision Development as part of New Connections ($3.3MM - permanent) combined with higher contributions and higher ICI/Layouts ($475K - permanent)</v>
          </cell>
          <cell r="M57" t="str">
            <v>Lower expenditures due to (i)Transit Project spending ($16.6MM - permanent) with no net impact; (ii)Road Authority Work ($1.8MM - temporary &amp; $1.3MM - permanent for Brampton St.); (iii) lower Emerging Customer Work ($2.1MM - temporary) largely related to Juravinski Hospital timing which is now in full construction; ; and (iv) Transmitter Related Upgrades ($350K - temporary).  Lower expenditures are partially offset by large New Residential Subdivision Development as part of New Connections ($3.1MM - permanent) with associated higher contributions</v>
          </cell>
          <cell r="N57" t="str">
            <v>Lower expenditures due to (i)Transit Project spending ($19.7MM - permanent) with no net impact; (ii)Road Authority Work ($3.2MM of which $1.8MM - temporary &amp; $1.5MM - permanent for Brampton St.); (iii) lower Emerging Customer Work ($1.6MM - temporary) largely related to Juravinski Hospital timing which is now in full construction; and (iv) Transmitter Related Upgrades ($558K - temporary).  Lower expenditures are partially offset by large New Residential Subdivision Development as part of New Connections ($3.1MM - permanent) with associated higher contributions</v>
          </cell>
          <cell r="O57" t="str">
            <v>Lower expenditures due to (i)Transit Project spending ($21.7MM - permanent) with no net impact; (ii)Road Authority Work ($3.4MM of which $1.0MM - temporary &amp; $2.4MM - permanent for Brampton St.&amp; St. Catharines reduced work); (iii) lower Emerging Customer Work ($1.3MM - temporary) largely related to Juravinski Hospital timing which is now in full construction and expected to achieve full expenditures; and (iv) Transmitter Related Upgrades ($558K - temporary).  Lower expenditures are partially offset by large New Residential Subdivision Development as part of New Connections ($3.0MM - permanent) with associated higher contributions
Remaining to achieve Forecast: $11.3MM
(i) Juravinski $3.4MM - little risk
(ii) Subdivision $2.1MM - little risk
(iii) Road Authority $1.5MM - risk of $400K underspend due to St. Catharines
(iv) ICI &amp; Layouts $1.4MM - little risk
(v) Emerging Customer $1.2M - little risk
(vi) Transit $600K - risk - no spending expected - no Net impact
(vii) Metering $500K - little risk</v>
          </cell>
          <cell r="P57" t="str">
            <v xml:space="preserve">Lower expenditures due to (i)Transit Project spending ($23.7MM - permanent) with no net impact; (ii)Road Authority Work ($2.5MM of which $0.3MM - temporary &amp; $2.3MM - permanent for Brampton St.&amp; St. Catharines reduced work); (and (iv) Transmitter Related Upgrades ($220K - temporary).  
Lower expenditures are partially offset by (i) large New Residential Subdivision Development as part of New Connections ($3.0MM - permanent) with associated higher contributions; (ii) higher ICI volume of work ($1.2MM - permanent) and (iii) higher emerging customer work ($330K - permanent) which includes Juravinski hospital and other customer expansion work.
Remaining to achieve Forecast: $4.6MM
(i) Juravinski $1.7MM - little risk
(ii) Subdivision $2.0MM - potential (gross) risk; little (net) risk: accounting is still figuring out how to record Alt. Bid closures in JDE
(iii) Road Authority $400K 
(iv) Emerging Customer $200K - little risk
(v) Transit $600K - risk - no spending expected - no Net impact
ICI and Layouts have exceeded Q3F
</v>
          </cell>
        </row>
        <row r="58">
          <cell r="G58" t="str">
            <v xml:space="preserve">Timing of ICI &amp; Layout work </v>
          </cell>
          <cell r="H58" t="str">
            <v>High Alt. Bid closures in March.  Corresponding offsetting contribution.  little net impact</v>
          </cell>
          <cell r="I58" t="str">
            <v>High Alt. Bid closures in April.  Corresponding offsetting contribution.  little net impact</v>
          </cell>
          <cell r="J58" t="str">
            <v>High Alt. Bid closures in April.  Corresponding offsetting contribution.  little net impact</v>
          </cell>
          <cell r="K58" t="str">
            <v>High Alt. Bid closures in April.  Corresponding (mostly) offsetting contribution. Increased forecast due to higher volume of closures and greater focus on finalizing documentation to provide for closures.</v>
          </cell>
          <cell r="L58" t="str">
            <v>High Alt. Bid closures with corresponding (mostly) offsetting contribution. Increased forecast due to higher volume of closures and greater focus on finalizing documentation to provide for closures.</v>
          </cell>
          <cell r="M58" t="str">
            <v>High Alt. Bid closures with corresponding (mostly) offsetting contribution. Increased forecast due to higher volume of closures and greater focus on finalizing documentation to provide for closures.</v>
          </cell>
          <cell r="N58" t="str">
            <v>High Alt. Bid closures with corresponding (mostly) offsetting contribution. Increased forecast due to higher volume of closures and greater focus on finalizing documentation to provide for closures.</v>
          </cell>
          <cell r="O58" t="str">
            <v>High Alt. Bid closures with corresponding (mostly) offsetting contribution. Increased forecast due to higher volume of closures and greater focus on finalizing documentation to provide for closures.</v>
          </cell>
          <cell r="P58" t="str">
            <v>High Alt. Bid closures with corresponding (mostly) offsetting contribution. Increased forecast due to higher volume of closures and greater focus on finalizing documentation to provide for closures. Higher ICI &amp; Layouts due to higher volume of work.</v>
          </cell>
        </row>
        <row r="59">
          <cell r="G59" t="str">
            <v>Road Authority work across Hamilton &amp; St. Catharines has started slower than anticipated as we await for MC's and PO's from City of Hamilton.  This includes Brampton St. road work which was subsequently cancelled as part of DSP strategy as the capacity was not needed and other investments were deemed more pressing.</v>
          </cell>
          <cell r="H59" t="str">
            <v>Road Authority work across Hamilton &amp; St. Catharines ($1.0MM) has started slower than anticipated as we await for MC's and PO's from City of Hamilton.  This includes Brampton St. road work ($500K) which was subsequently cancelled as part of DSP strategy as the capacity was not needed and other investments were deemed more pressing.</v>
          </cell>
          <cell r="I59" t="str">
            <v>Road Authority work across Hamilton &amp; St. Catharines ($1.5MM) has started slower than anticipated as we await for MC's and PO's from City of Hamilton.  This includes Brampton St. road work ($600K) which was subsequently cancelled as part of DSP strategy as the capacity was not needed and other investments were deemed more pressing.</v>
          </cell>
          <cell r="J59" t="str">
            <v>Road Authority work across Hamilton &amp; St. Catharines ($1.8MM) has started slower than anticipated as we await for MC's and PO's from City of Hamilton.  Also included in the variance is the Brampton St. road work ($826K) which was subsequently cancelled as part of DSP strategy as the capacity was not needed and other investments were deemed more pressing.</v>
          </cell>
          <cell r="K59" t="str">
            <v>Road Authority work across Hamilton &amp; St. Catharines ($1.8MM) has started slower than anticipated as we await for PO's from City of Hamilton.  PO's are expected to be received in July. Also included in the variance is the Brampton St. road work ($1.0MM) which was subsequently cancelled as part of DSP strategy as the capacity was not needed and other investments were deemed more pressing.</v>
          </cell>
          <cell r="L59" t="str">
            <v>Road Authority work across Hamilton &amp; St. Catharines ($1.7MM) has started slower than anticipated due to delays in receiving PO's from City of Hamilton.  PO received for First Road West with work to begin in September. Also included in the variance is the Brampton St. road work ($1.1MM) which was subsequently cancelled as part of DSP strategy as the capacity was not needed and other investments were deemed more pressing.</v>
          </cell>
          <cell r="M59" t="str">
            <v>Road Authority work across Hamilton &amp; St. Catharines ($1.8MM) has started slower than anticipated due to delays in receiving PO's from City of Hamilton.  PO received for First Road West with work to begin in September. Also included in the variance is the Brampton St. road work ($1.3MM) which was subsequently cancelled as part of DSP strategy as the capacity was not needed and other investments were deemed more pressing.</v>
          </cell>
          <cell r="N59" t="str">
            <v>Road Authority work across Hamilton &amp; St. Catharines ($1.8MM) has started slower than anticipated due to delays in receiving PO's from City of Hamilton.  Also included in the variance is the Brampton St. road work ($1.5MM) which was subsequently cancelled as part of DSP strategy as the capacity was not needed and other investments were deemed more pressing.</v>
          </cell>
          <cell r="O59" t="str">
            <v>Road Authority work across Hamilton ($1.0MM) has started slower than anticipated due to delays in receiving PO's from City of Hamilton.  Also included in the variance is the Brampton St. road work ($1.7MM) which was subsequently cancelled as part of DSP strategy as the capacity was not needed and other investments were deemed more pressing and St. Catharines Road Authority reduced forecast due to lower work ($710K).</v>
          </cell>
          <cell r="P59" t="str">
            <v>Road Authority work across Hamilton ($2.2MM) has started slower than anticipated due to delays in receiving PO's from City of Hamilton ($280K).  Also included in the variance is the Brampton St. road work ($1.8MM) which was subsequently cancelled as part of DSP strategy as the capacity was not needed and other investments were deemed more pressing and St. Catharines Road Authority reduced forecast due to lower work ($443K).</v>
          </cell>
        </row>
        <row r="60">
          <cell r="G60" t="str">
            <v xml:space="preserve">Timing of expenditures </v>
          </cell>
          <cell r="H60" t="str">
            <v xml:space="preserve">Timing of expenditures </v>
          </cell>
          <cell r="I60" t="str">
            <v xml:space="preserve">Timing of expenditures </v>
          </cell>
          <cell r="J60" t="str">
            <v xml:space="preserve">Timing of expenditures </v>
          </cell>
          <cell r="K60" t="str">
            <v>Immaterial</v>
          </cell>
          <cell r="L60" t="str">
            <v>Immaterial</v>
          </cell>
          <cell r="O60" t="str">
            <v>Largely in line with budget</v>
          </cell>
          <cell r="P60" t="str">
            <v>Largely in line with budget</v>
          </cell>
        </row>
        <row r="61">
          <cell r="G61" t="str">
            <v>Transit project timeline schedule continues to be adjusted by Metrolinx.  No net impact</v>
          </cell>
          <cell r="H61" t="str">
            <v>Transit project timeline schedule continues to be adjusted by Metrolinx.  No net impact.  Significant reduction in planned expenditures for 2019.</v>
          </cell>
          <cell r="I61" t="str">
            <v>Transit project timeline schedule continues to be adjusted by Metrolinx.  No net impact.  Significant reduction in planned expenditures for 2019.</v>
          </cell>
          <cell r="J61" t="str">
            <v>Transit project timeline schedule continues to be adjusted by Metrolinx.  No net impact.  Significant reduction in planned expenditures for 2019.</v>
          </cell>
          <cell r="K61" t="str">
            <v>Transit project timeline schedule continues to be adjusted by Metrolinx.  No net impact.  Significant reduction in planned expenditures for 2019.</v>
          </cell>
          <cell r="L61" t="str">
            <v>Transit project timeline schedule continues to be adjusted by Metrolinx.  No net impact.  Significant reduction in planned expenditures for 2019.</v>
          </cell>
          <cell r="M61" t="str">
            <v>Transit project timeline schedule continues to be adjusted by Metrolinx.  No net impact.  Significant reduction in planned expenditures for 2019.</v>
          </cell>
          <cell r="N61" t="str">
            <v>Transit project timeline schedule continues to be adjusted by Metrolinx.  No net impact.  Significant reduction in planned expenditures for 2019.</v>
          </cell>
          <cell r="O61" t="str">
            <v>Transit project timeline schedule continues to be adjusted by Metrolinx.  No net impact.  Significant reduction in planned expenditures for 2019.</v>
          </cell>
          <cell r="P61" t="str">
            <v>Transit project timeline schedule continues to be adjusted by Metrolinx.  No net impact.  Significant reduction in planned expenditures for 2019.</v>
          </cell>
        </row>
        <row r="62">
          <cell r="G62" t="str">
            <v>Later start on Juravinski hospital.  Offer to connect has been received however the CCRA has not yet been signed and final contribution continues to be negotiated.  Construction is expected to begin by May.</v>
          </cell>
          <cell r="H62" t="str">
            <v>Later start on Juravinski hospital.  Construction is expected to begin by May.</v>
          </cell>
          <cell r="I62" t="str">
            <v>Later start on Juravinski hospital.  Construction is expected to begin by May.</v>
          </cell>
          <cell r="J62" t="str">
            <v>Later start on Juravinski hospital.  Project is now in full Construction phase.</v>
          </cell>
          <cell r="K62" t="str">
            <v>Later start on Juravinski hospital.  Project is now in full Construction phase.</v>
          </cell>
          <cell r="L62" t="str">
            <v>Later start on Juravinski hospital.  Project is now in full Construction phase.</v>
          </cell>
          <cell r="M62" t="str">
            <v>Later start on Juravinski hospital.  Project is now in full Construction phase.</v>
          </cell>
          <cell r="N62" t="str">
            <v>Later start on Juravinski hospital.  Project is now in full Construction phase.</v>
          </cell>
          <cell r="O62" t="str">
            <v>Later start on Juravinski hospital.  Project is now in full Construction phase.</v>
          </cell>
          <cell r="P62" t="str">
            <v>Higher emerging customer expansion work in Hamilton (Condo expansion, Waste Water Treatment, Walter Steel etc.) partially offset by later start on Juravinski hospital (project is in full construction and continues to incur large monthly expenditures)</v>
          </cell>
        </row>
        <row r="64">
          <cell r="G64" t="str">
            <v>Timing of expenditures for Elgin TS Upgrade</v>
          </cell>
          <cell r="H64" t="str">
            <v>Timing of expenditures for Elgin TS Upgrade - expected to be fully recovered - corresponding lower contribution variance</v>
          </cell>
          <cell r="I64" t="str">
            <v>Timing of expenditures for Elgin TS Upgrade - expected to be fully recovered - corresponding lower contribution variance</v>
          </cell>
          <cell r="J64" t="str">
            <v>Timing of expenditures for Elgin TS Upgrade - expected to be fully recovered - corresponding lower contribution variance</v>
          </cell>
          <cell r="K64" t="str">
            <v>Timing of expenditures for Elgin TS Upgrade - expected to be fully recovered - corresponding lower contribution variance</v>
          </cell>
          <cell r="L64" t="str">
            <v>Timing of expenditures for Elgin TS Upgrade - expected to be fully recovered - corresponding lower contribution variance</v>
          </cell>
          <cell r="M64" t="str">
            <v>Timing of expenditures for Elgin TS Upgrade - expected to be fully recovered - corresponding lower contribution variance</v>
          </cell>
          <cell r="N64" t="str">
            <v>Timing of expenditures for Elgin TS Upgrade - expected to be fully recovered - corresponding lower contribution variance</v>
          </cell>
          <cell r="O64" t="str">
            <v>Timing of expenditures for Elgin TS Upgrade - expected to be fully recovered - corresponding lower contribution variance</v>
          </cell>
          <cell r="P64" t="str">
            <v>Timing of expenditures for Elgin TS Upgrade - expected to be fully recovered - corresponding lower contribution variance</v>
          </cell>
        </row>
        <row r="66">
          <cell r="F66" t="str">
            <v>Timing of expenditures for Underground Renewal as work was not expected to be started until March and Overhead Renewal on Aberdeen &amp; Central as these projects were started slightly earlier than anticipated.  Partially offset by lower expenditures on Storm Hardening &amp; Rear Lot for Ridley Heights projects due to timing.</v>
          </cell>
          <cell r="G66" t="str">
            <v>Timing of expenditures for (i) Underground Renewal as work was not expected to be started until March ($496K - temporary) and (ii) Overhead Renewal on Aberdeen, Baldwin &amp; Central as these projects were started slightly earlier than anticipated ($466K - temporary).  Partially offset by lower expenditures on Storm Hardening &amp; Rear Lot for Ridley Heights projects due to timing.</v>
          </cell>
          <cell r="H66" t="str">
            <v>Timing of expenditures for (i) Overhead Renewal on Aberdeen, Baldwin &amp; Central as these projects were started slightly earlier than anticipated ($1.1M - permanent &amp; temporary); (ii) Underground Renewal as work was not expected to be started until March ($440K - temporary); and (iii) Reactive expenditures ($352 - permanent) due to February weather, PILC replacement costs and Nebo M64 feeder repair.  Partially offset by lower expenditures on Storm Hardening &amp; Rear Lot for Ridley Heights projects due to timing ($944K - temporary).</v>
          </cell>
          <cell r="I66" t="str">
            <v>Timing of expenditures for (i) Overhead Renewal on Aberdeen, Baldwin &amp; Central as these projects were started slightly earlier than anticipated ($850K - tempoary &amp; permanent); (ii) Underground Renewal as work was not expected to be started until March ($870K - temporary); and (iii) Reactive expenditures ($808 - permanent) due to failures at Horning &amp; Beach TS' due to PILC,February weather, other PILC replacement costs in Hamilton and Nebo M64 feeder repair.  Partially offset by lower expenditures on Storm Hardening &amp; Rear Lot for Ridley Heights projects due to timing ($1.5MM - temporary).</v>
          </cell>
          <cell r="J66" t="str">
            <v>Higher expenditures due to 
(i) Underground Renewal due to Hamilton Mountain URD project that continues to incur expenditures above budget combined with Upper Stoney Creek work that was included as part of the DSP project prioritization ($1.1MM - permanent); 
(ii) Reactive expenditures ($921K- permanent) due to failures at Horning &amp; Beach TS' due to PILC, February weather, other PILC replacement costs in Hamilton and Nebo M64 feeder repair and 
(iii) Overhead Renewal on Aberdeen, Baldwin &amp; Central as these projects were started slightly earlier than anticipated ($515K - temporary).  
Partially offset by lower expenditures on Storm Hardening &amp; Rear Lot for Jacobson &amp; Blue Bird projects ($927K - permanent) combined with Ridley Heights projects due to timing ($1.1MM - temporary).</v>
          </cell>
          <cell r="K66" t="str">
            <v>Higher expenditures due to 
(i) Underground Renewal due to Hamilton Mountain URD project that continues to incur expenditures above budget combined with Upper Stoney Creek work that was included as part of the DSP project prioritization ($1.4MM - permanent); 
(ii) Overhead Renewal on Aberdeen, Baldwin &amp; Central as these projects were started slightly earlier than anticipated ($742K - temporary).  
(iii) Reactive expenditures ($1.1MM- permanent) due to failures at Horning &amp; Beach TS' due to PILC, February weather, other PILC replacement costs in Hamilton and Nebo M64 feeder repair
Partially offset by lower expenditures on Storm Hardening &amp; Rear Lot for Jacobson &amp; Blue Bird projects ($1.2MM - permanent) combined with Ridley Heights projects due to timing ($1.4MM - temporary).</v>
          </cell>
          <cell r="L66" t="str">
            <v>Higher expenditures due to 
(i) Underground Renewal due to Hamilton Mountain URD project that continues to incur expenditures above budget combined with Upper Stoney Creek work that was included as part of the DSP project prioritization ($2.4MM - permanent); 
(ii) Reactive expenditures ($1.5MM- permanent) due to failures at Horning &amp; Beach TS' due to PILC, February weather, other PILC replacement costs in Hamilton and Nebo M64 feeder repair
(iii) Overhead Renewal on Conversion work for John,Aberdeen, Baldwin &amp; Central as these projects were started slightly earlier than anticipated and are forecasted to exceed budget ($849K - permanent).  
Partially offset by lower expenditures on Storm Hardening &amp; Rear Lot for Jacobson &amp; Blue Bird projects ($1.6MM - permanent) combined with Ridley Heights projects due to timing ($1.1MM - temporary).</v>
          </cell>
          <cell r="M66" t="str">
            <v>Higher expenditures due to 
(i) Underground Asset Renewal due to Hamilton Mountain URD project that continues to incur expenditures above budget combined with Upper Stoney Creek work that was included as part of the DSP project prioritization ($2.3MM - permanent); 
(ii) Reactive expenditures ($1.6MM- permanent) due to failures at Horning &amp; Beach TS' due to PILC, February weather, other PILC replacement costs in Hamilton and Nebo M64 feeder repair
(iii) Overhead Renewal on Conversion work for John, Aberdeen, Baldwin &amp; Central are forecasted to exceed budget ($592K - permanent).  
Partially offset by lower expenditures on Storm Hardening &amp; Rear Lot with Ridley Heights &amp; Jacobson projects due to timing ($2.0MM temporary).  Jacobson project was initially deferred however has since been re-engaged for construction in 2019 and the deferral of Blue Bird projects ($0.8MM - permanent).  Lower expenditures on Substation Renewal projects ($400K - temporary) are also partially offsetting.</v>
          </cell>
          <cell r="N66" t="str">
            <v>Higher expenditures due to 
(i) Underground Asset Renewal due to Hamilton Mountain URD project that continues to incur expenditures above budget combined with Upper Stoney Creek work that was included as part of the DSP project prioritization ($3.0MM - permanent); 
(ii) Reactive expenditures ($1.7MM- permanent) due to failures at Horning &amp; Beach TS' due to PILC, February weather, other PILC replacement costs in Hamilton and Nebo M64 feeder repair
(iii) Overhead Renewal on Conversion work for John, Aberdeen, Baldwin &amp; Central are forecasted to exceed budget ($567K - permanent).  
Partially offset by lower expenditures on Storm Hardening &amp; Rear Lot with Ridley Heights &amp; Jacobson projects due to timing ($1.7MM temporary).  Jacobson project was initially deferred however has since been re-engaged for construction in 2019 and the deferral of Blue Bird projects ($0.9MM - permanent).  Lower expenditures on Substation Renewal projects ($459K - temporary) are also partially offsetting.</v>
          </cell>
          <cell r="O66" t="str">
            <v>Higher expenditures due to 
(i) Underground Asset Renewal due to Upper Stoney Creek work that was included as part of the DSP project  combined with Hamilton Mountain URD project that continues to incur expenditures above budget combined  ($2.8MM - permanent); 
(ii) Reactive expenditures ($1.8MM- permanent) due to failures at Horning &amp; Beach TS' due to PILC, February weather, other PILC replacement costs in Hamilton and Nebo M64 feeder repair
Partially offset by lower expenditures on Storm Hardening &amp; Rear Lot with Ridley Heights &amp; Jacobson projects due to timing ($2.3MM temporary).  Jacobson project was initially deferred however has since been re-engaged for construction in 2019 and the deferral of Blue Bird projects ($1.0MM - permanent). 
Remaining to achieve Forecast: $7.2MM
(i)Overhead Renewal $2.8MM - little risk - projects in full swing
(ii) Storm Hardening &amp; Rear Lot $1.7MM - some risk - Jacobson added as part of Q3F - full execution uncertain
(iii)U/G Asset Replacement $1.0MM - little risk
(iv) Other $1.7MM - little risk (Reactive, Emerging etc.)</v>
          </cell>
          <cell r="P66" t="str">
            <v>Higher expenditures due to 
(i) Underground Asset Renewal due to Upper Stoney Creek work that was included as part of the DSP project  combined with Hamilton Mountain URD project that continues to incur expenditures above budget combined  ($2.1MM - permanent); 
(ii) Reactive expenditures ($1.8MM- permanent) due to failures at Horning &amp; Beach TS' due to PILC, February weather, other PILC replacement costs in Hamilton and Nebo M64 feeder repair
(iii) Higher Alectra initiated work due to extra work added as part of Q3F ($500K)
Partially offset by lower expenditures on Storm Hardening &amp; Rear Lot with Ridley Heights &amp; Jacobson projects due to timing ($300K temporary).  Jacobson project was initially deferred however has since been re-engaged for construction in 2019 and the deferral of Blue Bird projects ($1.0MM - permanent). 
Remaining to achieve Forecast: $4.9MM
(i)Overhead Renewal $2.1MM - little risk - projects in full swing.  requires full accounting of accruals and costs
(ii) Storm Hardening &amp; Rear Lot $0.7MM - some risk - Jacobson added as part of Q3F - full execution uncertain
(iii)U/G Asset Replacement $1.4MM - little risk
(iv) Other $0.7MM - little risk (Reactive, Emerging etc.)</v>
          </cell>
        </row>
        <row r="67">
          <cell r="G67" t="str">
            <v>Carry over work on Hamilton Mountain URD has actual expenditures beginning earlier than budgeted</v>
          </cell>
          <cell r="H67" t="str">
            <v>Carry over work on Hamilton Mountain URD has actual expenditures beginning earlier than budgeted</v>
          </cell>
          <cell r="I67" t="str">
            <v>Carry over work on Hamilton Mountain URD has actual expenditures beginning earlier than budgeted</v>
          </cell>
          <cell r="J67" t="str">
            <v>Carry over work on Hamilton Mountain URD combined with continued higher contractor costs</v>
          </cell>
          <cell r="K67" t="str">
            <v>Carry over work on Hamilton Mountain URD combined with continued higher contractor costs</v>
          </cell>
          <cell r="L67" t="str">
            <v>Carry over work on Hamilton Mountain URD combined with continued higher contractor costs</v>
          </cell>
          <cell r="M67" t="str">
            <v>Carry over work on Hamilton Mountain URD combined with continued higher contractor costs</v>
          </cell>
          <cell r="N67" t="str">
            <v>Carry over work on Hamilton Mountain URD combined with continued higher contractor costs and Upper Stoney Creek project added as part of DSP prioritization plan</v>
          </cell>
          <cell r="O67" t="str">
            <v>Upper Stoney Creek project added as part of DSP prioritization plan combined with carry over work on Hamilton Mountain URD and continued higher contractor costs</v>
          </cell>
          <cell r="P67" t="str">
            <v>Upper Stoney Creek project added as part of DSP prioritization plan combined with carry over work on Hamilton Mountain URD and continued higher contractor costs</v>
          </cell>
        </row>
        <row r="68">
          <cell r="G68" t="str">
            <v>Carry over work on Baldwin &amp; Central has actual expenditures beginning earlier than budgeted</v>
          </cell>
          <cell r="H68" t="str">
            <v>Carry over work on Baldwin &amp; Central has actual expenditures beginning earlier than budgeted combined with earlier start on Aberdeen conversion</v>
          </cell>
          <cell r="I68" t="str">
            <v>Carry over work on Baldwin &amp; Central has actual expenditures beginning earlier than budgeted combined with earlier start on Aberdeen conversion.  Dundas conversion projects are forecasted to exceed budget at end of year</v>
          </cell>
          <cell r="J68" t="str">
            <v>Carry over work on Baldwin &amp; Central has actual expenditures beginning earlier than budgeted combined with earlier start on Aberdeen conversion.  Dundas conversion projects are forecasted to exceed budget at end of year</v>
          </cell>
          <cell r="K68" t="str">
            <v>Carry over work on Baldwin &amp; Central has actual expenditures beginning earlier than budgeted combined with earlier start on Aberdeen conversion.  Dundas conversion projects are forecasted to exceed budget at end of year</v>
          </cell>
          <cell r="L68" t="str">
            <v>Carry over work on Baldwin &amp; Central has actual expenditures beginning earlier than budgeted combined with earlier start on Aberdeen conversion.  Dundas conversion projects are forecasted to exceed budget at end of year</v>
          </cell>
          <cell r="M68" t="str">
            <v xml:space="preserve">Overhead conversion projects for Baldwin, John &amp; Central are forecasted to exceed budget.  Higher costs due to poor digging conditions on Baldwin combined with additional invoicing from contractor crews B&amp;M and K-Line </v>
          </cell>
          <cell r="N68" t="str">
            <v xml:space="preserve">Overhead conversion projects for Baldwin, John &amp; Central are forecasted to exceed budget.  Higher costs due to poor digging conditions on Baldwin combined with additional invoicing from contractor crews B&amp;M and K-Line </v>
          </cell>
          <cell r="O68" t="str">
            <v xml:space="preserve">Overhead conversion projects for Baldwin, John &amp; Central are forecasted to exceed budget.  Higher costs due to poor digging conditions on Baldwin combined with additional invoicing from contractor crews B&amp;M and K-Line </v>
          </cell>
          <cell r="P68" t="str">
            <v xml:space="preserve">Overhead conversion projects for Baldwin, John &amp; Central are forecasted to exceed budget.  Higher costs due to poor digging conditions on Baldwin combined with additional invoicing from contractor crews B&amp;M and K-Line </v>
          </cell>
        </row>
        <row r="69">
          <cell r="M69" t="str">
            <v>Timing of expenditures.  Work to proceed in Q4</v>
          </cell>
          <cell r="N69" t="str">
            <v>Timing of expenditures.  Work to proceed throughout Q4</v>
          </cell>
          <cell r="O69" t="str">
            <v>Timing of expenditures.  Work to proceed throughout Q4</v>
          </cell>
          <cell r="P69" t="str">
            <v>Timing of expenditures.  Work to proceed throughout Q4</v>
          </cell>
        </row>
        <row r="70">
          <cell r="G70" t="str">
            <v xml:space="preserve">Higher expenditures largely due to PILC cable faults combined with February storms and Nebo M64 feeder reactive repair in February </v>
          </cell>
          <cell r="H70" t="str">
            <v xml:space="preserve">Higher expenditures largely due to PILC cable faults combined with February storms and Nebo M64 feeder reactive repair in February </v>
          </cell>
          <cell r="I70" t="str">
            <v xml:space="preserve">Higher expenditures largely due to PILC cable faults combined with February storms and Nebo M64 feeder reactive repair in February </v>
          </cell>
          <cell r="J70" t="str">
            <v>Higher expenditures largely due to PILC cable faults combined with February storms, Nebo M64 feeder reactive repair and Horning &amp; Beach TS failures.</v>
          </cell>
          <cell r="K70" t="str">
            <v>Higher expenditures largely due to PILC cable faults combined with February storms, Nebo M64 feeder reactive repair and Horning &amp; Beach TS failures.</v>
          </cell>
          <cell r="L70" t="str">
            <v>Higher expenditures largely due to PILC cable faults combined with February storms, Nebo M64 feeder reactive repair and Horning &amp; Beach TS failures.</v>
          </cell>
          <cell r="M70" t="str">
            <v>Higher expenditures largely due to PILC cable faults combined with February storms, Nebo M64 feeder reactive repair and Horning &amp; Beach TS failures.</v>
          </cell>
          <cell r="N70" t="str">
            <v>Higher expenditures largely due to PILC cable faults combined with February storms, Nebo M64 feeder reactive repair and Horning &amp; Beach TS failures.</v>
          </cell>
          <cell r="O70" t="str">
            <v>Higher expenditures largely due to PILC cable faults combined with February storms, Nebo M64 feeder reactive repair and Horning &amp; Beach TS failures.</v>
          </cell>
          <cell r="P70" t="str">
            <v>Higher expenditures largely due to PILC cable faults combined with February storms, Nebo M64 feeder reactive repair and Horning &amp; Beach TS failures.</v>
          </cell>
        </row>
        <row r="72">
          <cell r="G72" t="str">
            <v>Later start on Ridley Heights Rear Lot project than anticipated.  New Scheduled start date is mid-April.</v>
          </cell>
          <cell r="H72" t="str">
            <v xml:space="preserve">Later start on Ridley Heights &amp; Jacobson Rear Lot projects than anticipated. </v>
          </cell>
          <cell r="I72" t="str">
            <v xml:space="preserve">Later start on Ridley Heights &amp; Jacobson Rear Lot projects than anticipated and deferral of Bluebird project. </v>
          </cell>
          <cell r="J72" t="str">
            <v xml:space="preserve">Later start on Ridley Heights combined with deferral of Blue Bird &amp; scope reduction on Jacobson Rear Lot </v>
          </cell>
          <cell r="K72" t="str">
            <v xml:space="preserve">Later start on Ridley Heights combined with deferral of Blue Bird &amp; scope reduction on Jacobson Rear Lot </v>
          </cell>
          <cell r="L72" t="str">
            <v xml:space="preserve">Later start on Ridley Heights combined with deferral of Blue Bird &amp; scope reduction on Jacobson Rear Lot </v>
          </cell>
          <cell r="M72" t="str">
            <v xml:space="preserve">Later start on Ridley Heights combined with deferral of Blue Bird.  Jacobson has been re-initiated for work to proceed throughout Q4. </v>
          </cell>
          <cell r="N72" t="str">
            <v xml:space="preserve">Later start on Ridley Heights combined with deferral of Blue Bird.  Jacobson has been re-initiated for work to proceed throughout Q4. </v>
          </cell>
          <cell r="O72" t="str">
            <v xml:space="preserve">Later start on Ridley Heights combined with deferral of Blue Bird.  Jacobson has been re-initiated for work to proceed throughout Q4. </v>
          </cell>
          <cell r="P72" t="str">
            <v xml:space="preserve">Later start on Ridley Heights combined with deferral of Blue Bird.  Jacobson has been re-initiated for work to proceed throughout Q4. </v>
          </cell>
        </row>
        <row r="75">
          <cell r="F75" t="str">
            <v>Immaterial variance</v>
          </cell>
          <cell r="G75" t="str">
            <v>Earlier start on Ground Grid installation than budgeted.  This work was budgeted to occur in Q4 and is a temporary variance.</v>
          </cell>
          <cell r="H75" t="str">
            <v>Delayed start on Sorbweb Oil Containment Systems ($135K - temporary) partially offset by earlier start on Ground Grid Installation ($89K - temporary)</v>
          </cell>
          <cell r="I75" t="str">
            <v>Timing of expenditures for WiMax Communication system - ($155K - temporary)</v>
          </cell>
          <cell r="J75" t="str">
            <v xml:space="preserve">Timing of expenditures for Substation Ground Grid Installations offset by WiMax Communication system </v>
          </cell>
          <cell r="K75" t="str">
            <v xml:space="preserve">Timing of expenditures for Substation Ground Grid Installations offset by WiMax Communication system </v>
          </cell>
          <cell r="L75" t="str">
            <v xml:space="preserve">Timing of expenditures for Substation Ground Grid Installations offset by WiMax Communication system </v>
          </cell>
          <cell r="M75" t="str">
            <v xml:space="preserve">Timing of expenditures for Substation Ground Grid Installations offset by WiMax Communication system </v>
          </cell>
          <cell r="N75" t="str">
            <v xml:space="preserve">Lower expenditures due to timing Substation Ground Grid Installations and WiMax Communication system </v>
          </cell>
          <cell r="O75" t="str">
            <v>Lower expenditures due to timing #6 Overhead Conductor Replacement ($461K - temporary) and WiMax Communication system($265K - temporary).
Partially offset by Upper Stoney Creek (SS Portion) added as part of DSP project prioritization - ($143K - permanent) and Substation Ground Gris Installations ($217K - temporary)
Remaining to achieve Forecast - $2.1MM
(i) Safety &amp; Security $950K - little risk (#6 wire replacement and Oil Containment work)
(ii) Capacity Lines $720K - little risk - Upper Stoney Creek in full construction
(iii) WiMax related work - no risk per Phil Haid analysis.</v>
          </cell>
          <cell r="P75" t="str">
            <v>Lower expenditures due to timing #6 Overhead Conductor Replacement ($417K - temporary) and WiMax Communication system ($178K - temporary).
Partially offset by Upper Stoney Creek (SS Portion) added as part of DSP project prioritization - ($143K - permanent) and Substation Ground Gris Installations ($126K - temporary)
Remaining to achieve Forecast - $1.7MM
(i) Safety &amp; Security $669K - little risk (#6 wire replacement and Oil Containment work)
(ii) Capacity Lines $717K - little risk - Upper Stoney Creek in full construction
(iii) WiMax related work - no risk per Phil Haid analysis.</v>
          </cell>
        </row>
        <row r="76">
          <cell r="N76" t="str">
            <v>Higher expenditures due to addition of Upper Stoney Creek projects (SS portion) as part of DSP prioritization plan</v>
          </cell>
          <cell r="O76" t="str">
            <v>Higher expenditures due to addition of Upper Stoney Creek projects (SS portion) as part of DSP prioritization plan</v>
          </cell>
          <cell r="P76" t="str">
            <v>Higher expenditures due to addition of Upper Stoney Creek projects (SS portion) as part of DSP prioritization plan</v>
          </cell>
        </row>
        <row r="78">
          <cell r="I78" t="str">
            <v>Timing of expenditures for WiMax Communication system - ($155K - temporary)</v>
          </cell>
          <cell r="J78" t="str">
            <v>Timing of expenditures for WiMax Communication system - ($155K - temporary)</v>
          </cell>
          <cell r="K78" t="str">
            <v>Timing of expenditures for WiMax Communication system - ($233K - temporary)</v>
          </cell>
          <cell r="L78" t="str">
            <v>Timing of expenditures for WiMax Communication system - ($135K - temporary)</v>
          </cell>
          <cell r="M78" t="str">
            <v>Timing of expenditures for WiMax Communication system - ($272K - temporary)</v>
          </cell>
          <cell r="N78" t="str">
            <v>Timing of expenditures for WiMAX Communication system - ($271K - temporary)</v>
          </cell>
          <cell r="O78" t="str">
            <v>Timing of expenditures for WiMAX Communication system</v>
          </cell>
          <cell r="P78" t="str">
            <v>Timing of expenditures for WiMAX Communication system</v>
          </cell>
        </row>
        <row r="79">
          <cell r="G79" t="str">
            <v>Earlier start on Ground Grid installation than budgeted.  This work was budgeted to occur in Q4.</v>
          </cell>
          <cell r="H79" t="str">
            <v>Delayed start on Sorbweb Oil Containment Systems ($135K - temporary) partially offset by earlier start on Ground Grid Installation ($89K - temporary)</v>
          </cell>
          <cell r="J79" t="str">
            <v>Timing of expenditures for Substation Ground Grid Installations</v>
          </cell>
          <cell r="K79" t="str">
            <v>Timing of expenditures for Substation Ground Grid Installations</v>
          </cell>
          <cell r="L79" t="str">
            <v>Timing of expenditures for Substation Ground Grid Installations</v>
          </cell>
          <cell r="M79" t="str">
            <v>Timing of expenditures for Substation Ground Grid Installations</v>
          </cell>
          <cell r="N79" t="str">
            <v>Timing of expenditures for Substation Ground Grid Installations</v>
          </cell>
          <cell r="O79" t="str">
            <v>Timing of expenditures for Substation Ground Grid Installations</v>
          </cell>
          <cell r="P79" t="str">
            <v>Timing of expenditures for Substation Ground Grid Installations</v>
          </cell>
        </row>
        <row r="82">
          <cell r="F82" t="str">
            <v>Gross expenditures are 51% lower than budget due to timing of System Access work for Transit Projects (no net impact) combined with Juravinski Hospital and Road Authority work</v>
          </cell>
          <cell r="G82" t="str">
            <v>Gross expenditures are 48% lower than budget due to timing of System Access work for Transit Projects (no net impact) combined with Juravinski Hospital and Road Authority work</v>
          </cell>
          <cell r="H82" t="str">
            <v>Gross expenditures are 37% lower than budget due to timing of System Access work for Transit Projects (no net impact) combined with Juravinski Hospital and Road Authority work</v>
          </cell>
          <cell r="I82" t="str">
            <v>Gross expenditures are 31% lower than budget due to timing of System Access work for Transit Projects (no net impact) combined with Juravinski Hospital and Road Authority work</v>
          </cell>
          <cell r="J82" t="str">
            <v>Gross expenditures are 32% lower than budget due to timing of System Access work for Transit Projects (no net impact) combined with Juravinski Hospital and Road Authority work</v>
          </cell>
          <cell r="K82" t="str">
            <v>Gross expenditures are 27% lower than budget (May YTD variance of 32% lower) due to timing of System Access work for Transit Projects (no net impact) combined with Juravinski Hospital and Road Authority work</v>
          </cell>
          <cell r="L82" t="str">
            <v>Gross expenditures are 24% lower than budget (June YTD variance of 27% lower) due to timing of System Access work for Transit Projects (no net impact) combined with Juravinski Hospital and Road Authority work</v>
          </cell>
          <cell r="M82" t="str">
            <v>Gross expenditures are 28% lower than budget due to timing of System Access work for Transit Projects (no net impact) combined with Juravinski Hospital and Road Authority work</v>
          </cell>
          <cell r="N82" t="str">
            <v>Gross expenditures are 29% lower than budget due to timing of System Access work for Transit Projects (no net impact) combined with Juravinski Hospital and Road Authority work</v>
          </cell>
          <cell r="O82" t="str">
            <v>Gross expenditures are 28% lower than budget due to timing of System Access work for Transit Projects (no net impact) combined with Juravinski Hospital and Road Authority work</v>
          </cell>
          <cell r="P82" t="str">
            <v>Gross expenditures are 22% lower than budget due to timing of System Access work for Transit Projects (no net impact) combined with Juravinski Hospital and Road Authority work</v>
          </cell>
        </row>
        <row r="83">
          <cell r="F83" t="str">
            <v>Lower contributions correspond with lower System Access work; largely Transit Project work</v>
          </cell>
          <cell r="G83" t="str">
            <v>Lower contributions correspond with lower System Access work; largely Transit Project work</v>
          </cell>
          <cell r="H83" t="str">
            <v>Lower contributions correspond with lower System Access work; largely Transit and Road Authority work</v>
          </cell>
          <cell r="I83" t="str">
            <v>Lower contributions correspond with lower System Access work; largely Transit and Road Authority work</v>
          </cell>
          <cell r="J83" t="str">
            <v>Lower contributions correspond with lower System Access work; largely Transit and Road Authority work combined with Emerging Customer and Road Authority</v>
          </cell>
          <cell r="K83" t="str">
            <v>Lower contributions correspond with lower System Access work; largely Transit and Road Authority work combined with Emerging Customer and Road Authority</v>
          </cell>
          <cell r="L83" t="str">
            <v>Lower contributions correspond with lower System Access work; largely Transit ($13.6MM - permanent) and Road Authority ($920K - temporary) work combined with Emerging Customer ($2.1MM - permanent due to Juravinski contribution reduction).  Partially offset by higher Subdivision contributions ($2.5MM - permanent)</v>
          </cell>
          <cell r="M83" t="str">
            <v>Lower contributions correspond with lower System Access work; 
(i)largely Transit ($16.7MM - permanent); (ii)Emerging Customer ($2.4MM - permanent) due to Juravinski contribution reduction work; (iii)Road Authority ($920K - temporary) and (iv) Transmitter Related Upgrades ($700K - temporary)  Partially offset by higher Subdivision contributions ($2.1MM - permanent)</v>
          </cell>
          <cell r="N83" t="str">
            <v>Lower contributions correspond with lower System Access work; 
(i)largely Transit ($19.8MM - permanent); (ii)Emerging Customer ($2.7MM - permanent) largely due to Juravinski contribution reduction work; (iii) Transmitter Related Upgrades ($980K - temporary) and (iv)  Road Authority ($953K - temporary)
Partially offset by higher Subdivision contributions ($1.8MM - permanent)</v>
          </cell>
          <cell r="O83" t="str">
            <v>Lower contributions correspond with lower System Access work; 
(i)largely due to Transit ($21.8MM - permanent); (ii)Emerging Customer ($3.1MM - permanent) largely due to Juravinski contribution reduction work and no contribution recognized thus far; (iii) Transmitter Related Upgrades ($1.1MM - temporary) and (iv)  Road Authority ($970K - temporary)
Partially offset by higher Subdivision contributions ($3.9MM - permanent)</v>
          </cell>
          <cell r="P83" t="str">
            <v>Lower contributions correspond with lower System Access work; 
(i)largely due to Transit ($23.8MM - permanent); (ii)Emerging Customer ($3.4MM - permanent) largely due to Juravinski contribution reduction work and no contribution recognized thus far; (iii) Transmitter Related Upgrades ($1.3MM - temporary) and (iv)  Road Authority ($1.0MM - temporary)
Partially offset by higher Subdivision &amp; ICI contributions ($3.7MM - permanent)</v>
          </cell>
        </row>
        <row r="84">
          <cell r="M84" t="str">
            <v>Higher contributions from Subdivision Alt. Bid closures</v>
          </cell>
          <cell r="N84" t="str">
            <v>Higher contributions from Subdivision Alt. Bid closures</v>
          </cell>
          <cell r="O84" t="str">
            <v>Higher contributions from Subdivision Alt. Bid closures $1.8MM combined with significant contribution entry recorded in October relating to ICI &amp; Layouts (BU C0542) $2.0MM.  New process for recording contributions began in July as part of JDE go-live.  Contributions are now recorded in proportion to the cost accumulation on work orders.  This is different from the previous methodology at Horizon and therefore, was not budgeted as such. October was the first month since JDE go-live where contributions have been recorded.</v>
          </cell>
          <cell r="P84" t="str">
            <v>Higher contributions from Subdivision Alt. Bid closures $1.8MM combined with significant contribution entry recorded in October relating to ICI &amp; Layouts (BU C0542) $2.0MM.  New process for recording contributions began in July as part of JDE go-live.  Contributions are now recorded in proportion to the cost accumulation on work orders.  This is different from the previous methodology at Horizon and therefore, was not budgeted as such. October was the first month since JDE go-live where contributions have been recorded.</v>
          </cell>
        </row>
        <row r="85">
          <cell r="K85">
            <v>-0.21637644085809715</v>
          </cell>
          <cell r="M85" t="str">
            <v>Timing of contributions for Road Authority work</v>
          </cell>
          <cell r="N85" t="str">
            <v>Timing of contributions for Road Authority work</v>
          </cell>
          <cell r="O85" t="str">
            <v>Timing of contributions for Road Authority work</v>
          </cell>
          <cell r="P85" t="str">
            <v xml:space="preserve">Accounting has not recognized contributions for Road Authority in concert with spending.  </v>
          </cell>
        </row>
        <row r="87">
          <cell r="M87" t="str">
            <v>Transit contributions related to lower Gross expenditures</v>
          </cell>
          <cell r="N87" t="str">
            <v>Transit contributions related to lower Gross expenditures</v>
          </cell>
          <cell r="O87" t="str">
            <v>Transit contributions related to lower Gross expenditures</v>
          </cell>
          <cell r="P87" t="str">
            <v>Transit contributions related to lower Gross expenditures</v>
          </cell>
        </row>
        <row r="88">
          <cell r="M88" t="str">
            <v>Reduction in Juravinski hospital contribution</v>
          </cell>
          <cell r="N88" t="str">
            <v>Reduction in Juravinski hospital contribution</v>
          </cell>
          <cell r="O88" t="str">
            <v>Reduction in Juravinski hospital contribution</v>
          </cell>
          <cell r="P88" t="str">
            <v>Accounting has not recognized contributions for Juravinski in concert with spending or other Emerging Customer projects.  Also, a planned reduction in Juravinski hospital contribution</v>
          </cell>
        </row>
        <row r="90">
          <cell r="M90" t="str">
            <v>Three progress payments have been made by Hydro One and which contributions will be recognized upon full completion of project and final reconciliation of costs has been completed.</v>
          </cell>
          <cell r="N90" t="str">
            <v>Three progress payments have been made by Hydro One and which contributions will be recognized upon full completion of project and final reconciliation of costs has been completed.</v>
          </cell>
          <cell r="O90" t="str">
            <v>Three progress payments have been made by Hydro One and which contributions will be recognized upon full completion of project and final reconciliation of costs has been completed.</v>
          </cell>
          <cell r="P90" t="str">
            <v>Three progress payments have been made by Hydro One and which contributions will be recognized upon full completion of project and final reconciliation of costs has been completed.</v>
          </cell>
        </row>
        <row r="106">
          <cell r="F106" t="str">
            <v>Net expenditures are 28% lower than budget due to timing of System Access work for Juravinski Hospital and Road Authority work</v>
          </cell>
          <cell r="G106" t="str">
            <v>Net expenditures are 23% lower than budget due to timing of System Access work for Juravinski Hospital and Road Authority work</v>
          </cell>
          <cell r="H106" t="str">
            <v>Net expenditures are 16% lower than budget due to timing of System Access work for Juravinski Hospital and Road Authority work</v>
          </cell>
          <cell r="I106" t="str">
            <v>Net expenditures are 11% lower than budget due to timing of System Access work for Juravinski Hospital and Road Authority work</v>
          </cell>
          <cell r="J106" t="str">
            <v>Net expenditures are 12% lower than budget due to timing of System Access work for Juravinski Hospital and Road Authority work</v>
          </cell>
          <cell r="K106" t="str">
            <v xml:space="preserve">Net expenditures are 4% lower than budget (May YTD variance of 12% lower) due to timing of System Access work for Juravinski Hospital and Road Authority work.  The underspending variance has reduced now that most projects are in full construction activities. </v>
          </cell>
          <cell r="L106" t="str">
            <v>Net expenditures are 6% higher than budget (June YTD variance of 4% lower) due to timing of System Access work for Juravinski Hospital and Road Authority work.  The underspending variance has changed to overspending now that most projects are in full construction activities.  Capital program is in line with forecast expectations.</v>
          </cell>
          <cell r="M106" t="str">
            <v>Net expenditures are 1.4% higher than budget (July YTD variance of 6% higher) due to timing of System Access work for Juravinski Hospital and Road Authority work.  The underspending variance has changed to overspending now that most projects are in full construction activities.  Capital program is in line with forecast expectations.</v>
          </cell>
          <cell r="N106" t="str">
            <v>Net expenditures are 4.4% higher than budget due to System Renewal expenditures for Underground Asset Renewal and Reactive spending partially offset by timing of Road Authority and Emerging Customer work. Capital program is in line with forecast expectations of exceeding budget by $11MM as work continues throughout Q4.</v>
          </cell>
          <cell r="O106" t="str">
            <v>Net expenditures are 2.0% higher than budget  (September YTD variance of 4.4% higher) due to System Renewal expenditures for Underground Asset Renewal and Reactive spending. 
Remaining to achieve Forecast $15.4MM
(i) System Renewal $7.5MM
(ii) System Access $6.0MM
(iii) System Service $2.1MM
Potential $2-$3MM underspending risk (largely in System Access) due to new Contribution recognition policy impacting ICI &amp; Layouts combined with lower Road Authority work to be executed in St. Catharines</v>
          </cell>
          <cell r="P106" t="str">
            <v xml:space="preserve">Net expenditures are 13.5% higher than budget  (October YTD variance of 2.0% higher) due to System Access Emerging Customer Work, System Renewal expenditures for Underground Asset Renewal and Reactive spending. Lack of contributions being recognized is also contributing to this variance.
Q3 Forecast Net Expenditures are planned to be 19.3% higher than budget.
Net Remaining to achieve Forecast $6.0MM
(i) System Renewal $5.1MM
(ii) System Access $4.6MM (Gross), Exceeding Net Forecast due to lack of contributions recognized
(iii) System Service $1.7MM
</v>
          </cell>
        </row>
        <row r="107">
          <cell r="F107">
            <v>0</v>
          </cell>
          <cell r="G107">
            <v>0</v>
          </cell>
          <cell r="H107">
            <v>0</v>
          </cell>
          <cell r="I107">
            <v>0</v>
          </cell>
          <cell r="J107">
            <v>0</v>
          </cell>
          <cell r="K107">
            <v>0</v>
          </cell>
          <cell r="L107">
            <v>0</v>
          </cell>
          <cell r="M107">
            <v>0</v>
          </cell>
          <cell r="N107">
            <v>0</v>
          </cell>
          <cell r="O107">
            <v>0</v>
          </cell>
          <cell r="P107">
            <v>0</v>
          </cell>
          <cell r="Q107">
            <v>0</v>
          </cell>
        </row>
        <row r="108">
          <cell r="F108" t="str">
            <v>January</v>
          </cell>
          <cell r="G108" t="str">
            <v>February</v>
          </cell>
          <cell r="H108" t="str">
            <v>March</v>
          </cell>
          <cell r="I108" t="str">
            <v>April</v>
          </cell>
          <cell r="J108" t="str">
            <v>May</v>
          </cell>
          <cell r="K108" t="str">
            <v>June</v>
          </cell>
          <cell r="L108" t="str">
            <v>July</v>
          </cell>
          <cell r="M108" t="str">
            <v>August</v>
          </cell>
          <cell r="N108" t="str">
            <v>September</v>
          </cell>
          <cell r="O108" t="str">
            <v>October</v>
          </cell>
          <cell r="P108" t="str">
            <v>November</v>
          </cell>
          <cell r="Q108" t="str">
            <v>December</v>
          </cell>
        </row>
        <row r="109">
          <cell r="F109" t="str">
            <v>System Access is $52K Gross or 1.5% over YTD budget. 
Behind budget spend in New Connection, Metering and Road Authority mostly offset by over spent in YRT and Emerging Customer Work.</v>
          </cell>
          <cell r="G109" t="str">
            <v>System Access is $2.4MM Gross under YTD budget, but in terms of Net it is only $266K under
This is mainly due to behind budget spend in New Connection due to frigid weather in late Jan and Feb and under spend in YRT.</v>
          </cell>
          <cell r="H109" t="str">
            <v>System Access is $4.9MM Gross under YTD budget, and in terms of Net it is $1.4MM under.
This is mainly due to behind budget spend in New Connection due to slower Subdivision spend and under spend in YRT.</v>
          </cell>
          <cell r="I109" t="str">
            <v>System Access is $9.5MM Gross under YTD budget, and in terms of Net it is $3.8MM under.
This is mainly due to behind budget spend in New Connection due to slower Subdivision spend and under spend in YRT and behind plan spend in Bathurst Road Widening project.</v>
          </cell>
          <cell r="J109" t="str">
            <v>System Access is $11.5MM Gross under YTD budget, and in terms of Net it is $4MM under. This is mainly due to:
- behind budget spend in New Connection due to slower Subdivision spend ($4.8MM)
- under spend in YRT ($2.1MM) and behind plan spend in Bathurst Road Widening project ($1.3MM) and other Road Authority jobs ($1.7MM).
- No spend in Transit yet but it has zero Net Impact ($2.2MM).</v>
          </cell>
          <cell r="K109" t="str">
            <v>System Access is $15.6MM Gross under YTD budget, and in terms of Net it is $4.9MM under. This is mainly due to:
- behind budget spend in New Connection due to slower Subdivision spend ($5.1MM) - Temporary 
- under spend in YRT ($1.8MM)  - permanent , behind plan spend in Bathurst Road Widening project ($1.3MM) - temporary and other Road Authority jobs ($1.7MM) - Permanent.
- No spend in Transit yet but it has no Net Impact ($4.6MM).</v>
          </cell>
          <cell r="L109" t="str">
            <v>System Access is $18.9MM Gross under YTD budget, and in terms of Net it is $3.9MM under. This is mainly due to:
- Road Authority - $7.1MM under -  (Bathurst Road Widening project ($2.0MM) under - ($1.2MM - temporary and remaining permanent) and other Road Authority jobs ($4.8MM) under - ($0.8MM - temporary and remaining permanent).
- No spend in Transit yet but it has no Net Impact ($6.5MM).
- behind budget spend in New Connection due to slower Subdivision spend ($6.1MM)
Offset by ahead of budget spending in Emerging Customer ($1.3MM)</v>
          </cell>
          <cell r="M109" t="str">
            <v>System Access is $19.4MM Gross under YTD budget, and in terms of Net it is $1.9MM under. This is mainly due to:
- Road Authority - $7.0MM under -  (Bathurst Road Widening project - $2.1MM under) and other Road Authority jobs $5.0MM under - ($2.3MM - temporary and remaining permanent).
- No spend in Transit yet but it has no Net Impact ($7.6MM).
- behind budget spend in New Connection due to slower Subdivision spend ($5.7MM)
Offset by ahead of budget spending in Emerging Customer ($1.5MM)</v>
          </cell>
          <cell r="N109" t="str">
            <v>System Access is $23.8MM Gross under YTD budget, and in terms of Net it is $1.3MM under. This is mainly due to:
- Road Authority - $7.7MM under -  (Bathurst Road Widening project - $2.1MM under) and other Road Authority jobs $5.5MM under 
- No spend in Transit yet but it has no Net Impact ($10.5MM).
- behind budget spend in New Connection due to slower Subdivision spend ($7.6MM)
Offset by ahead of budget spending in Emerging Customer ($3.2MM)</v>
          </cell>
          <cell r="O109" t="str">
            <v>System Access is $28.8MM Gross under YTD budget, and in terms of Net it is $7.1MM under. This is mainly due to:
- Minimal spend in Transit yet but it has no Net Impact ($11.5MM).
- Road Authority - $10.5MM under -  (Bathurst Road Widening project - $2.1MM under) and other Road Authority jobs $7.4MM under 
- behind budget spend in New Connection due to slower Subdivision spend ($10.2MM)
Offset by above budget spending in Emerging Customer ($5.6MM)</v>
          </cell>
          <cell r="P109" t="str">
            <v>System Access is $29.6MM Gross under YTD budget, and in terms of Net it is $8.0MM under. Remaining to spend compared to Q3 forecast - $23.7MM (Gross) and $5.8MM (Net). There is a risk that the spend will be $2.5MM (Net) under Q3 forecast due to (- New Connection - $300K; Road Authority - $1.5MM; Metering - $700K) .
YTD variance is mainly due to:
- Minimal spend in Transit yet but it has no Net Impact ($12.0MM).
- Road Authority - $11.8MM under -  (Bathurst Road Widening project - $2.3MM under) and other Road Authority jobs $9.5MM under 
- behind budget spend in New Connection due to slower Subdivision spend mainly re Offer To Connect Wos ($8.5MM)
Offset by above budget spending in Emerging Customer ($5.9MM)</v>
          </cell>
        </row>
        <row r="110">
          <cell r="F110" t="str">
            <v xml:space="preserve">Behind plan by $865K(Net - $66K only)  mainly due to variances in Subdivision  projects. </v>
          </cell>
          <cell r="G110" t="str">
            <v xml:space="preserve">Underplan by $1.7 MM (Gross) and $1MM (Net) due to slower start in Subdivision compared to historical trend mainly due to frigid weather conditions. </v>
          </cell>
          <cell r="H110" t="str">
            <v>Underplan by $2.1 MM (Gross) and $1.2MM (Net) due to slower start in Subdivision. Expecting and continued slower pace, forecast was also reduced by $600K. 
ICI and layouts are behind budget by $400K</v>
          </cell>
          <cell r="I110" t="str">
            <v>Underplan by $4.1 MM (Gross) and $3.0MM (Net) due to slower start in Subdivision. Expecting and continued slower pace, forecast was also reduced by $600K. 
ICI and layouts are behind budget by $780K</v>
          </cell>
          <cell r="J110" t="str">
            <v>Underplan by $4.8 MM (Gross) and $2.9MM (Net) due to slower start in Subdivision. However, with the improving weather conditions, spend is now picking up. May month spend was $1M which is highest in this year till date.
ICI and layouts are behind budget by $880K</v>
          </cell>
          <cell r="K110" t="str">
            <v>Underplan by $5.1 MM (Gross) and $2.9MM (Net)  largely due to slower start in Subdivision. However, with the improving weather conditions and market conditions, spend is now picking up; in last couple of months, the total spend has been $3.8M which is 46% of the total YTD Gross spend. 
ICI and layouts are largely on budget.</v>
          </cell>
          <cell r="L110" t="str">
            <v>Under plan by $6.1 MM (Gross) and $3.9MM (Net)  largely due to slower activity in Subdivision. Though, spending picked up in summer months; July spend has been quite low, we may be forecasting lower than budget during Q3 forecast.
ICI and layouts are largely on budget.</v>
          </cell>
          <cell r="M110" t="str">
            <v>Under plan by $5.7 MM (Gross) and $900k (Net)  largely due to slower activity in Subdivision. However, spending has picked up in summer months; August spend has been highest in 2019 with $2.8MM.
ICI and layouts are largely on budget.</v>
          </cell>
          <cell r="N110" t="str">
            <v>Under plan by $7.6MM (Gross) and $730K (Net)  largely due to slower activity in Subdivision. Though, spending picked up in summer months but as per current forecast New Connection will be lower by $4.6MM (Gross).
ICI and layouts are largely on budget.</v>
          </cell>
          <cell r="O110" t="str">
            <v>Under plan by $10.2MM (Gross) and $5.8MM (Net) largely due to lower activity in Subdivision. The lower spend is largely due to delays in processing Option B (Developer Built) Subdivision projects owing to WO statuses in JDE and  back log of invoices from Transpower. This will be sorted by end of the year.
ICI and layouts are $1.1MM lower than YTD budget due to timing issues.
Remaining to spend vs Q3 forecast is $12.3MM (Gross) and $6.6MM (Net)</v>
          </cell>
          <cell r="P110" t="str">
            <v>Under plan by $8.5MM (Gross) and $5.6MM (Net) largely due to lower activity in Subdivision. The lower spend is largely due to processing of Option B (Developer Built) Subdivision projects. In November very high spend of $4.4MM was recorded and another $5.2MM (Gross) is forecasted to be spent in Dec.
ICI and layouts are $1.1MM (Gross) lower than budget but in line with budget in terms of Net.
Remaining to spend vs Q3 forecast is $7.0MM (Gross) -(Subdivision will be $5.2MM -lower than Q3 forecast by $300K) and $3.5MM (Net) which will happen mainly through processing Offer to Connect Wos.</v>
          </cell>
        </row>
        <row r="111">
          <cell r="F111" t="str">
            <v xml:space="preserve"> - Road Authority - Behind budget by $76K; Timing issue
- YRRTC - $1.6M (Gross) or $1.7M (Net) spent on YRT in Jan. It mainly relates to Aecon invoices for Y2.1 Stage 5.</v>
          </cell>
          <cell r="G111" t="str">
            <v xml:space="preserve">Road Authority Excluding YRT  - Behind budget by $89K ; Timing issue
YRT - $1.3MM (Gross) spent on YRT against a full year YRT budget of $3.2MM (as per Aug IR Submission; but Gross budget as per finance submission is $4.8M). And most of the spend is in Y2 section as per the plan. </v>
          </cell>
          <cell r="H111" t="str">
            <v>Road Authority variance of $3.3M can be split as follows
1) YRT - $1.8MM under as expected (as per Aug IR Submission 2019 Gross Expenditure is $3.2MM but Gross budget as per finance submission is $4.8M). In Forecast, this change has been captured.
2) Bathurst - $750K under -timing issue.  Work was trended to start in March, but work will start only in April.
3) All other RA jobs  - $728K under due to; Timing issues.</v>
          </cell>
          <cell r="I111" t="str">
            <v>Road Authority variance of $3.3M can be split as follows
1) YRT (ICM project) - $2.0MM under as expected (as per Aug IR Submission 2019 Gross Expenditure is $3.2MM but Gross budget as per finance submission is $4.8M). In Forecast, this change has been captured.
2) Bathurst (ICM project) - $1.2MM under -timing issue.  Work was trended to start in March, but work start only at end of April.
3) All other RA jobs  - $1.7MM under due to; Timing issues.</v>
          </cell>
          <cell r="J111" t="str">
            <v>Road Authority variance of $5.2M can be split as follows
1) YRT (ICM project) - $2.1MM under as expected (as per Aug IR Submission 2019 Gross Expenditure is $3.2MM but Gross budget as per finance submission is $4.8M). In Forecast, this change has been captured.
2) Bathurst (ICM project) - $1.3MM under -timing issue.  Work was trended to start in March, but work started only at end of April. Phase 1.1 overhead work is now complete and Transpower will start with their work. This year we are expecting to complete Phase 1.1, Phase 2.1, 2.2 and half of Phase 1.2.
3) All other RA jobs  - $1.7MM under mainly due to timing issues and some projects being deferred by the City. It is expected that the forecast for Road Authority will be lowered during Q2 though Emerging Customer Capital work maybe increased.</v>
          </cell>
          <cell r="K111" t="str">
            <v xml:space="preserve">Road Authority variance of $6.6M can be split as follows:
1) YRT (ICM project) - $1.8MM under as expected (as per Aug IR Submission 2019 Gross Expenditure is $3.2MM but Gross budget as per finance submission is $4.8M). In Forecast, this change has been captured.
2) Bathurst (ICM project) - $1.6MM under -timing issue.  Work was trended to start in March, but work started only at end of April. Phase 1.1 is nearly complete and work on 2.1 has also started. This year we are expecting to complete Phase 1.1, Phase 2.1, 2.2 and half of Phase 1.2.
3) All other RA jobs  - $3.1MM under mainly due to some projects being deferred by the City, namely, Duckworth St. Expansion, Essa Road project, Bell Farm Road Expansion &amp; Keele St. Widening from Steels to Hwy 7. Q2 Forecast for Road Authority was lowered accordingly. </v>
          </cell>
          <cell r="L111" t="str">
            <v>Road Authority variance of $7.1M can be split as follows:
 1) All RA jobs  - $4.8MM under mainly due to some projects being deferred by the City, namely, Duckworth St. Expansion, Essa Road project, Bell Farm Road Expansion &amp; Keele St. Widening from Steels to Hwy 7. Q2 Forecast for Road Authority was lowered accordingly. 
2) Bathurst (ICM project) - $2.0MM under.  Work was trended to start in March, but work started only at the end of April. Phase 1.1 is nearly complete and work on 2.1 has also started. This year we are expecting to complete Phase 1.1, Phase 2.1, 2.2 and half of Phase 1.2. Certain conflicts are arising with Rogers duct bank which is causing the delays. It is currently expected to be lower than budget by about $800K</v>
          </cell>
          <cell r="M111" t="str">
            <v>Road Authority variance of $7.0M can be split as follows:
1) RA jobs  - $5.0MM under mainly due to projects being deferred by the City of Barrie / Bradford, namely, Duckworth St. Expansion, Essa Road project, Bell Farm Road Expansion in East (North) - $2.3M under. In East South ($2.7MM under), though more projects have been added, but due to timing issues, there is underspend. From Sep to Dec, $9MM is forecasted to be spend which includes $5.6MM by 'Link 427'.
2) Bathurst (ICM project) - $2.1MM under.  Work was trended to start in March, but work started only at the end of April. Phase 1.1 is nearly complete and work on 2.1 has also started. This year we are expecting to complete Phase 1.1, Phase 2.1, 2.2 and half of Phase 1.2. Certain conflicts are arising with Rogers duct bank which is causing the delays. It is currently expected to be lower than budget by about $600K</v>
          </cell>
          <cell r="N111" t="str">
            <v>Road Authority variance of $7.7M can be split as follows:
1) RA jobs  - $4.4MM under mainly due to projects being deferred by the City of Barrie / Bradford, namely, Duckworth St. Expansion, Essa Road project, Bell Farm Road Expansion in East (North) - $2.9M under. In East South ($1.5MM under), though more projects have been added, but due to timing issues, there is underspend. From Sep to Dec, $7.8MM is forecasted to be spend which includes $5.6MM by 'Link 427'.
2) Bathurst (ICM project) - $2.1MM under.  Work was trended to start in March, but work started only at the end of April. Phase 1.1 is complete and work on 2.1 is nearing completion. This year we are expecting to complete Phase 1.1, Phase 2.1, 2.2 and half of Phase 1.2. Certain conflicts are arising with Rogers duct bank which is causing the delays. It is currently expected to be lower than budget by about $700K
3) YRTTC - $1.1MM under - due to Accounting error which will be fixed in  October.</v>
          </cell>
          <cell r="O111" t="str">
            <v>Road Authority variance of $10.5M can be split as follows:
1) RA jobs  - $7.4MM under mainly due to 
   - East (North) - $3.7MM under - projects being deferred by the City of Barrie / Bradford, namely, Duckworth St. Expansion, Essa Road project, Bell Farm Road Expansion.
   - East South $3.7MM under - due to timing issues
Remaining to spend vs Q3 Forecast is $9.2MM which includes 
   - $5.6MM by 'Link 427' - this is being spent by the contractor and Alectra will take up the assets;
   - $3MM for the Rutherford to Westbourne on Jane St. - work is currently in full swing and we are expecting to complete the job.
2) Bathurst (ICM project) - $2.1MM under.  Phase 1.1 and 2.1 is complete. Phase 2.2 is nearing completion and Phase 1.2 would be released to construction in another 2 weeks. Certain conflicts are arising with Rogers duct bank which is causing the delays. It is currently expected to be lower than budget by about $700K as per Q3 forecast.
3) YRTTC (ICM project) - $1.0MM under - this is in line with the Aug 2018 IR submission.</v>
          </cell>
          <cell r="P111" t="str">
            <v>Road Authority variance of $11.8M can be split as follows:
1) RA jobs  - $8.7MM under mainly due to 
   - East (North) - $4.6MM under - projects being deferred by the City of Barrie / Bradford, namely, Duckworth St. Expansion, Essa Road project, Bell Farm Road Expansion.
   - East South $4.1MM under - delayed start of projects and delays in processing transfer of assets letter related to Link 427 Wo worth $5.6MM.
Remaining to spend vs Q3 Forecast is $12.5MM which includes 
   - $5.6MM by 'Link 427' - work is complete by the contractor and currently the paperwork is being reviewed by Alectra legal; however, there is a risk of not capturing this $$ if the paperwork not processed in time;
   - $3MM for the Rutherford to Westbourne on Jane St. - work is currently in full swing but there is a risk of spend being lower by $2MM.
2) Bathurst (ICM project) - $2.3MM under.  Phase 1.1 and 2.1 is complete. Phase 2.2 is nearing completion and Phase 1.2 is now released for construction It is currently expected that 2019 spend would  be lower than budget by about $1.7MM ($700K lower was captured during Q3 forecast) due to Phase 2.1 coming lower than K-Line estimates and delayed start of Phase 1.2 due to  conflicts with Rogers duct bank.
3) YRTTC (ICM project) - $833K under - this is in line with the Aug 2018 IR submission.
Current Road Authority contribution is at 18% against the targeted 40%.  In Dec, significant invoicing needs to be done by Accounting.</v>
          </cell>
        </row>
        <row r="112">
          <cell r="F112" t="str">
            <v>Behind YTD budget mainly due to slower start for "ICON F" Meter Replacement Program</v>
          </cell>
          <cell r="G112" t="str">
            <v>Behind YTD budget mainly due to slower start to ICI Meter Installations</v>
          </cell>
          <cell r="H112" t="str">
            <v>Behind YTD budget mainly due to slower pace for ICI Meter Installations</v>
          </cell>
          <cell r="I112" t="str">
            <v>Immaterial Variance</v>
          </cell>
          <cell r="J112" t="str">
            <v xml:space="preserve">Metering variance is $255K under mainly due to lower spend for Smart Meter Expansion ($102K) and Suite Metering ($141K) in East. </v>
          </cell>
          <cell r="K112" t="str">
            <v xml:space="preserve">Metering variance is $482K under mainly due to timing issues  - lower spend for Suite Meter Reverification ($327K) and Suite Metering ($159K) in East. </v>
          </cell>
          <cell r="L112" t="str">
            <v xml:space="preserve">Metering variance is $652K under mainly due to timing issues  - lower spend for Suite Meter Reverification ($401K) and ICI meter installations ($277K) in East. </v>
          </cell>
          <cell r="M112" t="str">
            <v xml:space="preserve">Metering variance is $701K under mainly due to timing issues  - lower spend for Suite Meter Reverification ($474K) and ICI meter installations ($319K) in East. </v>
          </cell>
          <cell r="N112" t="str">
            <v xml:space="preserve">Metering variance is $1.1MM under mainly due to timing issues - lower spend for Suite Meter Reverification ($548K), ICI meter installations ($354K) and Suite Metering ($244K) in East. Current forecast is in line with budget. </v>
          </cell>
          <cell r="O112" t="str">
            <v xml:space="preserve">Metering variance is $1.1MM under mainly due to timing issues - lower spend for Suite Meter Reverification ($622K), ICI meter installations ($355K) and Suite Metering ($273K) in East. Current forecast is in line with budget. </v>
          </cell>
          <cell r="P112" t="str">
            <v xml:space="preserve">Metering variance is $1.2MM under mainly due to lower spend for Suite Meter Reverification ($695K), ICI meter installations ($379K) and Suite Metering ($273K). Based on 2019 average monthly metering spend, there is a certain risk in meeting East Metering Q3 forecast, however, Metering is working so that at Alectra level, the final capex is in line with Q3 forecast.. </v>
          </cell>
        </row>
        <row r="113">
          <cell r="G113" t="str">
            <v>Prior period accrual reversal for Metrolink GO Electrification WO. No YTD budget, as the spend is expected to start from May.</v>
          </cell>
          <cell r="H113" t="str">
            <v>Immaterial Variance - Prior period accrual reversal for Metrolink WO. No YTD budget, as the spend is expected to start from May.</v>
          </cell>
          <cell r="I113" t="str">
            <v>Negative actuals due to prior period accrual reversal for a Metrolink WO. 
Behind plan by $988K due to timing issues for Transit projects. Currently the work is expected to start from May.</v>
          </cell>
          <cell r="J113" t="str">
            <v>Negative actuals due to prior period accrual reversal for a Metrolink WO. 
Behind plan by $2.2M due to delayed start for Transit projects. Currently we are waiting for the PO and the permits from the City. Based on current information the work is expected to start in August. Transit projects do not have any Net impact to Alectra Capex.</v>
          </cell>
          <cell r="K113" t="str">
            <v>Negative actuals due to prior period accrual reversal for a Metrolink WO. 
Behind plan by $4.6M due to delayed start for Transit projects. Currently we are waiting for the POs and the permits from the City. Based on current information work is expected to start only in October which will also result in lower Gross spend in 2019 than the forecasted $29MM. But, Transit projects do not have any Net impact to Alectra Capex.</v>
          </cell>
          <cell r="L113" t="str">
            <v>Construction has still not started  for Transit projects. Currently, Alectra is waiting for the POs and the permits from the City. Based on current information work is expected to start only in November that will result in lower Gross spend in 2019 which will get reflected during Q3 forecast. But, Transit projects do not have any Net impact to Alectra Capex.</v>
          </cell>
          <cell r="M113" t="str">
            <v>Construction has not started  for Transit projects. In August some of PO issues and the permits from the City have been resolved. Based on current information work is expected to start in November that will result in lower Gross spend in 2019 which will get reflected during Q3 forecast. But, Transit projects do not have any Net impact to Alectra Capex.</v>
          </cell>
          <cell r="N113" t="str">
            <v>Construction has not started  for Transit projects. Currently, PO issues and the permits from the City have been resolved. Based on current information work is expected to start in November. As per current forecast,   Gross spend in 2019 have been significantly reduced. But, Transit projects do not have any Net impact to Alectra Capex.</v>
          </cell>
          <cell r="O113" t="str">
            <v>Construction for Transit projects will not happen in 2019 due to delays regarding permitting and approvals from Metrolinx which is making work impossible to start. Only $200K will be spent in 2019 for the Steeles Road job and the installation of a pole line. As per current forecast, Gross spend in 2019 have been significantly reduced. But, Transit projects do not have any Net impact to Alectra Capex.</v>
          </cell>
          <cell r="P113" t="str">
            <v>Construction for Transit projects will not happen in 2019 due to delays regarding permitting and approvals from Metrolinx which is making work impossible to start. Only $200K will be spent in 2019 for the Steeles Road job and the installation of a pole line. As per current forecast, Gross spend in 2019 have been significantly reduced. But, Transit projects do not have any Net impact to Alectra Capex.</v>
          </cell>
        </row>
        <row r="114">
          <cell r="F114" t="str">
            <v>Over by $157K. Customer Capital group had deferred some of the 2018 work orders  to 2019 owing to overspend in YRT in 2018. Most of those WOs got picked up in Jan 2019</v>
          </cell>
          <cell r="G114" t="str">
            <v xml:space="preserve">Gross YTD spend ahead of plan by $253K; Customer Capital group had deferred some of the 2018 work orders  to 2019 owing to overspend in YRT in 2018. Most of those WOs got picked up in Jan 2019. This is not carryover spend.
But in terms of Net spend, it is -tive $374K due to 3 large Customer deposits for $777K prior to the actual work being done.  </v>
          </cell>
          <cell r="H114" t="str">
            <v xml:space="preserve">Gross YTD spend ahead of plan by $519K due to timing issue.
But in terms of Net spend, it is $62K under due to 3 large Customer deposits for $777K prior to the actual work being done.  </v>
          </cell>
          <cell r="I114" t="str">
            <v xml:space="preserve">Gross YTD spend ahead of plan by $707K due to timing issue.
But in terms of Net spend, it is $156K over due to 3 large Customer deposits for $777K .  </v>
          </cell>
          <cell r="J114" t="str">
            <v xml:space="preserve">Gross YTD spend ahead of plan by $825K due to timing issue.
But in terms of Net spend, it is $235K under due to 3 large Customer deposits for $777K .  </v>
          </cell>
          <cell r="K114" t="str">
            <v xml:space="preserve">Gross YTD spend ahead of plan by $1.2MM due to timing issue.
But in terms of Net spend, it is on budget due to timing of Customer deposits.  </v>
          </cell>
          <cell r="L114" t="str">
            <v xml:space="preserve">Gross YTD spend ahead of plan by $1.3MM due to timing issue.
But in terms of Net spend, it is on budget due to timing of Customer deposits.  </v>
          </cell>
          <cell r="M114" t="str">
            <v xml:space="preserve">Gross YTD spend ahead of plan by $1.5MM due to higher Customer work.
But in terms of Net spend, it is ahead of budget by $457K.  </v>
          </cell>
          <cell r="N114" t="str">
            <v xml:space="preserve">Gross YTD spend ahead of plan by $3.2MM due to higher Customer work.
</v>
          </cell>
          <cell r="O114" t="str">
            <v>Gross YTD spend higher than YTD budget by $5.6MM due to higher Customer work. This was reflected in the current forecast as well . Most of the customer projects are now complete for 2019.
In terms of Net spend, variance is $4.4MM higher due to timing issues for invoicing and earlier recognition of $2MM of contribution from Barker BU project in 2017 when the funds were received ahead of time.</v>
          </cell>
          <cell r="P114" t="str">
            <v>Gross YTD spend higher than YTD budget by $5.9MM due to higher Customer work. This was reflected in the current forecast as well . Most of the customer projects are now complete for 2019.
In terms of Net spend, variance is $4.9MM higher due to timing issues for invoicing and earlier recognition of $2MM of contribution from Barker BU project in 2017 when the funds were received ahead of time. Current contribution is at 26% against the targeted 80%. In Dec, significant invoicing needs to be done by Accounting.</v>
          </cell>
        </row>
        <row r="115">
          <cell r="F115" t="str">
            <v>Immaterial Variance</v>
          </cell>
          <cell r="G115" t="str">
            <v>Immaterial Variance</v>
          </cell>
          <cell r="H115" t="str">
            <v>Immaterial Variance</v>
          </cell>
          <cell r="I115" t="str">
            <v>Fit/Microfit is $63K Gross over YTD budget, but in terms of Net it is $14K under.</v>
          </cell>
          <cell r="J115" t="str">
            <v>Fit/Microfit is $82K Gross over YTD budget, but in terms of Net it is $45K under.</v>
          </cell>
          <cell r="K115" t="str">
            <v>Fit/Microfit is $94K Gross over YTD budget, but in terms of Net it is $29K under.</v>
          </cell>
          <cell r="L115" t="str">
            <v>Fit/Microfit is $102K Gross over YTD budget, but in terms of Net it is $21K under.</v>
          </cell>
          <cell r="M115" t="str">
            <v>Fit/Microfit is $117K Gross over YTD budget, but in terms of Net it is $5K under.</v>
          </cell>
          <cell r="N115" t="str">
            <v>Fit/Microfit is $128K Gross over YTD budget, but in terms of Net it is $4.6K over.</v>
          </cell>
          <cell r="O115" t="str">
            <v>Fit/Microfit is $132K Gross over YTD budget, but in terms of Net it is $9.3K over.</v>
          </cell>
          <cell r="P115" t="str">
            <v>Fit/Microfit is $113K Gross over YTD budget, but in terms of Net it is $9.3K over.</v>
          </cell>
        </row>
        <row r="116">
          <cell r="F116" t="str">
            <v>Immaterial Variance</v>
          </cell>
          <cell r="G116" t="str">
            <v>Immaterial Variance</v>
          </cell>
          <cell r="H116" t="str">
            <v>Immaterial Variance</v>
          </cell>
          <cell r="I116" t="str">
            <v>This relates to Barrie TS upgarde project which was an ICM project. However, it hasn't been approved and hence being deferred.</v>
          </cell>
          <cell r="J116" t="str">
            <v>Project - Barrie TS Upgrade is now deferred due to non funding throug ICM</v>
          </cell>
          <cell r="K116" t="str">
            <v>Project - Barrie TS Upgrade is now deferred due to non funding through ICM</v>
          </cell>
          <cell r="L116" t="str">
            <v>Project - Barrie TS Upgrade is now deferred due to non funding through ICM</v>
          </cell>
          <cell r="M116" t="str">
            <v>Project - Barrie TS Upgrade is now deferred due to non funding through ICM</v>
          </cell>
          <cell r="N116" t="str">
            <v>Project - Barrie TS Upgrade is now deferred due to non funding through ICM</v>
          </cell>
          <cell r="O116" t="str">
            <v>Project - Barrie TS Upgrade is now deferred due to non funding through ICM</v>
          </cell>
          <cell r="P116" t="str">
            <v>Project - Barrie TS Upgrade is now deferred due to non funding through ICM</v>
          </cell>
        </row>
        <row r="118">
          <cell r="F118" t="str">
            <v>System Renewal is behind plan by $366K mainly due to lower Reactive spent. All other Alectra Groupings are offsetting each other their overages or underage.</v>
          </cell>
          <cell r="G118" t="str">
            <v>System Renewal is behind plan by $733K mainly due to timing issues.
UG Replacement, Reactive, Transformer Replacement and Emerging projects are behind budget, offset by
Ahead of plan spend in OH Replacement and carryover spend in Substation Renewal</v>
          </cell>
          <cell r="H118" t="str">
            <v xml:space="preserve">System Renewal is behind plan by $1MM mainly due to delays in Cable injection projects owing to delayed contractor negotiations with Novinium. </v>
          </cell>
          <cell r="I118" t="str">
            <v xml:space="preserve">System Renewal is behind plan by $2.5MM mainly due to delays in Cable injection projects owing to delayed contractor negotiations with Novinium. </v>
          </cell>
          <cell r="J118" t="str">
            <v xml:space="preserve">System Renewal is behind plan by $4.5MM mainly due to delays in Cable Injection projects owing to delayed contractor negotiations with Novinium and timing issues related to Cable Replacement projects. </v>
          </cell>
          <cell r="K118" t="str">
            <v>System Renewal is behind plan by $7.2MM mainly due to: 
- Timing issues related to Cable Replacement projects $4.0 MM - Temporary;
- $2.5MM under for Cable Injection projects owing to delayed contractor negotiations with Novinium. Novinium has confirmed that with current 2 men crew they wouldn't be able to meet the targeted cable Injection Meters. Currently, various options proposed by Novinium are being looked at so that the target meters can be  completed but which will result in higher per meter costs -  this may become a permanent variance.</v>
          </cell>
          <cell r="L118" t="str">
            <v>System Renewal is behind plan by $7.6MM mainly due to: 
- Timing issues related to Cable Replacement projects $4.7 MM - Temporary;
- $2.7MM under for Cable Injection projects owing to delayed contractor negotiations with Novinium. Novinium has confirmed that with current 2 men crew they wouldn't be able to meet the targeted cable Injection Meters. Currently, its been proposed that Novinium will increase to 3 men crew and start working on Saturdays. With this change as well, there will be an underspent by $2M which will be offset by spending in other Cable Replacement jobs -  ($500K - Permanent)</v>
          </cell>
          <cell r="M118" t="str">
            <v>System Renewal is behind plan by $7.0MM mainly due to: 
- Timing issues related to Cable Replacement projects $3.9 MM - Temporary;
- $3.1MM under for Cable Injection projects owing to delayed contractor negotiations with Novinium. Novinium has confirmed that with current 2 men crew they wouldn't be able to meet the targeted cable Injection Meters. Currently, its been proposed that Novinium will increase to 3 men crew and start working on Saturdays. With this change as well, there will be an underspent by $3.76M which will be offset by spending in other Cable Replacement jobs.</v>
          </cell>
          <cell r="N118" t="str">
            <v>System Renewal is behind plan by $5.9MM mainly due to: 
- Timing issues related to Cable Replacement projects $2.5 MM - Temporary;
- $3.5MM under for Cable Injection projects owing to delayed contractor negotiations with Novinium.</v>
          </cell>
          <cell r="O118" t="str">
            <v>System Renewal is behind plan by $6.4MM mainly due to: 
- Timing issues related to Cable Replacement projects $2.6 MM - Temporary;
- $4.MM under for Cable Injection projects owing to delayed contractor negotiations with Novinium; 
- offset by higher spending in OH Asset replacement ($104K) due to timing issues</v>
          </cell>
          <cell r="P118" t="str">
            <v xml:space="preserve">System Renewal is behind plan by $2.7MM. This is a significant improvement from Oct YTD results when the spend was trailing behind by nearly $6.4MM.  There is no risk in meeting Q3 Forecast.
YTD variance is mainly due to: 
- Underspend in Cable Injection and Cable replacement projects ($4.9MM); offset by
- Higher spending in OH Asset replacement, Emerging and Transformer Replacement as part of cost mitigation strategy to offset the underspent in Cable Injection projects. </v>
          </cell>
        </row>
        <row r="119">
          <cell r="F119" t="str">
            <v>Timing issue. Mainly due to 'Left Behind Cable' budget being split equally over 12 months.</v>
          </cell>
          <cell r="G119" t="str">
            <v>$300K is due to timing issue related to  'Left Behind Cable' budget and Cable injection at M27 (Kennedy - 16th Ave - McCowan - Hwy 7). And remaining $100K is permanent variance related to Cable Replacement at V01 which was part of budget but not part of final 2019 project list (this change will be captured in Q1 Forecast).</v>
          </cell>
          <cell r="H119" t="str">
            <v>Behind budget by $1.2MM due to:
1) Cable Injection - 2 projects on McCowan &amp; Kennedy and Major Mac. &amp; Keele - $917K under due to timing issues related to delays in contractor negotiations with Novinium. Currently both these jobs are scheduled for their pre-work to start in April and May respectively.
2)  'Left Behind Cable - $286K under is due to timing issue.
3) Cable Replacement - York Hilda -$200K under as permanent variances project being deferred (this change is captured in Q1 Forecast).</v>
          </cell>
          <cell r="I119" t="str">
            <v>Behind budget by $2.4MM due to:
1) Cable Injection - 2 projects on McCowan &amp; Kennedy and Major Mac. &amp; Keele - $1.5MM under due to timing issues related to delays in contractor negotiations with Novinium. Currently both these jobs are scheduled for their pre-work to start in April and May respectively.
2)  'Left Behind Cable - $286K under is due to timing issue.
3) Cable Replacement - York Hilda -$300K under as permanent variances project being deferred (this change is captured in Q1 Forecast).</v>
          </cell>
          <cell r="J119" t="str">
            <v>Behind budget by $5MM due to:
1) Cable Injection $2.5MM under due to delayed start related o delays in contractor negotiations with Novinium. Work finally started only last week of April. It will be forecasted to be lower than budget as it is expected that the total budget of $6.7MM won`t be spent in the time remaining in this year.
3) Cable Replacement projects - $2.5MM under  - a) York Hilda -$380K under as permanent variance; project being deferred (this change is captured in Q1 Forecast) and b) the remaining variance relates to timing of projects</v>
          </cell>
          <cell r="K119" t="str">
            <v xml:space="preserve">Behind budget by $6.7MM due to:
1) Cable Replacement projects - $4.0MM under  - 
     a) York Hilda -$460K under as permanent variance; project being deferred (this change was captured in latest Forecast) and 
       b) the remaining variance of $3.5MM relates to timing issues. 3 of the Cable replacement projects were trended to complete by July. However, due to delays in materials, projects are starting later than initially scheduled resulting in higher YTD variance. By end of Q3, the variance  should taper off.
2) Cable Injection $2.5MM under due to delayed start related to delays in contractor negotiations with Novinium. Work finally started in last week of April. During Q2, it was forecasted to be lower than budget by $500K. However, now Novinium has confirmed that with current 2 men crew they wouldn't be able to meet the target. Currently, various options proposed by Novinium are being looked at so that the target meters can be  completed but which will result in higher per meter cost. </v>
          </cell>
          <cell r="L119" t="str">
            <v xml:space="preserve">Behind budget by $7.0MM due to:
1) Cable Replacement projects - $4.7MM under relates to timing issues. 3 of the Cable replacement projects were trended to complete by July. However, due to delays in materials, projects are starting later than initially scheduled resulting in higher YTD variance. By end of the year, the variance  should taper off.
2) Cable Injection $2.7MM under due to delayed start in April related to delays in contractor negotiations with Novinium. During Q2, it was forecasted to be lower than budget by $500K. However, now Novinium has confirmed that with current 2 men crew they wouldn't be able to meet the target. Currently, its been proposed that Novinium will increase to 3 man crew and start working on Saturdays. With this change as well, there will be an underspent by $2M. This will be offset by starting work on York and Hilda Cable Replacement job and other couple of emerging cable replacement such Cochrane East, Ansley Grove and Essa Road. </v>
          </cell>
          <cell r="M119" t="str">
            <v>Behind budget by $6.97MM due to:
1) Cable Replacement projects - $3.9MM under relates to timing issues. 3 of the Cable replacement projects were trended to complete by July. However, due to delays in materials, projects are starting later than initially scheduled resulting in higher YTD variance. By end of the year, the variance  should taper off. Spend has picked up in last 2 months
2) Cable Injection $3.1MM under due to delayed start in April related to delays in contractor negotiations with Novinium. During Q2, it was forecasted to be lower than budget by $500K. However, now with the remaining 14 week period, its been proposed that Novinium will increase to 3 man crew and start working on Saturdays. With this change as well, there will be a total  underspent by $3.76M. This will be offset by starting work on York and Hilda Cable Replacement job and other couple of emerging cable replacement such Cochrane East, Ansley Grove and Essa Road. This will be captured during Q3 Forecast.</v>
          </cell>
          <cell r="N119" t="str">
            <v xml:space="preserve">Behind budget by $6.0MM due to:
1) Cable Replacement projects - $2.5MM under relates to timing issues. 3 of the Cable replacement projects were trended to complete by July. However, due to delays in materials, projects starting later than initially scheduled resulting in higher YTD variance. But now work is in full swing as it is also reflected in our September month spend of $1.7MM.
2) Cable Injection $3.5MM under due to delayed start in April related to delays in contractor negotiations with Novinium. As per current forecast, spend is expected to be lower than budget by $3.5MM which is offset by starting work on York and Hilda Cable Replacement job and other couple of emerging cable replacement such Cochrane East, Ansley Grove and Essa Road. </v>
          </cell>
          <cell r="O119" t="str">
            <v xml:space="preserve">Behind budget by $6.7MM due to:
1) Cable Replacement projects - $2.6MM under relates to timing issues. Work has been is in full swing from July however Transpower is bit behind in their invoicing.
2) Cable Injection $4.0MM under due to delayed start in April related to delays in contractor negotiations with Novinium. As per current forecast, spend is expected to be lower than budget by $3.5MM which is offset by starting work on York and Hilda Cable Replacement job and other couple of emerging cable replacement such Cochrane East, Ansley Grove and Essa Road. </v>
          </cell>
          <cell r="P119" t="str">
            <v xml:space="preserve">Behind budget by $4.9MM due to:
1) Cable Replacement projects - $832K under relates to timing issues. This is a significant improvement from Oct YTD results when the spend was trailing behind by nearly $3MM. In November, owing to close collaboration between PDG, Lines and Capital Reporting, $2.4MM worth of invoicing from Transpower was recorded. 
2) Cable Injection $4.0MM under due to delayed start in April related to delays in contractor negotiations with Novinium. As per current forecast, spend is expected to be lower than budget by $3.5MM which is offset by starting work on York and Hilda Cable Replacement job and other couple of emerging cable replacement such Cochrane East, Ansley Grove and Essa Road. </v>
          </cell>
        </row>
        <row r="120">
          <cell r="F120" t="str">
            <v>Ahead of budget due to spend in Switch Replacement program happening earlier in the year which is different from historical trend.</v>
          </cell>
          <cell r="G120" t="str">
            <v>Ahead of budget due to Switch Replacement program spend happening earlier in the year which is different from historical trend. This program is being scheduled better in 2019 with PDG`s efforts thereby reducing overtime spend as well and completing the work earlier in the year rather than in Q3.
Also Pole Replacement is ahead of plan spend by $100K.</v>
          </cell>
          <cell r="H120" t="str">
            <v>Ahead of budget due to Switch Replacement program ($210K over) spend happening earlier in the year which is different from historical trend. This program is being scheduled better in 2019 with PDG`s efforts thereby reducing overtime spend as well and completing the work earlier in the year rather than in Q3.
Also Pole Replacement is ahead of plan spend by $210K.</v>
          </cell>
          <cell r="I120" t="str">
            <v>Ahead of budget due to Switch Replacement program ($250K over) spend happening earlier in the year which is different from historical trend. This program is being scheduled better in 2019 with PDG`s efforts thereby reducing overtime spend as well and completing the work earlier in the year rather than in Q3.
Also program type projects are currently  ahead of planned spend by $272K.</v>
          </cell>
          <cell r="J120" t="str">
            <v>Ahead of budget due to Switch Replacement program ($367K over) spend happening earlier in the year which is different from historical trend. This program is being scheduled better in 2019 with PDG`s efforts thereby reducing overtime spend as well and completing the work earlier in the year rather than in Q3.</v>
          </cell>
          <cell r="K120" t="str">
            <v>Immaterial Variance</v>
          </cell>
          <cell r="L120" t="str">
            <v>Behind budget by $292K due to:
1) Behind budget spend on Four Circuit Pole Storm Hardening by $800K - timing issue. Project on Keele street is expected to go on till end of December.
Offset by;
2) Ahead of budget spend in Switch Replacement program by $570K</v>
          </cell>
          <cell r="M120" t="str">
            <v>Behind budget by $292K due to:
1) Behind budget spend on Four Circuit Pole Storm Hardening by $995K. The project on Keele street will come under by $700K since all the identified 57 poles in the project didn't require complete upgrades. This underspent will also be offset by starting work on york and Hilda Phase 4 Cable replacement job.
Offset by;
2) Ahead of budget spend in all program type projects by $870K</v>
          </cell>
          <cell r="N120" t="str">
            <v>Immaterial variance</v>
          </cell>
          <cell r="O120" t="str">
            <v>Ahead of budget by $104K  - timing issue</v>
          </cell>
          <cell r="P120" t="str">
            <v>Ahead of budget by $140K. YTD results are already higher than Q3 forecast. This overspend was done to offset the underspend of $430K in York and Hilda Cable Replacement job  and also Cochrane Emerging job that were brought in at Q3 forecast to offset some of the underspent from Cable injection.</v>
          </cell>
        </row>
        <row r="121">
          <cell r="F121" t="str">
            <v>Ahead of budget due to carryover spend in 'Station Switchgear Replacement (ACA) 8th Line MS323'</v>
          </cell>
          <cell r="G121" t="str">
            <v>Ahead of budget due to carryover spend in 'Station Switchgear Replacement (ACA) 8th Line MS323'. Overall this particular project is in line with the Business case budget after the additional funding request that was processed in 2018.</v>
          </cell>
          <cell r="H121" t="str">
            <v>Ahead of budget due to carryover spend in 'Station Switchgear Replacement (ACA) 8th Line MS323'
Other Station Sustainment and P&amp;C projects are fairly in line with budget</v>
          </cell>
          <cell r="I121" t="str">
            <v>Immaterial Variance</v>
          </cell>
          <cell r="J121" t="str">
            <v>Immaterial Variance</v>
          </cell>
          <cell r="K121" t="str">
            <v>Immaterial Variance</v>
          </cell>
          <cell r="L121" t="str">
            <v>Timing issue:
-Station Sustainment project - VTS2 T1 and T2 OIL Leak Repairs ($148K) over
- P&amp;C project - ProActive Replacement of RTUs in East (128K) over</v>
          </cell>
          <cell r="M121" t="str">
            <v>Ahead of budget by $193K mainly due to ahead of plan spend in VTS2 T1 and T2 OIL Leak Repairs</v>
          </cell>
          <cell r="N121" t="str">
            <v>Ahead of budget by $142K mainly due to ahead of plan spend in VTS2 T1 and T2 OIL Leak Repairs</v>
          </cell>
          <cell r="O121" t="str">
            <v>Ahead of budget by $193K mainly due to ahead of plan spend in VTS2 T1 and T2 OIL Leak Repairs</v>
          </cell>
          <cell r="P121" t="str">
            <v>Ahead of budget by $282K. Most of the projects are complete and the final capex $$ is expected to be only marginally higher than Q3 forecast.</v>
          </cell>
        </row>
        <row r="122">
          <cell r="F122" t="str">
            <v>Timing issue</v>
          </cell>
          <cell r="G122" t="str">
            <v>Timing issue; $800K was spent in Feb largely due to the Feb wind storm</v>
          </cell>
          <cell r="H122" t="str">
            <v>$133K under  - Timing issue
 - $1M was spent in March of the total $2.4MM YTD spent owing to late Feb wind storm
 - $14K YTD spent on Cable Injection pre-work.</v>
          </cell>
          <cell r="I122" t="str">
            <v>Immaterial Variance</v>
          </cell>
          <cell r="J122" t="str">
            <v>Timing issue</v>
          </cell>
          <cell r="K122" t="str">
            <v>Immaterial Variance</v>
          </cell>
          <cell r="L122" t="str">
            <v>Timing issue.</v>
          </cell>
          <cell r="M122" t="str">
            <v>Timing issue.</v>
          </cell>
          <cell r="N122" t="str">
            <v>Fairly in line with budget</v>
          </cell>
          <cell r="O122" t="str">
            <v>Fairly in line with budget</v>
          </cell>
          <cell r="P122" t="str">
            <v xml:space="preserve">Timing issue. Remaining to spend is $800K. </v>
          </cell>
        </row>
        <row r="123">
          <cell r="F123" t="str">
            <v>Immaterial Variance</v>
          </cell>
          <cell r="G123" t="str">
            <v>Timing issue related to Transformer Replacement program. The pace is slower than what was trended.</v>
          </cell>
          <cell r="H123" t="str">
            <v>Immaterial Variance</v>
          </cell>
          <cell r="I123" t="str">
            <v>Immaterial Variance</v>
          </cell>
          <cell r="J123" t="str">
            <v>Immaterial Variance</v>
          </cell>
          <cell r="K123" t="str">
            <v>Timing issue</v>
          </cell>
          <cell r="L123" t="str">
            <v>Timing issue</v>
          </cell>
          <cell r="M123" t="str">
            <v>Immaterial variance</v>
          </cell>
          <cell r="N123" t="str">
            <v>Higher by $170K - Timing issue</v>
          </cell>
          <cell r="O123" t="str">
            <v>Higher by $170K - Timing issue</v>
          </cell>
          <cell r="P123" t="str">
            <v>Higher by $747K. YTD results are already higher than Q3 forecast.  This overspend was done to offset the underspend of $430K in York and Hilda Cable Replacement job  and also Cochrane Emerging job that were brought in at Q3 forecast to offset some of the underspent from Cable injection.</v>
          </cell>
        </row>
        <row r="124">
          <cell r="F124" t="str">
            <v>Immaterial Variance</v>
          </cell>
          <cell r="G124" t="str">
            <v>Immaterial Variance</v>
          </cell>
          <cell r="H124" t="str">
            <v xml:space="preserve">Immaterial Variance (Negative spend due to reversal of prior period accrual) </v>
          </cell>
          <cell r="I124" t="str">
            <v>$39K ahead of plan due to earlier spend for Flood Risk Mitigation projects</v>
          </cell>
          <cell r="J124" t="str">
            <v>$41K ahead of plan due to earlier spend for Flood Risk Mitigation projects</v>
          </cell>
          <cell r="K124" t="str">
            <v>$49K ahead of plan due to earlier spend for Flood Risk Mitigation projects</v>
          </cell>
          <cell r="L124" t="str">
            <v xml:space="preserve">$288K behind plan spend due to timing issues related to Shirley and Vine Rear Lot Conversion project in East North. The project is now in construction and will complete by September. </v>
          </cell>
          <cell r="M124" t="str">
            <v xml:space="preserve">$294K behind plan spend due to timing issues related to Shirley and Vine Rear Lot Conversion project in East North. The project is now in construction and will complete by September. </v>
          </cell>
          <cell r="N124" t="str">
            <v xml:space="preserve">$306K behind plan spend due to timing issues related to Shirley and Vine Rear Lot Conversion project in East North. The project is now is now nearly complete. </v>
          </cell>
          <cell r="O124" t="str">
            <v xml:space="preserve">$389K behind plan spend due to timing issues related to flood Mitigation projects and lower than estimate spend on Shirley and Vine Rear Lot Conversion project in East North. </v>
          </cell>
          <cell r="P124" t="str">
            <v xml:space="preserve">$362K behind plan spend due to lower spend related to flood Mitigation projects ($271K) owing to station sustainment resourcing issues and lower than estimate spend on Shirley and Vine Rear Lot Conversion project by $90K in East North. </v>
          </cell>
        </row>
        <row r="126">
          <cell r="F126" t="str">
            <v>Timing issue</v>
          </cell>
          <cell r="G126" t="str">
            <v>Under budget as $500K of the $2.3M Emerging budget will be used to offset the carryover portion of Warden job under Capacity (Stations). And other 5 small emerging cable replacement jobs which will be funded through this budget are yet to start.</v>
          </cell>
          <cell r="H126" t="str">
            <v>Under budget as $500K of the $2.3MM Emerging budget will be used to offset the carryover portion of Warden job under Capacity (Stations). And other 5 small Emerging cable replacement jobs which will be funded through this budget are yet to start.</v>
          </cell>
          <cell r="I126" t="str">
            <v>Under budget as $500K of the $2.0MM Emerging budget will be used to offset the carryover portion of Warden job under Capacity (Stations). And other 5 small Emerging cable replacement jobs which will be funded through this budget are yet to start.</v>
          </cell>
          <cell r="J126" t="str">
            <v>Behind budget by $118K due to 'Design only project' which was trended equally over 12 months.</v>
          </cell>
          <cell r="K126" t="str">
            <v>'Behind budget by $517K due to 'Alectra Emerging project' which was trended equally over 12 months.</v>
          </cell>
          <cell r="L126" t="str">
            <v>Behind budget by $458K due to 'Alectra Emerging project' which was trended equally over 12 months.</v>
          </cell>
          <cell r="M126" t="str">
            <v>Behind budget by $139K due to 'Alectra Emerging project' which was trended equally over 12 months. However, spend will now ramp up as more emerging projects have been identified which will also offset the underspend in cable Injection.</v>
          </cell>
          <cell r="N126" t="str">
            <v>Behind budget by $104K due to 'Alectra Emerging project' which was trended equally over 12 months. However, spend has now ramped up as more emerging projects have been identified which is offsetting the underspend in cable Injection.</v>
          </cell>
          <cell r="O126" t="str">
            <v>Immaterial difference</v>
          </cell>
          <cell r="P126" t="str">
            <v>Higher by $926K as more projects were added to offset the underspend from Cable Injection during Q2 / Q3 forecast. However, there is a risk that the final capex may be lower than Q3 forecast by $200K owing to material delays for PCB transformers and Cochrane job.</v>
          </cell>
        </row>
        <row r="127">
          <cell r="F127" t="str">
            <v>System Service is ahead of plan by  $149K due to Carryover work in Lines Stations related to Warden and Mill Street MS upgrade at Tottenham.</v>
          </cell>
          <cell r="G127" t="str">
            <v>System Service is behind plan by  $550K largely due to no spend by Advanced Planning for their Capacity (Lines) projects, 
Partially offset by;
Carryover spend in Capacity (Stations) projects.</v>
          </cell>
          <cell r="H127" t="str">
            <v>System Service is behind plan by  $1.1MM largely due to no spend by Advanced Planning for their Capacity (Lines) projects, 
Partially offset by;
Carryover spend in Capacity (Stations) projects.</v>
          </cell>
          <cell r="I127" t="str">
            <v xml:space="preserve">System Service is behind plan by  $1.6MM largely due to under plan spend by Advanced Planning for their Capacity (Lines) projects, 
</v>
          </cell>
          <cell r="J127" t="str">
            <v xml:space="preserve">System Service is behind plan by  $1.6MM largely due to under plan spend by Advanced Planning for their Capacity (Lines) projects, 
</v>
          </cell>
          <cell r="K127" t="str">
            <v xml:space="preserve">System Service is behind plan by  $2.4MM largely due to:
- $1.5MM under plan spend by Advanced Planning for their Capacity (Lines) projects in terms of Gross $$ (in terms of Net $$ as Advanced Planning projects of 'Alectra Drive for Workplace' and 'Residential Solar Storage' have budgeted contributions, variance is $282K ) - Temporary
- $680K under in System Control and Communications owing to Timing issues  - Temporary
- $278K under in Safety &amp; Security owing to Timing issues - Temporary
</v>
          </cell>
          <cell r="L127" t="str">
            <v xml:space="preserve">System Service is behind plan by  $2.4MM largely due to:
- $1.5MM under plan spend by Advanced Planning for their Capacity (Lines) projects in terms of Gross $$ (in terms of Net $$ as Advanced Planning projects of 'Alectra Drive for Workplace' and 'Residential Solar Storage' have budgeted contributions, variance is $282K ) - Temporary
- $596K under in System Control and Communications owing to Timing issues  - Temporary
- $249K under in Safety &amp; Security owing to Timing issues - Temporary
Offset by:
- $931K over in Capacity (Stations) due to known  carryover work related to Warden job </v>
          </cell>
          <cell r="M127" t="str">
            <v xml:space="preserve">System Service is behind plan by  $2.4MM largely due to:
- $1.5MM under plan spend by Advanced Planning for their Capacity (Lines) projects in terms of Gross $$ (in terms of Net $$ as Advanced Planning projects of 'Alectra Drive for Workplace' and 'Residential Solar Storage' have budgeted contributions, variance is $282K ) - Temporary
- $596K under in System Control and Communications owing to Timing issues  - Temporary
- $249K under in Safety &amp; Security owing to Timing issues - Temporary
Offset by:
- $931K over in Capacity (Stations) due to known  carryover work related to Warden job </v>
          </cell>
          <cell r="N127" t="str">
            <v xml:space="preserve">System Service is behind plan by  $3.1MM largely due to:
- $1.8MM under plan spend by Advanced Planning for their Capacity (Lines) projects in terms of Gross $$ (in terms of Net $$ as Advanced Planning projects of 'Alectra Drive for Workplace' and 'Residential Solar Storage' have budgeted contributions, variance is $30K)
- $833K under in System Control and Communications owing to Timing issues  - Temporary
- $211K under in Safety &amp; Security owing to Timing issues - Temporary
Offset by:
- $515K over in Capacity (Stations) due to known  carryover work related to Warden job </v>
          </cell>
          <cell r="O127" t="str">
            <v>System Service is behind plan by  $3.9MM largely due to:
- $1.8MM under plan spend by Advanced Planning for their Capacity (Lines) projects in terms of Gross $$ (in terms of Net $$ as Advanced Planning projects of 'Alectra Drive for Workplace' and 'Residential Solar Storage' have budgeted contributions, variance is $270K)
- $940K under in System Control and Communications owing to Timing issues  - Temporary
- $432K under for Planned Capital Capacity (Lines) projects as final estimates were lower than budget - Permanent
- $338K under due to deferral of New Tecumseth Switches project - Permanent
- $153K under in Safety &amp; Security owing to Timing issues - Temporary</v>
          </cell>
          <cell r="P127" t="str">
            <v>System Service is behind plan by  $3.8MM largely due to:
- $2.1MM under plan spend by Advanced Planning for their Capacity (Lines) projects in terms of Gross $$ (in terms of Net $$ as Advanced Planning projects of 'Alectra Drive for Workplace' and 'Residential Solar Storage' have budgeted contributions, variance is $336K)
- $1.0MM under in System Control and Communications owing to Timing issues  - Temporary
- $428K under for Planned Capital Capacity (Lines) projects as final estimates were lower than budget - Permanent
- $215K under in Safety &amp; Security owing to Timing issues - Temporary</v>
          </cell>
        </row>
        <row r="128">
          <cell r="F128" t="str">
            <v>Under plan spend by $356K owing to no spend for Advanced Planning Capacity projects. Other Planned Capital projects are in sync with the trended budget.</v>
          </cell>
          <cell r="G128" t="str">
            <v>Under plan spend by $746K owing to no spend for Advanced Planning Capacity projects. Other Planned Capital projects are in sync with the trended budget.</v>
          </cell>
          <cell r="H128" t="str">
            <v>Under plan spend by $1.3M owing to no spend for Advanced Planning Capacity projects, though $100K of spend is being captured under Automation Scada. Other Planned Capital projects are in sync with the trended budget.</v>
          </cell>
          <cell r="I128" t="str">
            <v>Under plan spend by $1.7MM (Gross) owing to under spend byAdvanced Planning Capacity projects, though $100K of spend is being captured under Automation Scada. But as couple of Advanced Planning projects are funded through IESO, the total Net impact is $700K under.
Other Planned Capital projects are in sync with the trended budget.</v>
          </cell>
          <cell r="J128" t="str">
            <v>Under plan spend by $2MM owing to :
- behind YTD budget spend for Advanced Planning Capacity projects ($1.3MM), and
- couple of Planned Capital projects are starting later than trended budget, namely, 'Install One Additional 27.6 kV Cct on Elgin Mills Rd - Part 1 Leslie St to Bayview Ave' ($350K) and 'Build  Two Feeder Ties on  Hwy 50 between Vaughan and Brampton' ($106K)</v>
          </cell>
          <cell r="K128" t="str">
            <v xml:space="preserve">Under plan spend by $2.4MM owing to slower YTD  spend for Advanced Planning Capacity projects. Budget was trended equally over 12 months. 
However, in terms of Net $$ (as Advanced Planning projects of 'Alectra Drive for Workplace' and 'Residential Solar Storage' have budgeted contributions) variance is $1.1MM under which is offset by $839K over spend under Automation Scada as couple of old Advanced planning projects are mapped there. Overall Advanced Planning YTD Net variance is $282K
</v>
          </cell>
          <cell r="L128" t="str">
            <v xml:space="preserve">Under plan spend by $2.8MM owing to slower YTD  spend for Advanced Planning Capacity projects. Budget was trended equally over 12 months. 
However, in terms of Net $$ (as Advanced Planning projects of 'Alectra Drive for Workplace' and 'Residential Solar Storage' have budgeted contributions) variance is $1.3MM under which is offset by $940K over spend under Automation Scada as couple of old Advanced planning projects are mapped there. Overall Advanced Planning YTD Net variance is $353K
Other Planned Capital Capacity Lines projects are on budget.
</v>
          </cell>
          <cell r="M128" t="str">
            <v xml:space="preserve">Under plan spend by $3.3MM owing to slower YTD  spend for Advanced Planning Capacity projects. Budget was trended equally over 12 months. 
However, in terms of Net $$ (as Advanced Planning projects of 'Alectra Drive for Workplace' and 'Residential Solar Storage' have budgeted contributions) variance is $1.7MM under which is offset by $1.3MM over spend under Automation Scada as couple of old Advanced planning projects are mapped there. Overall Advanced Planning YTD Net variance is $468K
Other Planned Capital Capacity Lines projects are on budget.
</v>
          </cell>
          <cell r="N128" t="str">
            <v xml:space="preserve">Under plan spend by $3.8MM largely owing to lower YTD  spend for Advanced Planning Capacity projects. This is offset by $1.6MM over spend under Automation Scada as couple of old Advanced planning projects are mapped there. Overall Advanced Planning YTD Gross variance is $1.8MM and in terms of Net (as Advanced Planning projects of 'Alectra Drive for Workplace' and 'Residential Solar Storage' have budgeted contributions), variance is only $30K.
Other Planned Capital Capacity Lines projects are on budget.
</v>
          </cell>
          <cell r="O128" t="str">
            <v xml:space="preserve">Under plan spend by $4.6MM largely owing to lower YTD  spend for Advanced Planning Capacity projects. This is offset by $1.7MM over spend under Automation Scada as couple of old Advanced planning projects are mapped there. Overall Advanced Planning YTD Gross variance is $1.8MM and in terms of Net (as Advanced Planning projects of 'Alectra Drive for Workplace' and 'Residential Solar Storage' have budgeted contributions), variance is only $270K.
Other Planned Capital Capacity Lines projects are $432K under as final estimates were lower than budget.
</v>
          </cell>
          <cell r="P128" t="str">
            <v xml:space="preserve">Under plan spend by $4.6MM largely owing to lower YTD  spend for Advanced Planning Capacity projects. This is offset by $1.8MM over spend under Automation Scada as couple of old Advanced planning projects are mapped there. Overall Advanced Planning YTD Gross variance is $2.1MM and in terms of Net (as Advanced Planning projects of 'Alectra Drive for Workplace' and 'Residential Solar Storage' have budgeted contributions), variance is only $336K.
Other Planned Capital Capacity Lines projects are $428K under as final estimates were lower than budget.
</v>
          </cell>
        </row>
        <row r="129">
          <cell r="F129" t="str">
            <v>Ahead of budget spend due to:
- Known  carryover work related to Warden job from 2018 - $104K
- carryover work for Station project ' Mill Street MS835 TX Upgrade - Tottenham' - $156K</v>
          </cell>
          <cell r="G129" t="str">
            <v>Ahead of budget spend due to:
- Known  carryover work related to Warden job from 2018 - $223K (to be funded through Emerging budget)
- Carryover work for Station project ' Mill Street MS835 TX Upgrade - Tottenham' - $110K (funding to be ascertained during Q1 Forecast)</v>
          </cell>
          <cell r="H129" t="str">
            <v>Ahead of budget spend due to:
- Known  carryover work related to Warden job from 2018 - $223K (to be funded through Emerging budget)
- Carryover work for Station project ' Mill Street MS835 TX Upgrade - Tottenham' - $110K due to an Accounting anamoly in processing holdback invoice (to be funded with Station design portfolio))</v>
          </cell>
          <cell r="I129" t="str">
            <v xml:space="preserve">Ahead of budget spend due to known  carryover work related to Warden job from 2018 - $524K (to be funded through Emerging budget)
</v>
          </cell>
          <cell r="J129" t="str">
            <v>Ahead of budget spend due to known  carryover work related to Warden job ($700K) - (Note - Historically Warden job is mapped to Stations Capacity Alectra Grouping though this is not a Stations project) and Tottenham project ($110K)</v>
          </cell>
          <cell r="K129" t="str">
            <v xml:space="preserve">Ahead of budget spend due to known  carryover work related to Warden job ($826K) </v>
          </cell>
          <cell r="L129" t="str">
            <v xml:space="preserve">Ahead of budget spend due to known  carryover work related to Warden job ($897K) </v>
          </cell>
          <cell r="M129" t="str">
            <v xml:space="preserve">Ahead of budget spend due to known  carryover work related to Warden job ($920K) </v>
          </cell>
          <cell r="N129" t="str">
            <v xml:space="preserve">Ahead of budget spend due to known  carryover work related to Warden job </v>
          </cell>
          <cell r="O129" t="str">
            <v>Immaterial difference</v>
          </cell>
          <cell r="P129" t="str">
            <v>Immaterial difference</v>
          </cell>
        </row>
        <row r="130">
          <cell r="F130" t="str">
            <v>Timing Issue</v>
          </cell>
          <cell r="G130" t="str">
            <v>Behind plan by $105K due to timing issues:
1) Control Room project (Remote Fault Indicator Deployment) under by $72K
2)  Station Sustainment projects by $22K
3) P&amp;C projects under by $13K</v>
          </cell>
          <cell r="H130" t="str">
            <v xml:space="preserve">Behind plan by $113K due to timing issues:
- Control Room project (Remote Fault Indicator Deployment) under by $107K - timing issue
- Other Stations projects are all lining up with budget
</v>
          </cell>
          <cell r="I130" t="str">
            <v xml:space="preserve">Behind plan by $249K due to timing issues:
- Control Room project (Remote Fault Indicator Deployment) under by $145K - timing issue
- Remaining $100K due to under spend for various Stations projects due to timing issues.
</v>
          </cell>
          <cell r="J130" t="str">
            <v>Behind plan by $555K due to timing issues:
- P&amp;C projects - $150K under
- Station Sustainment projects  - $144K under
- Control Room project (Remote Fault Indicator Deployment) -  $113K
- Station Design ( Markham TS#3 230kV Line Protections Upgrade) - $127K</v>
          </cell>
          <cell r="K130" t="str">
            <v>Behind plan by $680K due to timing issues:
- P&amp;C projects - $236K under mainly due to WiMAX Communication project
- Control Room project (Remote Fault Indicator Deployment) -  $216K
- Station Design ( Markham TS#3 230kV Line Protections Upgrade) - $153K</v>
          </cell>
          <cell r="L130" t="str">
            <v>Behind plan by $596K due to timing issues:
- P&amp;C projects - $111K under mainly due to WiMAX Communication project
- Control Room project (Remote Fault Indicator Deployment) -  $185K
- Station Design ( Markham TS#3 230kV Line Protections Upgrade) - $282K</v>
          </cell>
          <cell r="M130" t="str">
            <v>Behind plan by $593K due to timing issues:
- P&amp;C projects - $152K under mainly due to WiMAX Communication project
- Control Room project (Remote Fault Indicator Deployment) -  $190K
- Station Design ( Markham TS#3 230kV Line Protections Upgrade) - $290K</v>
          </cell>
          <cell r="N130" t="str">
            <v>Behind plan by $834K due to :
- Station Design ( Markham TS#3 230kV Line Protections Upgrade) - $350K - timing issue
- P&amp;C projects - $222K under mainly due to WiMAX Communication project - timing issue
- Control Room project (Remote Fault Indicator Deployment) -  $214K under as this project is swapped by another IT upgrade project in Control Room</v>
          </cell>
          <cell r="O130" t="str">
            <v>Behind plan by $940K due to :
- Station Design ( Markham TS#3 230kV Line Protections Upgrade) - $351K - timing issue
- P&amp;C projects - $234K under mainly due to WiMAX Communication project - timing issue
- Control Room project (Remote Fault Indicator Deployment) -  $250K under as this project is swapped by another IT upgrade project in Control Room</v>
          </cell>
          <cell r="P130" t="str">
            <v>Behind plan by $1MM due to :
- Station Design ( Markham TS#3 230kV Line Protections Upgrade) - $347K - timing issue
- P&amp;C projects - $390K under mainly due to WiMAX Communication project - timing issue
- Control Room project (Remote Fault Indicator Deployment) -  $200K under as this project is swapped by another IT upgrade project in Control Room</v>
          </cell>
        </row>
        <row r="131">
          <cell r="F131" t="str">
            <v>Immaterial Variance</v>
          </cell>
          <cell r="G131" t="str">
            <v>Immaterial Variance</v>
          </cell>
          <cell r="H131" t="str">
            <v>Immaterial Variance</v>
          </cell>
          <cell r="I131" t="str">
            <v>Immaterial Variance</v>
          </cell>
          <cell r="J131" t="str">
            <v>Timing issue related to Station sustainment projects, particularly, Sorbweb Oil Containment Systems - 4 Transformers- $100k under</v>
          </cell>
          <cell r="K131" t="str">
            <v>Timing issue related to Station sustainment projects, particularly, Sorbweb Oil Containment Systems - 4 Transformers- $148k under</v>
          </cell>
          <cell r="L131" t="str">
            <v>Timing issue related to Station sustainment projects, particularly, Sorbweb Oil Containment Systems - 4 Transformers- $249K under</v>
          </cell>
          <cell r="M131" t="str">
            <v>Timing issue related to Station sustainment projects, particularly, Sorbweb Oil Containment Systems - 4 Transformers- $165K under</v>
          </cell>
          <cell r="N131" t="str">
            <v>Timing issue related to Station sustainment projects, particularly, Sorbweb Oil Containment Systems - 4 Transformers- $212K under</v>
          </cell>
          <cell r="O131" t="str">
            <v>Timing issue related to Station sustainment projects, particularly, Sorbweb Oil Containment Systems - 4 Transformers- $153K under</v>
          </cell>
          <cell r="P131" t="str">
            <v>Timing issue related to Station sustainment projects, particularly, Sorbweb Oil Containment Systems. The spending would be done in December.</v>
          </cell>
        </row>
        <row r="133">
          <cell r="G133" t="str">
            <v>Due to carryover amount spent under Advanced Planning project (Alternate Energy Sources Rate based). To be funded within Advanced Planning portfolio.</v>
          </cell>
          <cell r="H133" t="str">
            <v>Due to carryover amount spent under Advanced Planning projects (to be funded within Advanced Planning portfolio)</v>
          </cell>
          <cell r="I133" t="str">
            <v>$204K under plan due to slower than budgeted spend for Distribution Automation project</v>
          </cell>
          <cell r="J133" t="str">
            <v>Due to carryover amount spent under Advanced Planning projects (to be funded within Advanced Planning portfolio)</v>
          </cell>
          <cell r="K133" t="str">
            <v xml:space="preserve">YTD variance is $137K over due to:
- $839K over spend as couple of old Advanced planning projects are mapped under Automation Scada; 
partially offset by 
- $475K under due to timing issues in Distribution Automation project and $225K under due to deferral of New Tecumseth Switches project. </v>
          </cell>
          <cell r="L133" t="str">
            <v xml:space="preserve">YTD variance is $326K over due to:
- $938K over spend as couple of old Advanced planning projects are mapped under Automation Scada; 
partially offset by 
- $387K under due to timing issues in Distribution Automation project and $225K under due to deferral of New Tecumseth Switches project. </v>
          </cell>
          <cell r="M133" t="str">
            <v xml:space="preserve">YTD variance is $742K over due to:
- $1.3MM over spend as couple of old Advanced planning projects are mapped under Automation Scada; 
partially offset by 
- $290K under due to timing issues in Distribution Automation project and $225K under due to deferral of New Tecumseth Switches project. </v>
          </cell>
          <cell r="N133" t="str">
            <v xml:space="preserve">YTD variance is $1.2MM over due to:
- $1.6MM over spend as couple of old Advanced planning projects are mapped under Automation Scada; 
partially offset by 
- $83K under due to timing issues in Distribution Automation project and $338K under due to deferral of New Tecumseth Switches project. </v>
          </cell>
          <cell r="O133" t="str">
            <v xml:space="preserve">YTD variance is $1.4MM over due to:
- $1.7MM over spend as couple of old Advanced planning projects are mapped under Automation Scada; 
partially offset by 
-  $338K under due to deferral of New Tecumseth Switches project. </v>
          </cell>
          <cell r="P133" t="str">
            <v xml:space="preserve">YTD variance is $2.1MM over due to:
- $1.8MM over spend as couple of old Advanced planning projects are mapped under Automation Scada; 
-  $279K over for Distribution Automation. This overspend was done to offset the underspend of $430K in York and Hilda Cable Replacement job  and also Cochrane Emerging job that were brought in at Q3 forecast to offset some of the underspent from Cable injection.  </v>
          </cell>
        </row>
        <row r="134">
          <cell r="F134" t="str">
            <v>Gross Expenditure is behind plan by  $268K or 4% due to:
- Controllable Capital (System Renewal and System Service) is $216K under mainly due to lower Reactive spent and timing issues.
- System Access is $52K under due to slower start in Subdivision and Road Authority work.</v>
          </cell>
          <cell r="G134" t="str">
            <v>Gross Expenditure is behind plan by  $3.6MM due to:
- Controllable Capital (System Renewal and System Service) is $1.3MM under mainly due to timing issues.
- System Access is $2.4MM under due to slower start in Subdivision .</v>
          </cell>
          <cell r="H134" t="str">
            <v>Gross Expenditure is behind plan by  $7MM due to:
- Controllable Capital (System Renewal and System Service) is $2.1MM under mainly due to
          - $1M under due to delays in Cable Injection projects timing issues.
          - $1M under due to delays in Advanced Planning spend
- System Access is $4.8MM under due to slower start in Subdivision and under spent in YRT.</v>
          </cell>
          <cell r="I134" t="str">
            <v>Gross Expenditure is behind plan by  $13.6MM due to:
- Controllable Capital (System Renewal and System Service) is $4.1MM under mainly due to
          - $2.5M under due to delays in Cable Injection projects timing issues.
          - $1.6M under due to delays in Advanced Planning spend
- System Access is $9.5MM under due to slower start in Subdivision and under spent in YRT and behind plan spend in Bathurst Road Widening project.</v>
          </cell>
          <cell r="J134" t="str">
            <v>Gross Expenditure is behind plan by  $17.6MM due to:
- Controllable Capital (System Renewal and System Service) is $6.1MM under mainly due to
          - $2.5M under due to delayed start of Cable Injection projects timing issues.
          - $2.5M under due to timing issues for Cable replacement projects
          - $1.3M under due to delays in Advanced Planning spend
- System Access is $11.5MM under due to slower start in Subdivision and under spent in YRT and behind plan spend in Bathurst Road Widening project.</v>
          </cell>
          <cell r="K134" t="str">
            <v>Gross Expenditure is behind plan by  $25.2MM due to:
- Controllable Capital (System Renewal and System Service) is $9.6MM under mainly due to
a) $4.0M under due to timing issues for Cable replacement projects
b) $2.5M under due to delayed start of Cable Injection projects timing issues.
c)  $1.5M under due to delays in Advanced Planning spend
d) $ 972K under due to timing issues for System Control and Communication, Safety &amp; Security projects
- System Access is $15.6MM under due to slower start in Subdivision, under spent in YRT /Road Authority and no spend in Transit projects.</v>
          </cell>
          <cell r="L134" t="str">
            <v>Gross Expenditure is behind plan by  $28.9MM due to:
- 35% or $10.1MM under  - Controllable Capital (System Renewal and System Service) mainly due to
a) $4.7MM under due to timing issues for Cable replacement projects
b) $2.7MM under due to delayed start of Cable Injection projects timing issues.
c)  $1.7MM under due to delays in Advanced Planning spend
d) $1.0MM under due to timing issues for various other projects
- 65% or $18.9MM under for  System Access due to lower spend in Subdivision, under spent in Road Authority and no spend in Transit projects.</v>
          </cell>
          <cell r="M134" t="str">
            <v>Gross Expenditure is behind plan by  $28.7MM due to:
- 32% or $9.3MM under  - Controllable Capital (System Renewal and System Service) mainly due to
a) $3.9MM under due to timing issues for Cable replacement projects
b) $3.1MM under due to delayed start of Cable Injection projects timing issues.
c)  $1.7MM under due to delays in Advanced Planning spend
d) $600K under due to timing issues for various other projects
- 68% or $19.4MM under for  System Access due to lower spend in Subdivision, under spent in Road Authority and no spend in Transit projects.</v>
          </cell>
          <cell r="N134" t="str">
            <v>Gross Expenditure is behind plan by  $32.8MM due to:
- 27% or $9.0MM under  - Controllable Capital (System Renewal and System Service) mainly due to
a) $2.5MM under due to timing issues for Cable replacement projects
b) $3.5MM under due to delayed start of Cable Injection projects timing issues.
c)  $1.8MM under due to delays in Advanced Planning spend
d) $1.2MM under due to timing issues for various other projects
- 73% or $23.8MM under for  System Access due to lower spend in Subdivision, under spent in Road Authority and no spend in Transit projects.</v>
          </cell>
          <cell r="O134" t="str">
            <v>Gross Expenditure is behind plan by  $39.1MM due to:
- 26% or $10.3MM under  - Controllable Capital (System Renewal and System Service) mainly due to
a)  $4.0MM under due to delayed start of Cable Injection projects - permanent.
b) $2.6MM under due to timing issues for Cable replacement projects
c) $1.8MM under due to delays in Advanced Planning spend
d) $1.9MM under due to timing issues for various other projects
- 74% or $28.8MM under for  System Access due to lower spend in Subdivision, under spent in Road Authority and no spend in Transit projects.</v>
          </cell>
          <cell r="P134" t="str">
            <v>Gross Expenditure is behind plan by  $36.1MM due to:
- 18% or $6.5MM under  - Controllable Capital (System Renewal and System Service) mainly due to
a)  $4.0MM under due to delayed start of Cable Injection projects - permanent.
b) $2.1MM under due to delays in Advanced Planning spend
- 82% or $29.6MM under for  System Access due to lower spend in Subdivision, under spent in Road Authority and no spend in Transit projects.</v>
          </cell>
        </row>
        <row r="135">
          <cell r="F135" t="str">
            <v>Lower contribution compared to budget mainly owing to reversal of prior year contribution accrual</v>
          </cell>
          <cell r="G135" t="str">
            <v>Lower contribution compared to budget due to timing of invoices to be issued related to YRT</v>
          </cell>
          <cell r="H135" t="str">
            <v>Lower contribution compared to budget mainly due to timing of invoices to be issued related to YRT and other Road Authority jobs.</v>
          </cell>
          <cell r="I135" t="str">
            <v>Lower contribution compared to budget mainly due to timing of invoices to be issued related to YRT and other Road Authority jobs ($4.2MM) and slower Subdivision activity ($1.2MM).</v>
          </cell>
          <cell r="J135" t="str">
            <v>Lower contribution compared to budget mainly due to timing of invoices to be issued related to YRT and other Road Authority jobs ($4.6MM), delayed start of Transit projects ($2.2MM) and slower Subdivision activity ($1.9MM).</v>
          </cell>
          <cell r="K135" t="str">
            <v>Lower contribution compared to budget mainly due to timing of invoices to be issued related to 
- lower Road Authority spend ($5.26MM)
- delayed start of Transit projects ($4.6MM)
- slower Subdivision activity ($2.2MM) and 
- lower receipts for Advanced Planning projects ($1.2MM)
partially offset by
- Higher YTD contributions from Emerging customers ($1.1MM)</v>
          </cell>
          <cell r="L135" t="str">
            <v>No contribution has been recorded in July due to ERP Go-Live impacting the contribution processing. Will be caught up in August. Lower contribution compared to budget by $16.3MM mainly due to timing of invoices to be issued related to 
- lower Road Authority spend ($6.2MM)
- delayed start of Transit projects ($6.4MM)
- slower Subdivision activity ($3.4MM) and 
- lower receipts for Advanced Planning projects ($1.4MM)
partially offset by
- Higher YTD contributions from Emerging customers ($1.2MM)</v>
          </cell>
          <cell r="M135" t="str">
            <v>Again very low contribution has been recorded in August due to ERP Go-Live impacting the contribution processing. Lower contribution compared to budget by $19.0MM mainly due to timing of invoices to be issued related to 
- lower Road Authority spend ($6.2MM)
- delayed start of Transit projects ($7.7MM)
- slower Subdivision activity ($3.4MM) and 
- lower receipts for Advanced Planning projects ($1.6MM)
partially offset by
- Higher YTD contributions from Emerging customers ($1.2MM)</v>
          </cell>
          <cell r="N135" t="str">
            <v>Lower contribution compared to budget by $24.2MM mainly due to:
- delayed start of Transit projects ($10.6MM)
- lower Road Authority spend ($6.1MM)
- slower Subdivision activity ($6.9MM) and 
- lower receipts for Advanced Planning projects ($1.8MM)
partially offset by
- Higher YTD contributions from Emerging customers ($1.0MM)</v>
          </cell>
          <cell r="O135" t="str">
            <v>Lower contribution compared to budget by $23.6MM mainly due to:
- Not starting Transit projects ($11.6MM)
- lower Road Authority spend ($6.9MM)
- slower Subdivision activity ($4.3MM) and 
- lower receipts for Advanced Planning projects ($1.9MM)
partially offset by
- Higher YTD contributions from Emerging customers ($1.1MM)</v>
          </cell>
          <cell r="P135" t="str">
            <v>Lower contribution compared to budget by $23.8MM mainly due to:
- Not starting Transit projects ($12.2MM)
- lower Road Authority spend and lower invoicing ($7.6MM)
- lower Subdivision due to Offer to Connect Wos ($2.9MM) and 
- lower receipts for Advanced Planning projects ($2.2MM)
partially offset by
- Higher YTD contributions from Emerging customers ($977K)</v>
          </cell>
        </row>
        <row r="152">
          <cell r="J152" t="str">
            <v>Relates to Advanced Planning projects</v>
          </cell>
          <cell r="K152" t="str">
            <v>Relates to Advanced Planning projects</v>
          </cell>
          <cell r="L152" t="str">
            <v>Relates to Advanced Planning projects</v>
          </cell>
          <cell r="M152" t="str">
            <v>Relates to Advanced Planning projects</v>
          </cell>
          <cell r="N152" t="str">
            <v>Relates to Advanced Planning projects</v>
          </cell>
          <cell r="O152" t="str">
            <v>Relates to Advanced Planning projects</v>
          </cell>
          <cell r="P152" t="str">
            <v>Relates to Advanced Planning projects</v>
          </cell>
        </row>
        <row r="158">
          <cell r="F158" t="str">
            <v xml:space="preserve">Net Expenditure is under plan by  $1.2M or 27% of YTD budget mainly due to lower YTD contributions. </v>
          </cell>
          <cell r="G158" t="str">
            <v xml:space="preserve">Net Expenditure is under plan by  $1.2MM or13% of YTD budget mainly due to timing issues pertaining to Controllable capital. </v>
          </cell>
          <cell r="H158" t="str">
            <v xml:space="preserve">Net Expenditure is under plan by  $2.8MM or 18% of YTD budget mainly due to timing issues pertaining to Controllable capital
     - $1M under due to delays in Cable Injection projects timing issues.
     - $1M under due to delays in Advanced Planning spend
     - $800K under due to slower Subdivision spend
</v>
          </cell>
          <cell r="I158" t="str">
            <v xml:space="preserve">Net Expenditure is under plan by  $7.1MM or 30% of YTD budget mainly due to timing issues pertaining to Controllable capital
     - $2.5MM under due to delays in Cable Injection projects timing issues.
     - $1.5MM under due to delays in Advanced Planning spend
     - $3.0MM under due to slower Subdivision spend
     - $915K under due to late invoicing for Road Authority projects
</v>
          </cell>
          <cell r="J158" t="str">
            <v>Net Expenditure is under plan by  $9.2MM or 28% of YTD budget mainly due to timing issues pertaining to Controllable capital
     - $4MM under in System Access - New Connections ($3MM) under, Road Authority and Emerging ($800K) under.
     - $2.5MM under due to delays in Cable Injection projects timing issues.
     -  $2.5M under due to timing issues for Cable replacement projects</v>
          </cell>
          <cell r="K158" t="str">
            <v>Net Expenditure is under plan by  $13.2MM or 31% of YTD budget mainly due to:
- Controllable Capital (System Renewal and System Service) is $8.4MM under mainly due to
a) $4.0M under due to timing issues for Cable replacement projects
b) $2.5M under due to delayed start of Cable Injection projects timing issues.
c) $1.0M under due to timing issues for Distribution Automation ($475K), deferral of New Tecumseth Switches ($225K) and credit on a 2018 project ($180K)
d) $ 957K under due to timing issues for System Control / Safety &amp; Security projects
- System Access is $4.9MM under due to
a) $2.9MM under in New Connections due to slower Subdivision activity.
b) $1.4MM under due to lower YRT spend
c) $482K under in Metering due to timing issues</v>
          </cell>
          <cell r="L158" t="str">
            <v>Net Expenditure is under plan by  $12.6MM or 26% of YTD budget mainly due to:
- Controllable Capital (System Renewal and System Service) is $8.7MM under mainly due to
a) $4.7MM under due to timing issues for Cable replacement projects
b) $2.7MM under due to delayed start of Cable Injection projects timing issues.
c) $1.3MM under due to timing issues for various other projects
- System Access is $3.9MM under due to
a) $2.7MM under in New Connections due to slower Subdivision activity.
b) $827K under due to lower Road Authority spend 
c) $454K under in Metering due to timing issues</v>
          </cell>
          <cell r="M158" t="str">
            <v>Net Expenditure is under plan by  $9.7MM or 17% of YTD budget mainly due to:
- Controllable Capital (System Renewal and System Service) is $8.7MM under mainly due to
a) $3.9MM under due to timing issues for Cable replacement projects
b) $3.1MM under due to delayed start of Cable Injection projects timing issues.
c) $800K under due to timing issues for various other projects
- System Access is $1.9MM under due to
a) $900K under in New Connections due to slower Subdivision activity.
b) $827K under due to lower Road Authority spend 
c) $701K under in Metering due to timing issues</v>
          </cell>
          <cell r="N158" t="str">
            <v>Net Expenditure is under plan by  $8.5MM or 13% of YTD budget (improvement from 17% under in Aug YTD) mainly due to:
- Controllable Capital (System Renewal and System Service) is $7.3MM under mainly due to
a) $2.5MM under due to timing issues for Cable replacement projects
b) $3.5MM under due to delayed start of Cable Injection projects .
c) $1.3MM under due to timing issues for various other projects
- System Access is $1.3MM under due to
a) $1.6MM under due to lower Road Authority spend 
b) $1.1MM under in Metering due to timing issues, offset by
c) $2.2MM higher for Emerging Customer work</v>
          </cell>
          <cell r="O158" t="str">
            <v>Net Expenditure is under plan by  $15.5MM or 21% of YTD budget mainly due to:
- Controllable Capital (System Renewal and System Service) is $10.3MM under mainly due to
a)  $4.0MM under due to delayed start of Cable Injection projects - permanent.
b) $2.6MM under due to timing issues for Cable replacement projects
c) $1.8MM under due to delays in Advanced Planning spend
d) $1.9MM under due to timing issues for various other projects
- System Access is $7.1MM under due to
a) $5.8MM under due to lower subdivision spend
b) $3.6MM under due to lower Road Authority spend 
c) $1.1MM under in Metering due to timing issues, offset by
d) $3.3MM higher for Emerging Customer work</v>
          </cell>
          <cell r="P158" t="str">
            <v>Net Expenditure is under plan by  $12.3MM or 21% of YTD budget. Total remaining to spend compared to Q3 forecast is $13MM and there is a $3MM risk in fulfilling this target (System Access - $2.5MM; Station $200K and Advanced Planning $300K). 
YTD variance is mainly due to:
- Controllable Capital (System Renewal and System Service) is $4.3MM under mainly due to
a)  $4.0MM under due to delayed start of Cable Injection projects - permanent.
b) $300K under due to delays in Advanced Planning spend
- System Access is $8.0MM under due to
a) $5.6MM under due to lower subdivision spend
b) $4.2MM under due to lower Road Authority spend 
c) $1.2MM under in Metering due to timing issues, offset by
d) $4.9MM higher for Emerging Customer work</v>
          </cell>
        </row>
        <row r="159">
          <cell r="F159">
            <v>0</v>
          </cell>
          <cell r="G159">
            <v>0</v>
          </cell>
          <cell r="H159">
            <v>0</v>
          </cell>
          <cell r="I159">
            <v>0</v>
          </cell>
          <cell r="J159">
            <v>0</v>
          </cell>
          <cell r="K159">
            <v>0</v>
          </cell>
          <cell r="L159">
            <v>0</v>
          </cell>
          <cell r="M159">
            <v>0</v>
          </cell>
          <cell r="N159">
            <v>0</v>
          </cell>
          <cell r="O159">
            <v>0</v>
          </cell>
          <cell r="P159">
            <v>0</v>
          </cell>
          <cell r="Q159">
            <v>0</v>
          </cell>
        </row>
        <row r="160">
          <cell r="F160" t="str">
            <v>January</v>
          </cell>
          <cell r="G160" t="str">
            <v>February</v>
          </cell>
          <cell r="H160" t="str">
            <v>March</v>
          </cell>
          <cell r="I160" t="str">
            <v>April</v>
          </cell>
          <cell r="J160" t="str">
            <v>May</v>
          </cell>
          <cell r="K160" t="str">
            <v>June</v>
          </cell>
          <cell r="L160" t="str">
            <v>July</v>
          </cell>
          <cell r="M160" t="str">
            <v>August</v>
          </cell>
          <cell r="N160" t="str">
            <v>September</v>
          </cell>
          <cell r="O160" t="str">
            <v>October</v>
          </cell>
          <cell r="P160" t="str">
            <v>November</v>
          </cell>
          <cell r="Q160" t="str">
            <v>December</v>
          </cell>
        </row>
        <row r="161">
          <cell r="F161" t="str">
            <v>Higher Expenditure due to (i) higher New Connection $192K; (ii) Higher Metering Costs $163K (iii) Higher Emerging Customer Work $132K</v>
          </cell>
          <cell r="G161" t="str">
            <v>(i) Pre-Booking material costs for Metering ($154K); (ii) Delays in 2018 for Emerging Customer Work leading to increase costs in early 2019 ($82K); (iii) Reclass entries by Finance Team ($45K) (iv) Timing issues in ICI &amp; Layouts ($56K) offset by (v) Delays in commencing Roads Authority projects ($167K); (vi) Transit Projects which are fully contributed ($168K)</v>
          </cell>
          <cell r="H161" t="str">
            <v>Lower expenditure primarily in New Connections. This is attributed to lower applications received for ICI projects and a significant drop in Subdivisions due to 8 projects deferred to 2020 and beyond by developers.</v>
          </cell>
          <cell r="I161" t="str">
            <v xml:space="preserve">Lower expenditure primarily in New Connections and Metering. Lower costs in New Connections is attributed to lower applications received for ICI projects and a significant drop in Subdivisions due to 8 projects deferred to 2020 and beyond by developers. This has been offset by timing of spend for Metering costs and major spare parts inventory. </v>
          </cell>
          <cell r="J161" t="str">
            <v>Primary reasons are:- Lower applications received for ICI projects. A significant drop in Subdivisions due to 3 projects now scheduled to commence in Q3 2019 combined with 8 projects deferred to 2020 and beyond by developers.</v>
          </cell>
          <cell r="K161" t="str">
            <v>Primary reasons are:- New Connections (-$4MM) - Timing:(i) Lower applications received for ICI projects. Timing: A significant drop in Subdivisions due to 3 projects now scheduled to commence in Q3 2019. Permenant:- 8 projects under Subdivisions deferred to 2020 and beyond by developers. (ii) Permenent: Transit projects which are 100% contributed. Therefore no material net impact. (-$0.8MM)</v>
          </cell>
          <cell r="L161" t="str">
            <v>Primary reasons are:- New Connections - Timing:(i) Lower applications received for ICI projects, (-$334K).  A significant drop in Subdivisions due to 3 projects now scheduled to commence in Q3 2019. Permenant:- 8 projects under Subdivisions deferred to 2020 and beyond by developers.(-$5.1MM) (ii) Permenent: Transit projects which are 100% contributed. Therefore no material net impact. (-$0.978MM); Permenent: Roads (-$1.2MM) Shifts of 4 projects between 2019 and 2020.</v>
          </cell>
          <cell r="M161" t="str">
            <v>Primary reasons are:- New Connections - Timing: (i) Lower applications received for ICI projects, (-$279K).  A significant drop in Subdivisions due to 3 projects now scheduled to commence in Q3 2019. Permenent:- 8 projects under Subdivisions deferred to 2020 and beyond by developers.(-$6.3MM) (ii) Permanent: Roads (-$1.9MM) Shifts of 4 projects between 2019 and 2020.</v>
          </cell>
          <cell r="N161" t="str">
            <v>Primary reasons are:- New Connections - Permanent: (i) Lower applications received for ICI projects, (-$280K).  Permanent:- A significant drop in Subdivisions due to  8 projects under Subdivisions deferred to 2020 and beyond by developers.(-$7.8MM) (ii) Permanent: Roads (-$2.6MM) Shifts of 4 projects between 2019 and 2020. (iii) Permenent:- Transit- Due to projects being rescheduled beyond 2019. (-$1.1MM)</v>
          </cell>
          <cell r="O161" t="str">
            <v>All variances are Permenent and primary reasons are: - (i) New Connections -  Lower applications received for ICI projects, (-$246K) combined with a significant drop in Subdivisions due to  8 projects under Subdivisions deferred to 2020 and beyond by developers.(-$8.7MM) (ii) Roads (-$3.3MM) Shifts of 4 projects between 2019 and 2020.(iii) Metering- key reason is drop in residential meters which is in line with drop in subdivisions (-$673K)  (iv) Transit- Due to projects being rescheduled beyond 2019. (-$1.3MM)</v>
          </cell>
          <cell r="P161" t="str">
            <v>All variances are Permenent and primary reasons are: - (i) New Connections -  Lower applications received for ICI projects, (-$202K) combined with a significant drop in Subdivisions due to  8 projects under Subdivisions deferred to 2020 and beyond by developers.(-$9.2MM) (ii) Roads (-$4MM) Shifts of 4 projects between 2019 and 2020.(iii) Metering- key reason is drop in residential meters which is in line with drop in subdivisions (-$515K)  (iv) Transit- Due to projects being rescheduled beyond 2019. (-$1.7MM)</v>
          </cell>
        </row>
        <row r="162">
          <cell r="F162" t="str">
            <v>Timing: Primarily relates to upfront charges for 700 new Meters. Generally charges for Meters are booked as and when a unit has been installed. There should be a corresponding  offset in the later months. ($150K). The balance relates to accrual for unpaid capital work.</v>
          </cell>
          <cell r="G162" t="str">
            <v>Timing: ICI &amp; Layouts-The overall budget was apportioned equally throughout the year leading to this variance. ($56K)</v>
          </cell>
          <cell r="H162" t="str">
            <v>ICI: Applications for ICI projects were lower than anticipated in Q1 2019. This is expected to pick up in Q2 2019. 
Subdivisions:  8 projects (973 units) have been deferred to 2020 and beyond by the developers.</v>
          </cell>
          <cell r="I162" t="str">
            <v>ICI: Applications for ICI projects were lower than anticipated for YTD April. This is expected to pick up in the later part of Q2 2019. 
Subdivisions: (i)  8 projects (973 units) have been deferred to 2020 and beyond by the developers. (ii) 3 projects scheduled to begin April-May have now been delayed to Q3 2019.</v>
          </cell>
          <cell r="J162" t="str">
            <v>ICI: Applications for ICI projects were lower than anticipated for YTD May. This is expected to pick up in the later part of Q2 2019. 
Subdivisions: (i)  8 projects (973 units) have been deferred to 2020 and beyond by the developers. (ii) 3 projects scheduled to begin April-May have now been delayed to Q3 2019.</v>
          </cell>
          <cell r="K162" t="str">
            <v>ICI: Applications for ICI projects were lower than anticipated for YTD May. This is expected to pick up in the later part of Q2 2019. 
Subdivisions: (i)  8 projects (973 units) have been deferred to 2020 and beyond by the developers. This has been captured in our Q2 Forecast. (ii) 3 projects scheduled to begin April-May have now been delayed to Q3 2019.</v>
          </cell>
          <cell r="L162" t="str">
            <v>ICI: Applications for ICI projects are lower than anticipated for YTD July. We have captured this trend in our Q2 Forecast.
Subdivisions: (i)  8 projects (973 units) have been deferred to 2020 and beyond by the developers. This has been captured in our Q2 Forecast. (ii) 3 projects scheduled to begin April-May have now been delayed to Q3 2019.</v>
          </cell>
          <cell r="M162" t="str">
            <v>ICI: Applications for ICI projects are lower than anticipated for YTD Aug. We have captured this trend in our Q2 Forecast.
Subdivisions: (i)  8 projects (973 units) have been deferred to 2020 and beyond by the developers. This has been captured in our Q2 Forecast. (ii) 3 projects scheduled to begin in Q2 have now been delayed to later part of Q3 2019.</v>
          </cell>
          <cell r="N162" t="str">
            <v xml:space="preserve">ICI: Applications for ICI projects are lower than anticipated for YTD Sep. We have captured this trend in our Q3 Forecast.
Subdivisions: (i)  8 projects (973 units) have been deferred to 2020 and beyond by the developers. This has been captured in our Q3 Forecast. </v>
          </cell>
          <cell r="O162" t="str">
            <v xml:space="preserve">ICI: Applications for ICI projects are lower than anticipated for YTD Oct (-$246K) . We have captured this trend in our Q3 Forecast.
Subdivisions: (i)  8 projects (973 units) have been deferred to 2020 and beyond by the developers (-$8.689MM). This has been captured in our Q3 Forecast. </v>
          </cell>
          <cell r="P162" t="str">
            <v xml:space="preserve">ICI: Applications for ICI projects are lower than anticipated for YTD Nov (-$202K) . We have captured this trend in our Q3 Forecast.
Subdivisions: (i)  8 projects (973 units) have been deferred to 2020 and beyond by the developers (-$9.197MM). This has been captured in our Q3 Forecast. </v>
          </cell>
        </row>
        <row r="163">
          <cell r="F163" t="str">
            <v>Not material</v>
          </cell>
          <cell r="G163" t="str">
            <v>Timing: Primarily relates to WO T977 which was expected to begin in Q1 but has been delayed to Q2 2019. This is due to crews not available to commence work.</v>
          </cell>
          <cell r="H163" t="str">
            <v>Not material</v>
          </cell>
          <cell r="I163" t="str">
            <v>This relates to consulting fees/design costs for projects which are expected to begin in late Q4 2019 and 2020. These were not budgeted for.</v>
          </cell>
          <cell r="J163" t="str">
            <v>This relates to consulting fees/design costs for projects which are expected to begin in late Q4 2019 and 2020. Although these have been budgeted for it is the timing of recognising the costs that is an issue. Costs have been included in the total cost of the project rather than allocating them in different stages as incurred.</v>
          </cell>
          <cell r="K163" t="str">
            <v>This relates to consulting fees/design costs for projects which are expected to begin in late Q4 2019 and 2020. Although these have been budgeted for it is the timing of recognising the costs that is an issue. Costs have been included in the total cost of the project rather than allocating them in different stages as incurred.</v>
          </cell>
          <cell r="L163" t="str">
            <v>This relates to shifts of 4 projects. Humber West to Castlemore; Queen to Steeles and Mississauga to Hurontario were moved to 2020 and Castlemore to Countryside brought forward to 2019 from 2020.We have captured this trend in our Q2 Forecast and the YTD variance is now minimal.</v>
          </cell>
          <cell r="M163" t="str">
            <v>This relates to shifts of 4 projects. Humber West to Castlemore; Queen to Steeles and Mississauga to Hurontario were moved to 2020 and Castlemore to Countryside brought forward to 2019 from 2020.We have captured this trend in our Q2 Forecast and the FY variance is now minimal.</v>
          </cell>
          <cell r="N163" t="str">
            <v>This relates to shifts of 4 projects. Humber West to Castlemore; Queen to Steeles and Mississauga to Hurontario were moved to 2020 and Castlemore to Countryside brought forward to 2019 from 2020.We have captured this trend in our Q3 Forecast and the FY variance is now minimal.</v>
          </cell>
          <cell r="O163" t="str">
            <v>This relates to shifts of 4 projects. Humber West to Castlemore; Queen to Steeles and Mississauga to Hurontario were moved to 2020 and Castlemore to Countryside brought forward to 2019 from 2020.We have captured this trend in our Q3 Forecast and the FY variance is now minimal.</v>
          </cell>
          <cell r="P163" t="str">
            <v>This relates to shifts of 4 projects. Humber West to Castlemore; Queen to Steeles and Mississauga to Hurontario were moved to 2020 and Castlemore to Countryside brought forward to 2019 from 2020.We have captured this trend in our Q3 Forecast and the FY variance is now minimal.</v>
          </cell>
        </row>
        <row r="164">
          <cell r="F164" t="str">
            <v>(i) Includes $63K adjustment made by Finance to reclass inventory to fixed assets. (ii) Material costs have been pre-booked in Jan 2019 rather than booking them on an as needed basis. This is just a timing issue. Will be offset in the later months.</v>
          </cell>
          <cell r="G164" t="str">
            <v>(i) Permanent: Includes ($45K) adjustment made by Finance to reclass inventory to fixed assets. (ii) Timing: Material costs have been pre-booked vs on an as needed basis. Will be offset in the later months.</v>
          </cell>
          <cell r="H164" t="str">
            <v xml:space="preserve">While Metering is expecting to meet the 2019 Budget target, it is the timing of the budgeted costs that will vary. In Q1 2019 a fair amount of work was carried out in advance. The latter part of the year should see a lower trend. </v>
          </cell>
          <cell r="I164" t="str">
            <v>(i) While Metering is expecting to meet the 2019 Budget target, it is the timing of the budgeted costs that will vary. In Q1 2019 a fair amount of work was carried out in advance. The latter part of the year should see a lower trend. 
(ii) Includes major spare parts inventory .($397K)</v>
          </cell>
          <cell r="J164" t="str">
            <v>Timing:-
(i) While Metering is expecting to meet the 2019 Budget target, it is the timing of the budgeted costs that will vary. In Q1 2019 a fair amount of work was carried out in advance. The latter part of the year should see a lower trend. 
(ii) Includes major spare parts inventory. ($320K)</v>
          </cell>
          <cell r="K164" t="str">
            <v>Actuals include major spare parts inventory $240K which are not budgeted for. These are expected to nil out by year-end.</v>
          </cell>
          <cell r="L164" t="str">
            <v>Drop in new residential meters of (-$465K), which is related to a drop in subdivisions combined with inclusion of major spare parts inventory  (+242K).</v>
          </cell>
          <cell r="M164" t="str">
            <v>Drop in new residential meters of (-$506K), which is related to a drop in subdivisions combined with inclusion of major spare parts inventory  (+242K).</v>
          </cell>
          <cell r="N164" t="str">
            <v>Comprises of drop in new residential meters of (-$586K), which is related to a drop in subdivisions; drop in  replacing faulty residential meters (-$286K) combined with inclusion of major spare parts inventory  (+242K).</v>
          </cell>
          <cell r="O164" t="str">
            <v>Comprises of drop in new residential meters of (-$638K), which is related to a drop in subdivisions; drop in  replacing faulty residential meters (-$159K) combined with inclusion of major spare parts inventory  (+242K).</v>
          </cell>
          <cell r="P164" t="str">
            <v>Comprises of drop in new residential meters of (-$657K), which is related to a drop in subdivisions; drop in  replacing faulty residential meters (-$111K) combined with inclusion of major spare parts inventory  (+242K).</v>
          </cell>
        </row>
        <row r="165">
          <cell r="G165" t="str">
            <v>(i) There is a corresponding offset in Transit Contributions below. ($170K). (ii) Balance not material.</v>
          </cell>
          <cell r="H165" t="str">
            <v>Metrolinx has not moved forward with any construction plan as yet. Alectra Transit Team does not have any control over this. However Transit Projects are 100% contributed and therefore should have no net impact. See offset in Contributions below. For the rest of 2019, expenditure is significantly lower vs the Budget.</v>
          </cell>
          <cell r="I165" t="str">
            <v>Metrolinx has not moved forward with any construction plan as yet. Alectra Transit Team does not have any control over this. However Transit Projects are 100% contributed and therefore should have no net impact. See offset in Contributions below. For the rest of 2019, expenditure is significantly lower vs the Budget.</v>
          </cell>
          <cell r="J165" t="str">
            <v>Metrolinx has not moved forward with any construction plan as yet. Alectra Transit Team does not have any control over this. However Transit Projects are 100% contributed and therefore should have no net impact. See offset in Contributions below. For the rest of 2019, expenditure is significantly lower vs the Budget.</v>
          </cell>
          <cell r="K165" t="str">
            <v>Metrolinx has not moved forward with any construction plan as yet. Alectra Transit Team does not have any control over this. However Transit Projects are 100% contributed and therefore should have no net impact. See offset in Contributions below. For the rest of 2019, expenditure is significantly lower vs the Budget. The Q2 Forecast now reflects this trend. Projects are expected to begin September 2019.</v>
          </cell>
          <cell r="L165" t="str">
            <v>Metrolinx has not moved forward with any construction plan as yet. Alectra Transit Team does not have any control over this. However Transit Projects are 100% contributed and therefore should have no net impact. See offset in Contributions below. For the rest of 2019, expenditure is significantly lower vs the Budget. The Q2 Forecast now reflects this trend. Projects are expected to begin September 2019.</v>
          </cell>
          <cell r="M165" t="str">
            <v xml:space="preserve"> Transit Projects are 100% contributed and therefore should have no net impact.  For the rest of 2019, expenditure is significantly lower vs the Budget. The Q2 Forecast now reflects this trend. Projects are expected to begin September 2019.</v>
          </cell>
          <cell r="N165" t="str">
            <v xml:space="preserve">Transit Projects are 100% contributed and therefore should have no net impact.  For the rest of 2019, expenditure is significantly lower vs the Budget. The Q3 Forecast now reflects this trend. </v>
          </cell>
          <cell r="O165" t="str">
            <v xml:space="preserve">Transit Projects are 100% contributed and therefore should have no net impact.  For the rest of 2019, expenditure is significantly lower vs the Budget. The Q3 Forecast now reflects this trend. </v>
          </cell>
          <cell r="P165" t="str">
            <v xml:space="preserve">Transit Projects are 100% contributed and therefore should have no net impact.  For the rest of 2019, expenditure is significantly lower vs the Budget. The Q3 Forecast now reflects this trend. </v>
          </cell>
        </row>
        <row r="166">
          <cell r="F166" t="str">
            <v>Work Orders under this category should have been setup under "Road Authority" (2019-069) instead of "Emerging Customer Work". This will be fixed for February.</v>
          </cell>
          <cell r="G166" t="str">
            <v>Permanent: WO X148 was expected to start in late 2018 with a minimal carryover into 2019. Due to delays, this work begun in Jan 2019 and is now almost complete. However this has resulted in higher expenditure booked for 2019.</v>
          </cell>
          <cell r="I166" t="str">
            <v>Not material</v>
          </cell>
          <cell r="J166" t="str">
            <v>Not material variance</v>
          </cell>
          <cell r="K166" t="str">
            <v>No material variance</v>
          </cell>
          <cell r="L166" t="str">
            <v>No material variance</v>
          </cell>
        </row>
        <row r="167">
          <cell r="F167" t="str">
            <v>Not material</v>
          </cell>
          <cell r="G167" t="str">
            <v>Not material</v>
          </cell>
          <cell r="H167" t="str">
            <v>Not material</v>
          </cell>
          <cell r="I167" t="str">
            <v>Not material</v>
          </cell>
          <cell r="J167" t="str">
            <v>Not material variance</v>
          </cell>
          <cell r="K167" t="str">
            <v>No material variance</v>
          </cell>
          <cell r="L167" t="str">
            <v>No material variance</v>
          </cell>
        </row>
        <row r="168">
          <cell r="J168" t="str">
            <v>Not material variance</v>
          </cell>
        </row>
        <row r="170">
          <cell r="F170" t="str">
            <v>Higher System Renewal costs due to (i) reclassification of Transformer and Switches Inventory to Fixed Assets $160K; (ii) The balance relates to timing of budget for Underground Assets, Emerging, and Transformer replacements offset by Overhead Asset Replacement and Substation Renewal</v>
          </cell>
          <cell r="G170" t="str">
            <v>Higher System Renewal costs due to (i) reclassification of Transformer and Switches Inventory to Fixed Assets $271K; (ii) The balance relates to timing of budget allocation for all the other categories under System Renewal.</v>
          </cell>
          <cell r="H170" t="str">
            <v>Higher expenditure due to (i) Work on switchgear replacements on 4 locations begun earlier than anticipated as materials were received early. ($296K); Purchase of Solid Di-Electric switchgear ($85K); 4 Transformers containing PCBs given a priority to be replaced. ($400K); Reclass entries by Finance ($345K); Balance relates to timing of various projects.</v>
          </cell>
          <cell r="I170" t="str">
            <v>Higher expenditure than anticipated due to: Purchase of Solid Di-Electric switchgear (+$85K); 4 Transformers containing PCBs given a priority to be replaced. (+$471K); Major spare parts inventory (+$601K); Increase in Police/Firecalls (+$90K)  Balance relates to timing of various projects.</v>
          </cell>
          <cell r="J170" t="str">
            <v>Higher expenditure than anticipated due to: Purchase of Solid Di-Electric switchgear (+$85K);  Major spare parts inventory (+$506K); Increase in Police/Firecalls (+$130K). Later start to Yarrow TS project (-$300K)  Balance relates to timing of various projects.</v>
          </cell>
          <cell r="K170" t="str">
            <v>System Renewal for Central North has no material variance on a consolidated level. Variances by Alectra grouping are as discussed below are predominently attributed to timing with the exception of the 4KV project which has a permenent variance of -$0.632MM</v>
          </cell>
          <cell r="L170" t="str">
            <v>System Renewal for Central North has no material variance on a consolidated level. Variances by Alectra grouping are as discussed below are predominently attributed to timing with the exception of the 4KV project which has a permenent variance of -$0.751MM</v>
          </cell>
          <cell r="M170" t="str">
            <v>Primary Reasons are:- Timing : Projects delays in Underground and Overhead Asset Replacement, (-$2.2MM),  Inclusion of major spare parts inventory ($0.483MM), Reactive costs which will be partially reimbursed, ($0.4MM); Permanent : Revised projections for the 4KV project (-$0.748MM), Emerging projects as we now have specific projects assigned to this category ($1.112MM)</v>
          </cell>
          <cell r="N170" t="str">
            <v>Primary Reasons are:- Timing : Projects delays in Underground and Overhead Asset Replacement, (-$2.5MM),  Inclusion of major spare parts inventory ($0.483MM), Reactive costs which will be partially reimbursed, ($0.6MM); Permanent : Revised projections for the 4KV project (-$0.796MM), Emerging projects as we now have specific projects assigned to this category ($1.2MM); Other Transformer replacements ($0.200)</v>
          </cell>
          <cell r="O170" t="str">
            <v>Primary Reasons are:- (i) Permenent : Revised projections for various projects  in Underground and Overhead Asset Replacement, (-$3.9MM),  Reactive costs which will be partially reimbursed, (+$0.5MM); Emerging projects as we now have specific projects assigned to this category (+$1.1MM); Other Transformer replacements (+$0.278MM); (ii) Temporary:  Inclusion of major spare parts inventory (+$0.483MM),</v>
          </cell>
          <cell r="P170" t="str">
            <v>Primary Reasons are:- (i) Permenent : Revised projections for various projects  in Underground and Overhead Asset Replacement, (-$4MM),  Reactive costs which will be partially reimbursed, (+$0.5MM); Emerging projects as we now have specific projects assigned to this category (+$1.3MM); Other Transformer replacements (+$0.253MM); (ii) Temporary:  Inclusion of major spare parts inventory (+$0.483MM),</v>
          </cell>
        </row>
        <row r="171">
          <cell r="F171" t="str">
            <v>Timing: The budget was apportioned based on historical data leading to the variance.  Budget projections start from Feb onwards</v>
          </cell>
          <cell r="G171" t="str">
            <v>Timing: Primarily relates to projects under # 2019-221 which were expected to begin May 2019. Actual costs came in Jan-Feb 2019. ($298K)</v>
          </cell>
          <cell r="H171" t="str">
            <v>(i) Switchgear replacements on 4 locations were planned to begin later in the year. However the materials were received early than anticipated and the projects begun earlier. ($100K per location).
(ii) This is offset by cable injection projects which were delayed due to agreements being worked out with the contractor (Novinum). These jobs are now scheduled to start in April. ($172K).</v>
          </cell>
          <cell r="I171" t="str">
            <v>(i) Switchgear replacements on 4 locations were planned to begin later in the year. However the materials were received early than anticipated and the projects begun earlier. ($100K per location). Project is now complete. (2019-221)
(ii) This is offset by cable injection projects which were delayed due to agreements being worked out with the contractor (Novinum). These jobs are now scheduled to start later in Q2. ($281K).</v>
          </cell>
          <cell r="J171" t="str">
            <v>No material variance</v>
          </cell>
          <cell r="K171" t="str">
            <v xml:space="preserve">Variance primarily comprises of cable injection projects which were delayed due to agreements being worked out with the contractor (Novinum). These jobs have started in June 2019. (-$403K). </v>
          </cell>
          <cell r="L171" t="str">
            <v>(i) Cable Replacement for phase 1 of Professor Lake Parkway project is still in construction phase vs our expectations. (-$633K).
(ii) Left behind cable replacement for Phase 2 of Professor Lake has been delayed for now. (-125K).
(iii) Contractor Novinium does not have enough crew to work on Cable Injection project. In addition Alectra does not have dedicated control room operators to assist Novinium crew. This is resulting in work being carried out at a slower pace than anticipated. (-$418K)</v>
          </cell>
          <cell r="M171" t="str">
            <v>(i) Cable Replacement for phase 1 of Professor Lake Parkway project is still in construction phase vs our expectations. (-$979K).
(ii) Left behind cable replacement for Phase 2 of Professor Lake has been delayed for now. (-$250K).
(iii) Contractor Novinium does not have enough crew to work on Cable Injection project. This is resulting in work being carried out at a slower pace than anticipated. (-$745K)</v>
          </cell>
          <cell r="N171" t="str">
            <v>(i) Cable Replacement for phase 1 of Professor Lake Parkway project is still in construction phase vs our expectations. (-$615K).
(ii) Left behind cable replacement for Phase 2 of Professor Lake has been delayed for now. (-$375K).
(iii) Contractor Novinium does not have enough crew to work on Cable Injection projects in Brampton. This is resulting in work being carried out at a slower pace than anticipated. (-$585K)</v>
          </cell>
          <cell r="O171" t="str">
            <v>(i) Cable Replacement for phase 1 of Professor Lake Parkway project is still in construction phase vs our expectations. (-$279K).
(ii) Left behind cable replacement for Phase 2 of Professor Lake has been delayed for now. (-$375K).
(iii)  Cable Injection projects will have significant lower spend vs the Budget (-$1.2MM) . Per the Q3 forecast, we expected to spend $750K in the last quarter of 2019. This has now been revised to $450K and the balance of $350K will be utilised by the East Region. Therefore on a consolidated basis, we should achieve our Q3 target.</v>
          </cell>
          <cell r="P171" t="str">
            <v>(i) Cable Replacement for phase 1 of Professor Lake Parkway project is still in construction phase vs our expectations. (-$276K).
(ii) Left behind cable replacement for Phase 2 of Professor Lake has been delayed for now. (-$375K).
(iii)  Cable Injection projects will have significant lower spend vs the Budget (-$1.6MM) . Per the Q3 forecast, we expected to spend $750K in the last quarter of 2019. This has now been revised to $450K and the balance of $350K will be utilised by the East Region. Therefore on a consolidated basis, we should achieve our Q3 target.</v>
          </cell>
        </row>
        <row r="172">
          <cell r="F172" t="str">
            <v>Timing: (i) The 4.16KV conversion program budget was allocated equally across 2019. This is leading to a variance of ($125K) vs the actual costs. (ii) Insulator Program although budgeted for was deferred as the crew had to complete other projects which were a priority ($120K). Balance not material.</v>
          </cell>
          <cell r="G172" t="str">
            <v>Timing: Multiple reasons-(i) Differences between historical trends in the budget vs actual expenditure.  (ii) Delay in obtaining permits to begin the projects. (iii) Unfavourable weather conditions delayed the commencement of projects. Note: Includes M802 and X800 for 4KV project which are carry forward. ($546K and $1.150M respectively)</v>
          </cell>
          <cell r="H172" t="str">
            <v>(i) 4 KV voltage conversion project (-$232K). Variance is timing between historical trend and actual. Still expected to meet annual target.
(ii) Insulator Replacement Program (-$138K). This project has been put on hold as the crew were tied up with other high priority projects.
(iii) Pole Replacements (+$198K) This is due to timing of projects. Work begun earlier than anticipated. Projects will still meet the annual target.</v>
          </cell>
          <cell r="I172" t="str">
            <v>(i) 4 KV voltage conversion project (-$342K). Variance is timing between historical trend and actual. Still expected to meet annual target.
(ii) Insulator Replacement Program (-$174K). This project has been put on hold as the crew were tied up with other high priority projects.
(iii) Pole Replacements (+$38K) This is due to timing of projects. Work begun earlier than anticipated. Projects will still meet the annual target.</v>
          </cell>
          <cell r="J172" t="str">
            <v>Timing:-
(i) 4 KV voltage conversion project (-$409K). Variance is timing between historical trend and actual. Still expected to meet annual target.
(ii) Insulator Replacement Program (-$174K). This project has been put on hold as the crew were tied up with other high priority projects.
(iii) Pole Replacements (-$177K) This is due to timing of projects. Work begun earlier than anticipated. Projects will still meet the annual target.
(iv) Switch Replacement program (-$217K). This is due to timing of projects.</v>
          </cell>
          <cell r="K172" t="str">
            <v>(i) 4 KV voltage conversion project (-$632K). The lower spend on this project has been captured in our Q2 Forecast.
(ii) Insulator Replacement Program (-$214K). This project has been put on hold as the crew were tied up with other high priority projects.
(iii) Pole Replacements (-$131K) This is due to timing of projects. Projects will still meet the annual target.
(iv) Switch Replacement program (-$197K). This is due to timing of projects.</v>
          </cell>
          <cell r="L172" t="str">
            <v>(i) 4 KV voltage conversion project (-$751K). The lower spend on this project has been captured in our Q2 Forecast.
(ii) Insulator Replacement Program (-$214K). This project has been put on hold as the crew were tied up with other high priority projects.
(iii) Pole Replacements (-$109K) This is due to timing of projects. Projects will still meet the annual target.
(iv) Switch Replacement program (-$187K). This is due to timing of projects.</v>
          </cell>
          <cell r="M172" t="str">
            <v>(i) 4 KV voltage conversion project (-$746K). The lower spend on this project has been captured in our Q2 Forecast.
(ii) Insulator Replacement Program (-$215K). This project has been put on hold as the crew were tied up with other high priority projects.
(iii) Pole Replacements (-$64K) This is due to timing of projects. Projects will still meet the annual target.
(iv) Switch Replacement program (-$104K). This is due to timing of projects.</v>
          </cell>
          <cell r="N172" t="str">
            <v>(i) 4 KV voltage conversion project (-$796K). The lower spend on this project has been captured in our Q3 Forecast.
(ii) Insulator Replacement Program (-$210K). This project has been put on hold as the crew were tied up with other high priority projects.
(iii) Pole Replacements (-$36K) This is due to timing of projects. Projects will still meet the annual target.
(iv) Switch Replacement program (-$312K). This is due to timing of projects.</v>
          </cell>
          <cell r="O172" t="str">
            <v>(i) 4 KV voltage conversion project (-$938K). The lower spend on this project has been captured in our Q3 Forecast.
(ii) Insulator Replacement Program (-$150K). This project has been put on hold as the crew were tied up with other high priority projects.
(iii) Pole Replacements (-$59K) This is due to timing of projects. Projects will still meet the annual target.
(iv) Switch Replacement program (-$125K). This is due to timing of projects.</v>
          </cell>
          <cell r="P172" t="str">
            <v>(i) 4 KV voltage conversion project (-$1.087MM). The lower spend on this project has been captured in our Q3 Forecast.
(ii) Insulator Replacement Program (-$122K). This project has been put on hold as the crew were tied up with other high priority projects.
(iii) Pole Replacements (-$66K)  Projects will still meet the annual target.
(iv) Switch Replacement program (-$59K).</v>
          </cell>
        </row>
        <row r="173">
          <cell r="F173" t="str">
            <v>Timing: The overall budget was apportioned equally throughout the year leading to this variance.</v>
          </cell>
          <cell r="G173" t="str">
            <v>Timing: (i) Includes $52K of carry forwards for MS14 SW Gear replacement. Expense was not budgeted for. (ii) The overall budget was based on historical trends leading to this variance.</v>
          </cell>
          <cell r="H173" t="str">
            <v>(i) Variance is timing related. 4 POs have just been created for SS-2019 capital corrective equipment replacement for $82K and will be released shortly. 
(ii) We are still obtaining quotes for the MS10 and MS12 project for reconditioning of transformers.
(iii) Actuals include $56K for MS14 15KV switchgear replacement.</v>
          </cell>
          <cell r="I173" t="str">
            <v>Primarily relates to SS-2019 Yarrow TS T1 and T2 project (2019-610). The project has just begun and is expected to be completed in June. We expect to see costs for this in later part of Q2-Q3. ($300K)</v>
          </cell>
          <cell r="J173" t="str">
            <v>Timing:-Primarily relates to SS-2019 Yarrow TS T1 and T2 project (2019-610). The project is in process is expected to be completed in June. We expect to see costs for this in later part of Q2-Q3. ($300K)</v>
          </cell>
          <cell r="K173" t="str">
            <v xml:space="preserve">
Primarily relates to SS-2019 Yarrow TS T1 and T2 project (2019-610). The project is in process is expected to be completed in June. We expect to see costs for this in later part of Q2-Q3. ($381K)</v>
          </cell>
          <cell r="L173" t="str">
            <v xml:space="preserve">
Primarily relates to (i)  SS-2019 Yarrow TS T1 and T2 project (2019-610). We expect to see costs for this in later part of Q3. ($147K)</v>
          </cell>
          <cell r="M173" t="str">
            <v xml:space="preserve">
Primarily relates to (i)  SS-2019 Yarrow TS T1 and T2 project (2019-610). We expect to see costs for this in later part of Q3. ($138K)</v>
          </cell>
          <cell r="N173" t="str">
            <v xml:space="preserve">
Primarily relates to (i)  SS-2019 Yarrow TS T1 and T2 project (2019-610). We expect to see costs for this in later part of Q3. ($117K)</v>
          </cell>
        </row>
        <row r="174">
          <cell r="F174" t="str">
            <v>Not material</v>
          </cell>
          <cell r="G174" t="str">
            <v xml:space="preserve">Timing: The budget was apportioned based on historical trend leading to the variance.  </v>
          </cell>
          <cell r="H174" t="str">
            <v>This includes 1 Solid Di-Electric switchgear which needed to be replaced ($84K) and 3 police/fire/ambulance calls ($53K).</v>
          </cell>
          <cell r="I174" t="str">
            <v>This includes pre work on transformers replacing elbows and inserts. This was previously included under  cable injection ($167K);1 Solid Di-Electric switchgear which needed to be replaced ($84K) and police/fire/ambulance calls ($90K).</v>
          </cell>
          <cell r="J174" t="str">
            <v>Permenent:-Variance primarily relates to 1 Solid Di-Electric switchgear which needed to be replaced ($84K) and police/fire/ambulance calls ($130K).</v>
          </cell>
          <cell r="K174" t="str">
            <v>Permanent:-Variance primarily relates to 1 Solid Di-Electric switchgear which needed to be replaced ($84K) and police/fire/ambulance calls ($235K).</v>
          </cell>
          <cell r="L174" t="str">
            <v>Permanent:-Variance primarily relates to 1 Solid Di-Electric switchgear which needed to be replaced ($84K) and police/fire/ambulance calls ($277K). See reimbursements of police/fire/ambulance costs in Reactive contributions below.</v>
          </cell>
          <cell r="M174" t="str">
            <v>Includes Police/fire/ambulance calls ($277K). See reimbursements of police/fire/ambulance costs in Reactive contributions below. Therefore net impact for YTD August is immaterial.</v>
          </cell>
          <cell r="N174" t="str">
            <v>Includes Police/fire/ambulance calls ($279K). See reimbursements of police/fire/ambulance costs in Reactive contributions below. Transformer related expenses in September ($160K)</v>
          </cell>
          <cell r="O174" t="str">
            <v xml:space="preserve">Includes Police/fire/ambulance calls ($242K). See reimbursements of police/fire/ambulance costs in Reactive contributions below. </v>
          </cell>
          <cell r="P174" t="str">
            <v xml:space="preserve">Includes Police/fire/ambulance calls ($238K). See reimbursements of police/fire/ambulance costs in Reactive contributions below. </v>
          </cell>
        </row>
        <row r="175">
          <cell r="F175" t="str">
            <v>Timing: (i) The budget was apportioned based on historical data leading to the variance.  Budget projections start from April onwards. ($70K); (ii) Finance team made an adjustment to reclass transformer and switches inventory to capital/fixed assets. ($160K)</v>
          </cell>
          <cell r="G175" t="str">
            <v>Timing: (i) The budget was apportioned based on historical trend leading to the variance.  Budget projections start from April onwards. (ii) Finance team made an adjustment to reclass transformer and switches inventory to capital/fixed assets. ($271K)</v>
          </cell>
          <cell r="H175" t="str">
            <v>(i) Project begun earlier than anticipated. Work was scheduled when the weather was better. However current jobs ($209K)  are on hold as 4 locations with transformers containing PCBs will be given priority for replacement. (PCB cost: $100K per location). As a result the Q1 FCST has been revised to $600K (excl major spare parts inventory ($271K).
(ii) The actuals include $345K of major spare parts inventory. It is expected that this value will be lower once the weather condition improve and inventory gets utilised.</v>
          </cell>
          <cell r="I175" t="str">
            <v>(i) Includes replacement of 4 Transformers containing PCBs. Total cost of this project will be $471K. We had expected this to be $600K. Therefore a potential opportunity of $129K. 
(ii) The actuals include $601K of major spare parts inventory. It is expected that this value will be lower once the weather conditions improve and inventory gets utilised.</v>
          </cell>
          <cell r="J175" t="str">
            <v>(i) Permenent:-Includes replacement of 4 Transformers containing PCBs. Total cost of this project will be $471K. We had expected this to be $600K. Therefore a potential opportunity of $129K. 
(ii) Timing:-The actuals include $506K of major spare parts inventory. Inventory balance is lower by $95K vs previous month.</v>
          </cell>
          <cell r="K175" t="str">
            <v xml:space="preserve">The actuals include $485K of major spare parts inventory. </v>
          </cell>
          <cell r="L175" t="str">
            <v xml:space="preserve">The actuals include $483K of major spare parts inventory. </v>
          </cell>
          <cell r="M175" t="str">
            <v xml:space="preserve">The actuals include $483K of major spare parts inventory. </v>
          </cell>
          <cell r="N175" t="str">
            <v>The actuals include $483K of major spare parts inventory. We are expecting inventory to be fully utilized by year end.</v>
          </cell>
          <cell r="O175" t="str">
            <v>The actuals include $483K of major spare parts inventory. We are expecting inventory to be fully utilized by year end.</v>
          </cell>
          <cell r="P175" t="str">
            <v>The actuals include $483K of major spare parts inventory. Excluding major spares inventory, variance is $252K vs the 2019 Budget. This relates to work done in early 2019 on transformers which contained PCBs and therefore had to be worked on as a priority. This was not budgeted for.</v>
          </cell>
        </row>
        <row r="178">
          <cell r="F178" t="str">
            <v xml:space="preserve">Timing: The budget is a placeholder for various projects and has been apportioned equally throughout 2019. </v>
          </cell>
          <cell r="G178" t="str">
            <v>Timing: The budget is a placeholder for various projects and has been apportioned equally throughout 2019. (ii) Included in the actual are projects under #2019-017 for $563K.</v>
          </cell>
          <cell r="H178" t="str">
            <v xml:space="preserve"> Included in the actuals are various projects. Torbram Road ($541K); Churchville Road ($269K) ; KBAR Sectionalizer ($20K).</v>
          </cell>
          <cell r="I178" t="str">
            <v xml:space="preserve"> Included in the actuals are various projects. Torbram Road ($549K- WO L616); Churchville Road ($271K- WO X946) ; KBAR Sectionalizer ($20K- WO B809).</v>
          </cell>
          <cell r="J178" t="str">
            <v xml:space="preserve"> Included in the actuals are various projects. Torbram Road ($560K- WO L616); Churchville Road ($287K- WO X946) ; KBAR Sectionalizer ($25K- WO B809); McLaughlin Road ($124K - WO NA50)</v>
          </cell>
          <cell r="K178" t="str">
            <v xml:space="preserve"> Included in the actuals are various projects. Torbram Road ($563K- WO L616); Churchville Road ($288K- WO X946) ; KBAR Sectionalizer ($25K- WO B809); McLaughlin Road ($128K - WO NA50); Design only projects various locations ($373K - WO NA14). Some of these projects could be grouped under Underground and Overhead Asset Replacements. As there was not enough room to accomodate the additional funding, it was determined that the new projects would be grouped under Emerging as they met the defination of Emerging.</v>
          </cell>
          <cell r="L178" t="str">
            <v xml:space="preserve"> Included in the actuals are various projects. Torbram Road ($563K- WO L616); Churchville Road ($288K- WO X946) ; KBAR Sectionalizer ($25K- WO B809); McLaughlin Road ($128K - WO NA50); Design only projects various locations ($381K - WO NA14); Chinguacosy Park Loop ($441K - WO B267). Some of these projects could be grouped under Underground and Overhead Asset Replacements. As there was not enough room to accomodate the additional funding, it was determined that the new projects would be grouped under Emerging as they met the defination of Emerging.</v>
          </cell>
          <cell r="M178" t="str">
            <v xml:space="preserve"> Included in the actuals are various projects. Torbram Road ($563K- WO L616); Churchville Road ($288K- WO X946) ; KBAR Sectionalizer ($25K- WO B809); McLaughlin Road ($128K - WO NA50); Design only projects various locations ($382K - WO NA14); Chinguacosy Park Loop ($441K - WO B267). Some of these projects could be grouped under Underground and Overhead Asset Replacements. As there was not enough room to accommodate the additional funding, it was determined that the new projects would be grouped under Emerging as they met the definition of Emerging.</v>
          </cell>
          <cell r="N178" t="str">
            <v xml:space="preserve"> Included in the actuals are various projects. Torbram Road ($563K- WO L616); Churchville Road ($288K- WO X946) ; KBAR Sectionalizer ($25K- WO B809); McLaughlin Road ($128K - WO NA50); Design only projects various locations ($616K - WO NA14); Chinguacosy Park Loop ($441K - WO B267). Some of these projects could be grouped under Underground and Overhead Asset Replacements. As there was not enough room to accommodate the additional funding, it was determined that the new projects would be grouped under Emerging as they met the definition of Emerging.</v>
          </cell>
          <cell r="O178" t="str">
            <v xml:space="preserve"> Included in the actuals are various projects. Torbram Road ($563K- WO L616); Churchville Road ($288K- WO X946) ; KBAR Sectionalizer ($25K- WO B809); McLaughlin Road ($195K - WO NA50); Design only projects various locations ($711K - WO NA14); Chinguacosy Park Loop ($221K - WO B267). Some of these projects could be grouped under Underground and Overhead Asset Replacements. As there was not enough room to accommodate the additional funding, it was determined that the new projects would be grouped under Emerging as they met the definition of Emerging.</v>
          </cell>
          <cell r="P178" t="str">
            <v xml:space="preserve"> Included in the actuals are various projects. Torbram Road ($563K- WO L616); Churchville Road ($288K- WO X946) ; KBAR Sectionalizer ($25K- WO B809); McLaughlin Road ($195K - WO NA50); Design only projects various locations ($711K - WO NA14); Chinguacosy Park Loop ($221K - WO B267). Some of these projects could be grouped under Underground and Overhead Asset Replacements. As there was not enough room to accommodate the additional funding, it was determined that the new projects would be grouped under Emerging as they met the definition of Emerging.</v>
          </cell>
        </row>
        <row r="179">
          <cell r="F179" t="str">
            <v>Variance due to timing of allocation of budgets, primarily for Capacity (Lines)</v>
          </cell>
          <cell r="G179" t="str">
            <v>Variance due to timing of allocation of budgets for all categories under System Service.</v>
          </cell>
          <cell r="H179" t="str">
            <v>Primarily relates to timing for System Control: WiMAX project. We are awaiting consent from the City and Federal Govt. ($89K); MS14 project needs to be completed before MS10 can begin ($55K); Jim Yarrow TS Transformer project will begin in May ($98K)</v>
          </cell>
          <cell r="I179" t="str">
            <v>Primarily relates to timing for System Control and Scada project: WiMAX project. We are awaiting consent from the City and Federal Govt. ($119K); MS14 project needs to be completed before MS10 can begin ($55K); Jim Yarrow TS Transformer project will begin in May ($84K); Scada project ($124K)</v>
          </cell>
          <cell r="J179" t="str">
            <v>Primarily relates to timing for System Control and Scada project: WiMAX project. We are awaiting consent from the City and Federal Govt. ($148K); MS14 project needs to be completed before MS10 can begin ($32K); Jim Yarrow TS Transformer project will begin in May ($105K); Scada project ($149K); 42M66/25M7 New ducts project previously budgeted for has now been cancelled. ($208K)</v>
          </cell>
          <cell r="K179" t="str">
            <v>Timing:- Primarily relates to System Control and Scada project: WiMAX project. We are awaiting consent from the City and Federal Govt. ($149K); MS14 project needs to be completed before MS10 can begin ($30K); Jim Yarrow TS Transformer project will begin in May ($71K); Scada project ($144K); 136M10 Goreway TS Extensions project ($194K).
Permanent:- 42M66/25M7 New ducts project previously budgeted for has now been cancelled. ($250K)</v>
          </cell>
          <cell r="L179" t="str">
            <v>Timing:- Primarily relates to System Control and Scada project: WiMAX project. We are awaiting complete consent from the City and Federal Govt. ($154K); MS14 project needs to be completed before MS10 can begin ($175K); Jim Yarrow TS Transformer project ($71K); Scada project ($144K); 136M10 Goreway TS Extensions project ($178K).
Permanent:- 42M66/25M7 New ducts project previously budgeted for has now been cancelled. ($292K); No further spend for New Feeder in residential Subdivisions ($211K)</v>
          </cell>
          <cell r="M179" t="str">
            <v>Timing:- Primarily relates to System Control and Scada project: WiMAX project. We are awaiting complete consent from the City and Federal Govt. ($184K); delays on 4 transformers multiyear program under "Safety &amp; Security" ($264K)
Permanent:- 42M66/25M7 New ducts project previously budgeted for has now been cancelled. ($332K)</v>
          </cell>
          <cell r="N179" t="str">
            <v>Timing:- Primarily relates to System Control and Scada project: WiMAX project. We are awaiting complete consent from the City and Federal Govt. ($214K); delays on 4 transformers multiyear program under "Safety &amp; Security" ($120K)
Permanent:- 42M66/25M7 New ducts project previously budgeted for has now been cancelled. ($375K)</v>
          </cell>
          <cell r="O179" t="str">
            <v>Timing:- Primarily relates to System Control and Scada project: WiMAX project. Project has begun late due to delays in obtaining consent from the City and Federal Govt. (-$171K); Permanent:- (i) 42M66/25M7 and 136 M10 projects previously budgeted for has now been cancelled. (-$684K); (ii) Revised projections for 25M9 and Jim Yarrow Extension projects (-$669K)</v>
          </cell>
          <cell r="P179" t="str">
            <v>Permanent:- (i) 42M66/25M7 and 136 M10 projects previously budgeted for has now been cancelled. (-$938K); (ii) Revised projections for 25M9 and Jim Yarrow Extension projects (-$1.2MM)</v>
          </cell>
        </row>
        <row r="180">
          <cell r="F180" t="str">
            <v>Timing: The budget was apportioned based on historical data leading to the variance.  Budget projections start from Feb onwards</v>
          </cell>
          <cell r="G180" t="str">
            <v>Timing: Although Creditview Rd +Veterens Dr actual costs for Feeders came in higher than budget, on an annual basis we are still expecting to hit our target. (WO Y469). Note includes costs for R618 which are carry forward. ($635K)</v>
          </cell>
          <cell r="I180" t="str">
            <v>Not material</v>
          </cell>
          <cell r="J180" t="str">
            <v>Permenent:-Primarily relates to 2019-341 (42M66/25M7 New Ducts Main St &amp; Queen St) included in 2019 Budget but has now been cancelled. (-$208K)</v>
          </cell>
          <cell r="K180" t="str">
            <v>Primarily relates to 2019-341 (42M66/25M7 New Ducts Main St &amp; Queen St) included in 2019 Budget but has now been cancelled. (YTD June -$250K). Cancellation of this projection has been captured in the Q2 Forecast.
Difference is due to timing of historical trend. The 136M10 Goreway TS Extension (2019-015) has just begun and is expected to be complete in August 2019. (-$193K)</v>
          </cell>
          <cell r="L180" t="str">
            <v xml:space="preserve">Primarily relates to the 42M66/25M7 New Ducts Main St &amp; Queen St (PWO 632456) included in 2019 Budget but has now been cancelled. (YTD July -$292K). Cancellation of this projection has been captured in the Q2 Forecast.
Difference is due to timing of historical trend. The 136M10 Goreway TS Extension (PWO632583) has just begun and is expected to be complete in August 2019. (-$178K)
Project C55 # 150692 (PWO 632592) will not incur further spending this year. (-$211K)
</v>
          </cell>
          <cell r="M180" t="str">
            <v xml:space="preserve">Primarily relates to the 42M66/25M7 New Ducts Main St &amp; Queen St (PWO 632456) included in 2019 Budget but has now been cancelled. (YTD Aug -$332K). Cancellation of this projection has been captured in the Q2 Forecast.
Difference is due to timing of historical trend. The 136M10 Goreway TS Extension (PWO632583) has just begun and is expected to be complete in August 2019. (-$66K)
Project C55 # 150692 (PWO 632592) will not incur further spending this year. (-$26K)
</v>
          </cell>
          <cell r="N180" t="str">
            <v xml:space="preserve">Primarily relates to the 42M66/25M7 New Ducts Main St &amp; Queen St (PWO 632456) included in 2019 Budget but has now been cancelled. (YTD Sep -$375K). Cancellation of this projection has been captured in the Q3 Forecast.
Difference is due to timing of historical trend. The 136M10 Goreway TS Extension (PWO632583).(-$41K)
</v>
          </cell>
          <cell r="O180" t="str">
            <v xml:space="preserve">(i) 42M66/25M7 and 136M1 projects (PWO 632456 and 632582 ) included in 2019 Budget but has now been cancelled. (YTD Oct -$684K). Cancellation of this projection has been captured in the Q3 Forecast. (ii) 25M9 Feeder Extension and Jim Yarrow TS Extension now have revised projections vs the Budget due to permit and leasing issues with Infrastructure ON and HONI. This has been captured in our Q3 Forecast. (YTD Oct - $669K)
</v>
          </cell>
          <cell r="P180" t="str">
            <v xml:space="preserve">(i) 42M66/25M7 and 136M1 projects (PWO 632456 and 632582 ) included in 2019 Budget but has now been cancelled. (YTD Nov -$938K). Cancellation of this projection has been captured in the Q3 Forecast. (ii) 25M9 Feeder Extension and Jim Yarrow TS Extension now have revised projections vs the Budget due to permit and leasing issues with Infrastructure ON and HONI. This has been captured in our Q3 Forecast. (YTD Nov - $1.2MM)
</v>
          </cell>
        </row>
        <row r="182">
          <cell r="F182" t="str">
            <v>Timing: The overall budget was apportioned equally throughout the year leading to this variance.</v>
          </cell>
          <cell r="G182" t="str">
            <v>Timing: The overall budget was apportioned equally throughout the year leading to this variance.</v>
          </cell>
          <cell r="H182" t="str">
            <v xml:space="preserve"> (i) The WiMAX project is still in early stages of execution. Awaiting consent from City of Brampton and Federal Govt. However project will be on target for 2019, just the trend for monthly expenditure will vary vs the Budget and Forecast. ($89K)
(ii) MS14 projects needs to be completed before MS10 can be started . WOs for MS10 will be released shortly. (2019-226; $55K)
 (iii) 2 POs (Jim Yarrow TS Transformers) have been issued and project will commence in May 2019. (2019-604; $98K)</v>
          </cell>
          <cell r="I182" t="str">
            <v xml:space="preserve"> (i) The WiMAX project is still in early stages of execution. Awaiting consent from City of Brampton and Federal Govt. However project will be on target for 2019, just the trend for monthly expenditure will vary vs the Budget and Forecast. (2019-371; $119K)
(ii) MS14 projects needs to be completed before MS10 can be started . WOs for MS10 will be released shortly. (2019-226; $55K)
 (iii) 2 POs (Jim Yarrow TS Transformers) have been issued and project will commence in May 2019. (2019-604; $84K)</v>
          </cell>
          <cell r="J182" t="str">
            <v>Timing:- 
(i) The WiMAX project is still in early stages of execution. Awaiting consent from City of Brampton and Federal Govt. However project will be on target for 2019, just the trend for monthly expenditure will vary vs the Budget and Forecast. (2019-371; $148K)
(ii) MS14 projects needs to be completed before MS10 can be started .  (Difference in costs for 2019-226; $32K)
 (iii) 2 POs (Jim Yarrow TS Transformers) have been issued and project commenced in May 2019. (Difference in costs 2019-604; $105K)</v>
          </cell>
          <cell r="K182" t="str">
            <v>(i) The WiMAX project is still in early stages of execution. Awaiting consent from City of Brampton and Federal Govt. However project will be on target for 2019, just the trend for monthly expenditure will vary vs the Budget and Forecast. (2019-371; $149K)
(ii) MS14 projects needs to be completed before MS10 can be started .  (Difference in costs for 2019-226; $30K)
 (iii) 2 POs (Jim Yarrow TS Transformers) have been issued and project commenced in May 2019. (Difference in costs 2019-604; $71K)</v>
          </cell>
          <cell r="L182" t="str">
            <v>(i) The WiMAX project is still in early stages of execution. Awaiting consent from City of Brampton and Federal Govt. However project will be on target for 2019, just the trend for monthly expenditure will vary vs the Budget and Forecast. (2019-371; $154K)
(ii) MS14 projects needs to be completed before MS10 can be started .  (Difference in costs for 2019-226; $175K)
 (iii) 2 POs (Jim Yarrow TS Transformers) have been issued and project commenced in May 2019. (Difference in costs 2019-604; $71K)</v>
          </cell>
          <cell r="M182" t="str">
            <v>(i) The WiMAX project is still in early stages of execution. Awaiting consent from City of Brampton and Federal Govt. However project will be on target for 2019, just the trend for monthly expenditure will vary vs the Budget and Forecast. (2019-371; $184K)
(ii) MS14 projects needs to be completed before MS10 can be started .  (Difference in costs for 2019-226; $47K)
 (iii) 2 POs (Jim Yarrow TS Transformers) have been issued and project commenced in May 2019. (Difference in costs 2019-604; $27K)</v>
          </cell>
          <cell r="N182" t="str">
            <v>(i) The WiMAX project is still in early stages of execution.  However project will be on target for 2019, just the trend for monthly expenditure will vary vs the Budget and Forecast. (2019-371; $214K)</v>
          </cell>
          <cell r="O182" t="str">
            <v>(i) The WiMAX project is still in early stages of execution.  However project will be on target for 2019, just the trend for monthly expenditure will vary vs the Budget and Forecast. (2019-371; $171K)</v>
          </cell>
        </row>
        <row r="183">
          <cell r="F183" t="str">
            <v>Timing: The overall budget was apportioned equally throughout the year leading to this variance.</v>
          </cell>
          <cell r="G183" t="str">
            <v>Timing: The overall budget was apportioned equally throughout the year leading to this variance.</v>
          </cell>
          <cell r="I183" t="str">
            <v>Not material</v>
          </cell>
          <cell r="J183" t="str">
            <v>Timing:
The first phase of this project(2019-606), geotechnical studies at the stations is complete but the 2nd phase is now expected to commence in Fall 2019.</v>
          </cell>
          <cell r="K183" t="str">
            <v>The first phase of this project(2019-606), geotechnical studies at the stations is complete but the 2nd phase is now expected to commence in Fall 2019.</v>
          </cell>
          <cell r="L183" t="str">
            <v>The first phase of this project (2019-606), geotechnical studies at the stations is complete but the 2nd phase is now expected to commence in Fall 2019.</v>
          </cell>
          <cell r="M183" t="str">
            <v>The first phase of this project (2019-606), geotechnical studies at the stations is complete but the 2nd phase is now expected to commence in Fall 2019.</v>
          </cell>
          <cell r="N183" t="str">
            <v>The first phase of this project (2019-606), geotechnical studies at the stations is complete but the 2nd phase is now expected to commence in Fall 2019.</v>
          </cell>
        </row>
        <row r="185">
          <cell r="F185" t="str">
            <v>Timing: The overall budget was apportioned equally throughout the year leading to this variance.</v>
          </cell>
          <cell r="G185" t="str">
            <v xml:space="preserve">Timing: The overall budget was apportioned equally throughout the year leading to this variance. </v>
          </cell>
          <cell r="H185" t="str">
            <v xml:space="preserve">There is a delay in this project. The budget was based on historical trend. Materials for the project will be delivered in June and we expect to see costs in Q3. </v>
          </cell>
          <cell r="I185" t="str">
            <v xml:space="preserve">There is a delay in this project. The budget was based on historical trend. Materials for the project will be delivered in June and we expect to see costs in Q3. </v>
          </cell>
          <cell r="J185" t="str">
            <v xml:space="preserve">Timing:-There is a delay in this project. The budget was based on historical trend. Materials for the project will be delivered in June and we expect to see costs in Q3. </v>
          </cell>
          <cell r="K185" t="str">
            <v xml:space="preserve">There is a delay in this project. The budget was based on historical trend. Materials for the project will be delivered in June and we expect to see costs in Q3. </v>
          </cell>
          <cell r="L185" t="str">
            <v>No material variance</v>
          </cell>
        </row>
        <row r="186">
          <cell r="F186" t="str">
            <v>Gross Expenditure is 55% higher vs Plan due to (i) Predominantly timing of actual cost vs 2019 Budget and (ii) adjustment made by Finance to reclass inventory to fixed assets. ($223K)</v>
          </cell>
          <cell r="G186" t="str">
            <v>Gross Expenditure is 15% higher vs Plan due to (i) Predominantly timing of actual cost vs 2019 Budget and (ii) adjustment made by Finance to reclass inventory to fixed assets. ($316K)</v>
          </cell>
          <cell r="H186" t="str">
            <v>Variance due to lower New Connections as a result of lower applications received for ICI projects combined with drop in Subdivisions. This is offset by increase  in expenditure on System Renewal projects due to materials being delivered earlier than expected, 4 transformers containing PCBs project given a priority and Finance reclass adjustment. Timing issues for System Control projects, WiMAX project, MS14 and Jim Yarrow TS Transformer project attributed to the overall variance of $92K which is lower by 1.4%.</v>
          </cell>
          <cell r="I186" t="str">
            <v>Variance due to lower New Connections as a result of lower applications received for ICI projects combined with significant drop in Subdivisions. This is offset by increase  in expenditure on System Renewal projects due to materials being delivered earlier than expected, 4 transformers containing PCBs project given a priority and Major spare parts inventory. Timing issues for System Control projects, WiMAX project, MS14 and Jim Yarrow TS Transformer project attributed to the overall variance of $697K which is lower by 7.2%.</v>
          </cell>
          <cell r="J186" t="str">
            <v>Variance due to lower New Connections as a result of lower applications received for ICI projects combined with significant drop in Subdivisions. This is offset by increase  in expenditure on System Renewal projects due to materials being delivered earlier than expected, 4 transformers containing PCBs project given a priority and major spare parts inventory. Timing issues for System Control projects, WiMAX project, MS14 and Jim Yarrow TS Transformer project  and a permenent variance of $208K relating to the 42M66/25M7 project being cancelled. This attributed to the overall variance of -$3.6MM which is lower by 24.5%.</v>
          </cell>
          <cell r="K186" t="str">
            <v>Variance due to (i) Lower New Connections as a result of lower applications received for ICI projects combined with significant drop in Subdivisions. (ii) Cancellation of 42M66/25M7 project. (iii) Difference in Budget trends and actual expenditure. Key projects are: 136M10 Goreway TS Extension project; 4.16 KV voltage conversion projects;  Insulator Replacement Program.</v>
          </cell>
          <cell r="L186" t="str">
            <v>Variance due to (i) Lower New Connections as a result of lower applications received for ICI projects combined with significant drop in Subdivisions. (ii) Shifts in Road Authority projects between 2019 and 2020 (iii) Difference in Budget trends and actual expenditure. Key projects are: 136M10 Goreway TS Extension project; 4.16 KV voltage conversion projects;  Insulator Replacement Program.</v>
          </cell>
          <cell r="M186" t="str">
            <v>Variance due to (i) Lower New Connections as a result of lower applications received for ICI projects combined with significant drop in Subdivisions. (ii) Shifts in Road Authority projects between 2019 and 2020 (iii) Difference in Budget trends and actual expenditure. Key projects are: 136M10 Goreway TS Extension project; 4.16 KV voltage conversion projects;  Insulator Replacement Program.</v>
          </cell>
          <cell r="N186" t="str">
            <v>Variance due to (i) Lower New Connections as a result of lower applications received for ICI projects combined with significant drop in Subdivisions. (ii) Shifts in Road Authority projects between 2019 and 2020 (iii) Difference in Budget trends and actual expenditure. Key projects are: 136M10 Goreway TS Extension project; 4.16 KV voltage conversion projects;  Insulator Replacement Program.</v>
          </cell>
          <cell r="O186" t="str">
            <v>Variance due to (i) Lower New Connections as a result of lower applications received for ICI projects combined with significant drop in Subdivisions. (ii) Shifts in Road Authority projects between 2019 and 2020 (iii) Difference in Budget trends and actual expenditure. Key projects are: 136M10 Goreway TS Extension project; 4.16 KV voltage conversion projects;  Insulator Replacement Program.</v>
          </cell>
          <cell r="P186" t="str">
            <v>Variance due to (i) Lower New Connections as a result of lower applications received for ICI projects combined with significant drop in Subdivisions. (ii) Shifts in Road Authority projects between 2019 and 2020 (iii) Difference in Budget trends and actual expenditure. Key projects are: 136M10 Goreway TS Extension project; 4.16 KV voltage conversion projects;  Insulator Replacement Program.</v>
          </cell>
        </row>
        <row r="187">
          <cell r="F187" t="str">
            <v>Lower Costs vs Budget due to elimination of Upstream costs and differences in timing allocation of budgets</v>
          </cell>
          <cell r="G187" t="str">
            <v>Lower Contributions vs Budget due to elimination of Upstream costs and differences in timing allocation of budgets</v>
          </cell>
          <cell r="H187" t="str">
            <v>Lower contributions correspond with lower System Access work primarily in New Connections and Transit.</v>
          </cell>
          <cell r="I187" t="str">
            <v>Lower contributions correspond with lower System Access work primarily in New Connections and Transit.</v>
          </cell>
          <cell r="J187" t="str">
            <v>Lower contributions correspond with lower System Access work primarily in New Connections and Transit.</v>
          </cell>
          <cell r="K187" t="str">
            <v>Lower contributions correspond with lower System Access work primarily in New Connections and Transit and delay in completing monthly billing reports for Roads.</v>
          </cell>
          <cell r="L187" t="str">
            <v>Lower contributions correspond with lower System Access work primarily in New Connections (Permenent - Subdivsions (Upstream portion ) $2.4MM); Other Subdivisions ($3.4M); ICI ($0.67M). (ii) Transit - Permenent ($1MM). (iii) Temporary -delay in completing monthly billing reports for Roads ($1MM)</v>
          </cell>
          <cell r="M187" t="str">
            <v>Lower contributions correspond with lower System Access work primarily in New Connections (Permanent - Subdivisions (Upstream portion ) ($2.9MM); Other Subdivisions ($2.6M); ICI ($0.75M). (ii) Transit - Permanent ($1MM). (iii) Temporary -delay in completing monthly billing reports for Roads ($1.3MM)</v>
          </cell>
          <cell r="N187" t="str">
            <v>Lower contributions correspond with lower System Access work primarily in New Connections (Permanent - Subdivisions (Upstream portion ) ($3.5MM); Other Subdivisions ($3.3M); ICI ($0.83M). (ii) Transit - Permanent ($1.3MM). (iii) Temporary -delay in completing monthly billing reports for Roads ($1.6MM)</v>
          </cell>
          <cell r="O187" t="str">
            <v>Lower contributions correspond with lower System Access work primarily in New Connections (Permanent - Subdivisions (Upstream portion ) ($4.0MM); Other Subdivisions ($3.9M); ICI ($0.92M). (ii) Transit - Permanent ($1.5MM). (iii) Temporary -delay in completing monthly billing reports for Roads ($1.9MM)</v>
          </cell>
          <cell r="P187" t="str">
            <v>Lower contributions correspond with lower System Access work primarily in New Connections (Permanent - Subdivisions (Upstream portion ) ($4.2MM); Other Subdivisions ($4.2MM); ICI ($1.088MM). (ii) Transit - Permanent ($1.7MM). (iii) Delay in completing monthly billing reports for Roads ($2MM)</v>
          </cell>
        </row>
        <row r="188">
          <cell r="F188" t="str">
            <v>(i) Permanent : The 2019 Budget includes "Upstream" contribution costs from the developer. In the actuals, the developers are  no longer reimbursing us for these costs. Rob E/Henry to provide the split between Upstream and other contributions. (ii) Timing: The final billing for projects is outstanding leading to a timing issue for booking contributions.</v>
          </cell>
          <cell r="G188" t="str">
            <v>(i) Permanent : The 2019 Budget includes "Upstream" contribution costs from the developer. In the actuals, the developers are  no longer reimbursing us for these costs. (YTD Feb 2019:$122K ; FY19 $4.3M)) (ii) Timing: The final billing for projects is outstanding leading to a timing issue for booking contributions.</v>
          </cell>
          <cell r="H188" t="str">
            <v xml:space="preserve">Significant variance due to:
(i)  Lower spend on Subdivisions and ICI leading to lower contributions 
(ii) Elimination of Upstream costs in the Q1 Forecast. In the budget we had expected to be reimbursed for a portion of our costs from the developers. However this will no longer materialise. </v>
          </cell>
          <cell r="I188" t="str">
            <v xml:space="preserve">Significant variance due to:
(i)  Lower spend on Subdivisions and ICI leading to lower contributions 
(ii) Elimination of Upstream costs in the Q1 Forecast. In the budget we had expected to be reimbursed for a portion of our costs from the developers. However this will no longer materialise. </v>
          </cell>
          <cell r="J188" t="str">
            <v>Significant variance due to:
(i)  Lower spend on Subdivisions (+$2.1MM)and ICI (+$0.5MM) leading to lower contributions 
(ii) Elimination of Upstream costs in the Q1 Forecast. In the budget we had expected to be reimbursed for a portion of our costs from the developers. However this will no longer materialise. (+$1.4MM)</v>
          </cell>
          <cell r="K188" t="str">
            <v>Significant variance due to:
(i)  Lower spend on Subdivisions (+$2.7MM)and ICI (+$0.580MM) leading to lower contributions 
(ii) Elimination of Upstream costs in the Q1 Forecast. In the budget we had expected to be reimbursed for a portion of our costs from the developers. However this will no longer materialise. (+$1.9MM). This has been captured in our Q2 Forecast.</v>
          </cell>
          <cell r="L188" t="str">
            <v>Significant variance due to:
(i)  Lower spend on Subdivisions (+$3.4MM)and ICI (+$0.670MM) leading to lower contributions 
(ii) Elimination of Upstream costs in the Q1 Forecast. In the budget we had expected to be reimbursed for a portion of our costs from the developers. However this will no longer materialise. (+$2.4MM). This has been captured in our Q2 Forecast.</v>
          </cell>
          <cell r="M188" t="str">
            <v>Significant variance due to:
(i)  Lower spend on Subdivisions (+$2.586MM)and ICI (+$0.750MM) leading to lower contributions 
(ii) Elimination of Upstream costs in the Q1 Forecast. In the budget we had expected to be reimbursed for a portion of our costs from the developers. However this will no longer materialize. (+$2.965MM). This has been captured in our Q2 Forecast.</v>
          </cell>
          <cell r="N188" t="str">
            <v>Significant variance due to:
(i)  Lower spend on Subdivisions (+$3.273MM)and ICI (+$0.830MM) leading to lower contributions 
(ii) Elimination of Upstream costs in the Q1 Forecast. In the budget we had expected to be reimbursed for a portion of our costs from the developers. However this will no longer materialize. (+$3.5MM). This has been captured in our Q3 Forecast.</v>
          </cell>
          <cell r="O188" t="str">
            <v>Significant variance due to:
(i)  Lower spend on Subdivisions (+$3.9MM)and ICI (+$0.920MM) leading to lower contributions 
(ii) Elimination of Upstream costs in the Q1 Forecast. In the budget we had expected to be reimbursed for a portion of our costs from the developers. However this will no longer materialize. (+$4.0MM). This has been captured in our Q3 Forecast.</v>
          </cell>
          <cell r="P188" t="str">
            <v>Significant variance due to:
(i)  Lower spend on Subdivisions (+$4.2MM)and ICI (+$1.088MM) leading to lower contributions 
(ii) Elimination of Upstream costs in the Q1 Forecast. In the budget we had expected to be reimbursed for a portion of our costs from the developers. However this will no longer materialize. (+$4.238MM). This has been captured in our Q3 Forecast.</v>
          </cell>
          <cell r="Q188" t="str">
            <v>`</v>
          </cell>
        </row>
        <row r="189">
          <cell r="F189" t="str">
            <v>Not material</v>
          </cell>
          <cell r="G189" t="str">
            <v>Timing: (i) Lower contributions to to delays in starting construction (ii) The budgeted contributions were based on historical trends and the actuals are not  in line with this trend.</v>
          </cell>
          <cell r="I189" t="str">
            <v>Delay in completing monthly billing reports has delayed contributions being booked.</v>
          </cell>
          <cell r="J189" t="str">
            <v>Delay in completing monthly billing reports has delayed contributions being booked.</v>
          </cell>
          <cell r="K189" t="str">
            <v>Delay in completing monthly billing reports has delayed contributions being booked.</v>
          </cell>
          <cell r="L189" t="str">
            <v>Delay in completing monthly billing reports has delayed contributions being booked.</v>
          </cell>
          <cell r="M189" t="str">
            <v>Delay in completing monthly billing reports has delayed contributions being booked.</v>
          </cell>
          <cell r="N189" t="str">
            <v>Delay in completing monthly billing reports has delayed contributions being booked.</v>
          </cell>
          <cell r="O189" t="str">
            <v>Delay in completing monthly billing reports has delayed contributions being booked.</v>
          </cell>
          <cell r="P189" t="str">
            <v>Delay in completing monthly billing reports has delayed contributions being booked.</v>
          </cell>
        </row>
        <row r="191">
          <cell r="G191" t="str">
            <v>There is a corresponding offset in Transit Projects under System Access above. Net impact is nil.</v>
          </cell>
          <cell r="H191" t="str">
            <v>There is a corresponding offset in Transit Projects under System Access above. Net impact is nil.</v>
          </cell>
          <cell r="I191" t="str">
            <v>There is a corresponding offset in Transit Projects under System Access above. Net impact is minimal.</v>
          </cell>
          <cell r="J191" t="str">
            <v>There is a corresponding offset in Transit Projects under System Access above. Net impact is minimal.</v>
          </cell>
          <cell r="K191" t="str">
            <v xml:space="preserve">There is a corresponding offset in Transit Projects under System Access above. Net impact is minimal. For the rest of 2019, in line with the expenditure, contributions are significantly lower vs the Budget. The Q2 Forecast now reflects this trend. </v>
          </cell>
          <cell r="L191" t="str">
            <v xml:space="preserve">There is a corresponding offset in Transit Projects under System Access above. Net impact is minimal. For the rest of 2019, in line with the expenditure, contributions are significantly lower vs the Budget. The Q2 Forecast now reflects this trend. </v>
          </cell>
          <cell r="M191" t="str">
            <v xml:space="preserve">There is an offset in Transit Projects under System Access above. Net impact should be minimal but there is a delay is completing the monthly billing report. For the rest of 2019, in line with the expenditure, contributions are significantly lower vs the Budget. The Q2 Forecast now reflects this trend. </v>
          </cell>
          <cell r="N191" t="str">
            <v xml:space="preserve">There is an offset in Transit Projects under System Access above. Net impact should be minimal but there is a delay is completing the monthly billing report. For the rest of 2019, in line with the expenditure, contributions are significantly lower vs the Budget. The Q3 Forecast now reflects this trend. </v>
          </cell>
          <cell r="O191" t="str">
            <v xml:space="preserve">There is an offset in Transit Projects under System Access above. Net impact should be minimal but there is a delay is completing the monthly billing report. For the rest of 2019, in line with the expenditure, contributions are significantly lower vs the Budget. The Q3 Forecast now reflects this trend. </v>
          </cell>
          <cell r="P191" t="str">
            <v xml:space="preserve">There is an offset in Transit Projects under System Access above. Net impact should be minimal but there is a delay is completing the monthly billing report. For the rest of 2019, in line with the expenditure, contributions are significantly lower vs the Budget. The Q3 Forecast now reflects this trend. </v>
          </cell>
        </row>
        <row r="192">
          <cell r="F192" t="str">
            <v>Not material</v>
          </cell>
          <cell r="G192" t="str">
            <v>Not material</v>
          </cell>
          <cell r="J192" t="str">
            <v>Variance not material.</v>
          </cell>
        </row>
        <row r="193">
          <cell r="G193" t="str">
            <v>Not material</v>
          </cell>
          <cell r="I193" t="str">
            <v>These relate to 2018.</v>
          </cell>
          <cell r="J193" t="str">
            <v>These relate to 2018.</v>
          </cell>
          <cell r="K193" t="str">
            <v>These relate to 2018.</v>
          </cell>
          <cell r="L193" t="str">
            <v>These relate to 2018.</v>
          </cell>
          <cell r="M193" t="str">
            <v>These relate to 2018.</v>
          </cell>
          <cell r="N193" t="str">
            <v>These relate to 2018.</v>
          </cell>
          <cell r="O193" t="str">
            <v>These relate to 2018.</v>
          </cell>
          <cell r="P193" t="str">
            <v>These relate to 2018.</v>
          </cell>
        </row>
        <row r="199">
          <cell r="I199" t="str">
            <v>These are reimbursements from insurance companies for costs incured due to accidents.</v>
          </cell>
          <cell r="J199" t="str">
            <v>These are reimbursements from insurance companies for costs incured due to accidents.</v>
          </cell>
          <cell r="K199" t="str">
            <v>These are reimbursements from insurance companies for costs incurred due to accidents.</v>
          </cell>
          <cell r="L199" t="str">
            <v>These are reimbursements from insurance companies for costs incurred due to accidents. See costs incurred in Reactive above.</v>
          </cell>
          <cell r="M199" t="str">
            <v>These are reimbursements from insurance companies for costs incurred due to accidents. See costs incurred in Reactive above.</v>
          </cell>
          <cell r="N199" t="str">
            <v>These are reimbursements from insurance companies for costs incurred due to accidents. See costs incurred in Reactive above.</v>
          </cell>
          <cell r="O199" t="str">
            <v>These are reimbursements from insurance companies for costs incurred due to accidents. See costs incurred in Reactive above.</v>
          </cell>
          <cell r="P199" t="str">
            <v>These are reimbursements from insurance companies for costs incurred due to accidents. See costs incurred in Reactive above.</v>
          </cell>
        </row>
        <row r="210">
          <cell r="F210" t="str">
            <v>Predominantly relates to timing of actual costs vs 2019 Budget and adjustments made by finance to reclass inventory to fixed asset combined with lower contributions realised due to elimination of upstream costs for Central North which are included in the 2019 Budget.</v>
          </cell>
          <cell r="G210" t="str">
            <v>Predominantly relates to (i) Timing of actual costs vs 2019 Budget. (ii) Adjustments made by Finance to reclass inventory to fixed assets (iii) Lower contributions realised due to elimination of upstream costs for Central North which are included in the 2019 Budget.</v>
          </cell>
          <cell r="H210" t="str">
            <v>Net expenditure is 55% higher primarily due to New Connections. Lower applications received under ICI projects combined with lower Subdivision expenditure due to 8 projects deferred to 2020 and beyond. In addition reimbursement for Upstream Costs are eliminated for 2019 Forecasts leading to higher net expenditure vs the Budget.</v>
          </cell>
          <cell r="I210" t="str">
            <v>Net expenditure is 43% higher primarily in New Connections. Driving force is the elimination of Upstream costs for the 2019 forecast combined with a drop in regular contributions which is in line with a drop in Subdivision spending.</v>
          </cell>
          <cell r="J210" t="str">
            <v>Net expenditure is 11% higher:- Increase costs in New Connections. Driving force is the elimination of Upstream costs for the 2019 forecast combined with a drop in regular contributions which is in line with a drop in Subdivision spending. ($945K) Inclusion of major spare parts inventory ($826K). Cancelled 42M66/25M7 project (-$208K) and timing of commencement of  various other projects (-$337K)</v>
          </cell>
          <cell r="K210" t="str">
            <v>YTD Net expenditure for Central North has no material variance. Lower spending in Subdvisions, Roads and Transit is offset by lower contributions due to elimination of the upstream costs related to New Connections.</v>
          </cell>
          <cell r="L210" t="str">
            <v>Net spending is lower by 8.5%. Lower spending in New Connections, Roads, Transit and Underground and Overhead Asset replacements in conjunction with elimination of upstream costs are the key contributors to this variance. If we eliminate the upstream portion of costs, the YTD underspend would be $3.69MM.</v>
          </cell>
          <cell r="M210" t="str">
            <v>Net spending is lower by 18%. Lower spending in New Connections, Roads, Transit and Underground and Overhead Asset replacements in conjunction with elimination of upstream costs are the key contributors to this variance. If we eliminate the upstream portion of costs, the YTD underspend would be $6.1MM.</v>
          </cell>
          <cell r="N210" t="str">
            <v>Net Expenditure is lower vs. plan by  $3.9MM or 18% of YTD budget (August YTD was 18% lower) mainly due to:
- Controllable Capital (System Renewal and System Service) is lower by (-$2.057MM) mainly due to:-
a) (-$0.990MM) under due to timing issues for Cable replacement projects
b) (-$0.585MM) under due to delayed start of Cable Injection projects .
c) Lower spend on 4 KV project (-$0.796MM)
d) Inclusion of major spare parts inventory (+$0.483MM)
e) Higher Reactive costs (+$0.245MM)
f) Timing of various projects (-$0.414MM)
- System Access is lower by (-$1.8MM) due to:
a) (-$0.977MM) under due to lower Road Authority spend 
b) (-$0.688MM) under in Metering due to drop in subdivisions
c) (-$0.234MM) lower in New Connections due to market conditions.</v>
          </cell>
          <cell r="O210" t="str">
            <v>Net Expenditure is lower vs. plan by  $5.52MM or 21% of YTD budget (September YTD was 18% lower) mainly due to:
- Controllable Capital (System Renewal and System Service) is lower by (-$3.4MM) mainly due to:-
a) (-$0.654MM) under due to timing issues for Cable replacement projects
b) (-$1.2MM) under due to delayed start of Cable Injection projects .
c) Lower spend on 4 KV project (-$0.983MM)
d) Inclusion of major spare parts inventory (+$0.483MM)
e) Higher Reactive costs (+$0.232MM)
f) Revised estimates for various projects (-$1.287MM)
- System Access is lower by (-$2.107MM) primarily due to:
a) (-$1.4MM) under due to lower Road Authority spend 
b) (-$0.677MM) under in Metering due to drop in subdivisions
c) (-$0.124MM) lower in New Connections due to market conditions.</v>
          </cell>
          <cell r="P210" t="str">
            <v>Net Expenditure is lower vs. plan by  $6.5MM or 23% of YTD budget (October YTD was 21% lower) mainly due to:
- Controllable Capital (System Renewal and System Service) is lower by (-$3.8MM) mainly due to:-
a) (-$0.276MM) under due to timing issues for Cable replacement projects
b) (-$1.6MM) under due to delayed start of Cable Injection projects .
c) Lower spend on 4 KV project (-$1.087MM)
d) Inclusion of major spare parts inventory (+$0.483MM)
e) Higher Reactive costs (+$0.5MM)
f) Revised estimates for various projects (-$1.82MM)
- System Access is lower by (-$2.7MM) primarily due to:
a) (-$1.8MM) under due to lower Road Authority spend 
b) (-$0.6MM) under in Metering due to drop in subdivisions
c) (+$0.135MM) lower in New Connections due to market conditions.</v>
          </cell>
        </row>
        <row r="211">
          <cell r="F211">
            <v>0</v>
          </cell>
          <cell r="G211">
            <v>0</v>
          </cell>
          <cell r="H211">
            <v>0</v>
          </cell>
          <cell r="I211">
            <v>0</v>
          </cell>
          <cell r="J211">
            <v>0</v>
          </cell>
          <cell r="K211">
            <v>0</v>
          </cell>
          <cell r="L211">
            <v>0</v>
          </cell>
          <cell r="M211">
            <v>0</v>
          </cell>
          <cell r="N211">
            <v>0</v>
          </cell>
          <cell r="O211">
            <v>0</v>
          </cell>
          <cell r="P211">
            <v>0</v>
          </cell>
          <cell r="Q211">
            <v>0</v>
          </cell>
        </row>
        <row r="212">
          <cell r="F212" t="str">
            <v>January</v>
          </cell>
          <cell r="G212" t="str">
            <v>February</v>
          </cell>
          <cell r="H212" t="str">
            <v>March</v>
          </cell>
          <cell r="I212" t="str">
            <v>April</v>
          </cell>
          <cell r="J212" t="str">
            <v>May</v>
          </cell>
          <cell r="K212" t="str">
            <v>June</v>
          </cell>
          <cell r="L212" t="str">
            <v>July</v>
          </cell>
          <cell r="M212" t="str">
            <v>August</v>
          </cell>
          <cell r="N212" t="str">
            <v>September</v>
          </cell>
          <cell r="O212" t="str">
            <v>October</v>
          </cell>
          <cell r="P212" t="str">
            <v>November</v>
          </cell>
          <cell r="Q212" t="str">
            <v>December</v>
          </cell>
        </row>
        <row r="213">
          <cell r="F213" t="str">
            <v>Immaterial variance</v>
          </cell>
          <cell r="G213" t="str">
            <v>System Access expenditures to date are lower than budget ($170K) due to lower than budgeted expenditures in Emerging work ($84K - Temporary) and lower than budgeted expenditures in New connections ($69K - Temporary).</v>
          </cell>
          <cell r="H213" t="str">
            <v>System Access expenditures to date are lower than budget ($520K) due to lower than budgeted expenditures in Road Authority work ($207K - Temporary), lower than budgeted expenditures in Emerging work ($195K - Temporary) and lower than budgeted expenditures in New connections ($140K - Temporary).</v>
          </cell>
          <cell r="I213" t="str">
            <v>System Access expenditures to date are lower than budget ($256K) due to lower than budgeted expenditures in Emerging work ($219K - Temporary), lower than budgeted expenditures in Road Authority work ($45K - Temporary) and lower than budgeted expenditures in Metering ($39K - Temporary), partially offset by higher expenditures in New Connections ($47K - Temporary).</v>
          </cell>
          <cell r="J213" t="str">
            <v>System Access expenditures to date are lower than budget ($686K) due to lower than budgeted expenditures in Emerging work ($355K - Temporary), lower than budgeted expenditures in New Connection work ($185K - Temporary), lower than budgeted expenditures in Road Authority work ($80K - Temporary)and lower than budgeted expenditures in Metering ($66K - Temporary).</v>
          </cell>
          <cell r="K213" t="str">
            <v>System Access expenditures to date are lower than budget ($568K) due to lower than budgeted expenditures in Emerging work ($420K - Permanent)and lower than budgeted expenditures in New Connection work ($149K - Temporary).</v>
          </cell>
          <cell r="L213" t="str">
            <v>System Access expenditures to date are lower than budget ($688K) due to lower than budgeted expenditures in Emerging work ($503K - Permanent)and lower than budgeted expenditures in New Connection work ($242K - Temporary).</v>
          </cell>
          <cell r="M213" t="str">
            <v>System Access expenditures to date are lower than budget ($627K) due to lower than budgeted expenditures in Emerging work ($581K - Permanent)and lower than budgeted expenditures in New Connection work ($195K - Temporary), partially offset by higher than budgeted expenditures in Road Authority work ($202K - Permanent) due to Forecasted overspend expected.</v>
          </cell>
          <cell r="N213" t="str">
            <v>System Access expenditures to date are lower than budget ($532K) due to: 1) lower than budgeted expenditures in Emerging work ($558K - Permanent) and 2) lower than budgeted expenditures in New Connection work ($165K - Permanent); partially offset by higher than budgeted expenditures in Road Authority work ($238K - T)  that are forecasted to spend to Budget.</v>
          </cell>
          <cell r="O213" t="str">
            <v>System Access expenditures to date are in line with budget ($13K).</v>
          </cell>
          <cell r="P213" t="str">
            <v>System Access expenditures to date are lower than budget ($703K) due to: 1) lower than budgeted expenditures in Emerging work (783K - Permanent) and 2) lower than budgeted expenditures in New Connection work ($143K - Permanent); partially offset by higher than budgeted expenditures in Road Authority work ($265K - Permanent).</v>
          </cell>
        </row>
        <row r="214">
          <cell r="G214" t="str">
            <v xml:space="preserve">Lower expenditures due to lower Subdivision Work ($85K) expected to be due to timing. </v>
          </cell>
          <cell r="H214" t="str">
            <v xml:space="preserve">Lower expenditures due to lower Subdivision Work ($135K) expected to be due to timing. </v>
          </cell>
          <cell r="I214" t="str">
            <v xml:space="preserve">Higher expenditures due to higher ICI Layout Work ($179K - Temp) expected to be due to timing, partially offset by lower subdivision work ($133K - Temp). </v>
          </cell>
          <cell r="J214" t="str">
            <v xml:space="preserve">Lower expenditures due to lower subdivision work ($252K - Temp)expected to be due to timing, partially offset by higher ICI Layout Work ($67K - Temp). </v>
          </cell>
          <cell r="K214" t="str">
            <v xml:space="preserve">Lower expenditures due to lower subdivision work ($180K - $70K Temp, $110K Perm)expected to be partially due to timing;(Guelph has forecast to underspend by $110K for the year in Subdivision work), partially offset by higher ICI Layout Work ($31K - Temp). </v>
          </cell>
          <cell r="L214" t="str">
            <v xml:space="preserve">Lower expenditures due to lower subdivision work ($240K - $130K Temp, $110K Perm)expected to be partially due to timing;(Guelph has forecast to underspend by $110K for the year in Subdivision work), partially offset by higher ICI Layout Work ($31K - Temp). </v>
          </cell>
          <cell r="M214" t="str">
            <v xml:space="preserve">Lower expenditures due to lower subdivision work ($230K - $120K Temp, $110K Perm)expected to be partially due to timing;(Guelph has forecast to underspend by $110K for the year in Subdivision work), partially offset by higher ICI Layout Work ($35K - Temp). </v>
          </cell>
          <cell r="N214" t="str">
            <v xml:space="preserve">Lower expenditures due to lower subdivision work ($215K - Perm);Q3 Forecast is to underspend by $568K; partially offset by higher ICI Layout Work ($49K - Temp). </v>
          </cell>
          <cell r="O214" t="str">
            <v>higher expenditures due to higher subdivision work ($175K - T) and due to higher ICI &amp; layouts work ($123K - T). Q3 Forecast is to underspend by $568K but we are projecting to be only about $400K under right now.</v>
          </cell>
          <cell r="P214" t="str">
            <v>Lower expenditures due to lower subdivision work ($223K - P) partially offset by higher ICI &amp; layouts work ($79K - P). Q3 Forecast is to underspend by $568K but we are projecting to be only about $300K under right now.</v>
          </cell>
        </row>
        <row r="215">
          <cell r="G215" t="str">
            <v xml:space="preserve">Lower expenditures due to lower City of Guelph Work ($65K) expected to be due to timing; jobs are scheduled for April. </v>
          </cell>
          <cell r="H215" t="str">
            <v xml:space="preserve">Lower expenditures due to lower City of Guelph Work ($207K) expected to be due to timing; jobs are scheduled for April. </v>
          </cell>
          <cell r="I215" t="str">
            <v>Insignificant variance.</v>
          </cell>
          <cell r="J215" t="str">
            <v>Lower expenditures to date due to timing. Planned project estimates are in line with budget.</v>
          </cell>
          <cell r="K215" t="str">
            <v>Insignificant variance. Forecast is to overspend in Road Authority by $403K for the full year due to new scheduled work.</v>
          </cell>
          <cell r="L215" t="str">
            <v>$100K Permanent variance. Forecast is to overspend in Road Authority by $403K for the full year due to new scheduled work.</v>
          </cell>
          <cell r="M215" t="str">
            <v>$202K Permanent variance. Forecast is to overspend in Road Authority by $403K for the full year due to new scheduled work.</v>
          </cell>
          <cell r="N215" t="str">
            <v>$238K Temporary variance. Forecast is to meet Budgeted expenditures.</v>
          </cell>
          <cell r="O215" t="str">
            <v>$311K Temporary variance. Forecast is to meet Budgeted expenditures.</v>
          </cell>
          <cell r="P215" t="str">
            <v>Higher expenditures $265K Permanant variance. Due to higher than expected Speedvale projects for the City.</v>
          </cell>
        </row>
        <row r="216">
          <cell r="G216" t="str">
            <v>Higher expenditures due to timing. All work is 2019 related.</v>
          </cell>
          <cell r="H216" t="str">
            <v>Higher expenditures due to timing. All work is 2019 related.</v>
          </cell>
          <cell r="I216" t="str">
            <v>Insignificant variance.</v>
          </cell>
          <cell r="J216" t="str">
            <v>Insignificant variance.</v>
          </cell>
          <cell r="K216" t="str">
            <v>Insignificant variance.</v>
          </cell>
          <cell r="L216" t="str">
            <v>Insignificant variance.</v>
          </cell>
          <cell r="M216" t="str">
            <v>Insignificant variance.</v>
          </cell>
          <cell r="N216" t="str">
            <v>Insignificant variance.</v>
          </cell>
          <cell r="O216" t="str">
            <v>Insignificant variance.</v>
          </cell>
          <cell r="P216" t="str">
            <v>Insignificant variance.</v>
          </cell>
        </row>
        <row r="218">
          <cell r="G218" t="str">
            <v>No expenditures to date. Variance is expected to be Temporary.</v>
          </cell>
          <cell r="H218" t="str">
            <v>No expenditures to date. Variance is expected to be Temporary.</v>
          </cell>
          <cell r="I218" t="str">
            <v>No expenditures to date. Variance is expected to be Temporary.</v>
          </cell>
          <cell r="J218" t="str">
            <v>No expenditures to date. Variance is expected to be Temporary.</v>
          </cell>
          <cell r="K218" t="str">
            <v>No expenditures to date. Variance is expected to be Permanent. Forecast is to underspend by $542K in Emerging work.</v>
          </cell>
          <cell r="L218" t="str">
            <v>No expenditures to date. Variance is expected to be Permanent. Forecast is to underspend by $542K in Emerging work.</v>
          </cell>
          <cell r="M218" t="str">
            <v>Little expenditures to date. Variance is expected to be Permanent. Forecast is to underspend by $542K in Emerging work.</v>
          </cell>
          <cell r="N218" t="str">
            <v>Variance is expected to be Permanent. Forecast is to underspend by $507K in Emerging work.</v>
          </cell>
          <cell r="O218" t="str">
            <v>Variance is expected to be mainly Permanent. Forecast is to underspend by $507K in Emerging work.</v>
          </cell>
          <cell r="P218" t="str">
            <v>Variance is expected to be Permanent. Forecast is to underspend by $507K in Emerging work and we now projecting to underspend even further to about $800K.</v>
          </cell>
        </row>
        <row r="222">
          <cell r="F222" t="str">
            <v>Higher spending due to $158K Overhead asset replacement work due to acceleration of OH Rebuilds and Insulator Replacements versus historical norms and due to $39K higher TX replacements due to replacement of overloaded and defective Tx. The higher spending was partially offset by $27K lower work in Underground asset replacement and lower Reactive $17K and Emerging Renewal $44K to date due to the unpredictable timing of such events.</v>
          </cell>
          <cell r="G222" t="str">
            <v>System Renewal expenditures to date are higher than budget ($161K) due to: 1) higher than budgeted expenditures in Overhead Asset Replacement work ($267K - Temporary) due to ($101K) continuation project expenditures and being ahead of work plan on OH Rebuild and Insulator work program ($189K); 2)higher than budgeted expenditures in Transformer Replacements ($57K - Temporary); Partially offset by: 1) lower Underground Asset Replacement expenditures ($102K) due to higher staff utilization on OH Rebuild; 2) lower Emerging work expenditures to date ($84K). No spending recognized for category.</v>
          </cell>
          <cell r="H222" t="str">
            <v>System Renewal expenditures to date are higher than budget ($187K) due to: 1) higher than budgeted expenditures in Overhead Asset Replacement work ($378K - Temporary) due to ($101K) continuation project expenditures and being ahead of work plan on OH Rebuild and Insulator work program ($189K); 2)higher than budgeted expenditures in Transformer Replacements ($49K - Temporary); Partially offset by: 1) lower Underground Asset Replacement expenditures ($212K) due to higher staff utilization on OH Rebuild; 2) lower Storm Hardening &amp; Rear Lot Conversion expenditures to date ($23K - Temporary).</v>
          </cell>
          <cell r="I222" t="str">
            <v>System Renewal expenditures to date are higher than budget ($372K) due to: 1) higher than budgeted expenditures in Overhead Asset Replacement work ($527K - Temporary) due to ($101K) continuation project expenditures and being ahead of work plan on OH Rebuild and Insulator work program ($546K - Temp); 2)higher than budgeted expenditures in Transformer Replacements ($72K - Temporary); Partially offset by: 1) lower Underground Asset Replacement expenditures ($102K - Temp)due to Civil work not yet starting; 2) lower Emerging expenditures to date ($49K - Temporary).</v>
          </cell>
          <cell r="J222" t="str">
            <v>System Renewal expenditures to date are higher than budget ($133K) due to: 1) higher than budgeted expenditures in Overhead Asset Replacement work ($493K - Temporary) due to ($101K) continuation project expenditures and being ahead of work plan on OH Rebuild and Insulator work program ($484K - Temp); 2)higher than budgeted expenditures in Transformer Replacements ($88K - Temporary); Partially offset by: 1) lower Underground Asset Replacement expenditures ($182K - Temp)due to Civil work not yet starting; 2) lower Emerging expenditures to date ($112K - Temporary).</v>
          </cell>
          <cell r="K222" t="str">
            <v xml:space="preserve">System Renewal expenditures to date are inline with budget ($15K) due to: 1) higher than budgeted expenditures in Overhead Asset Replacement work ($472K - Temporary) due to being ahead of work plan on OH Rebuild and Insulator work program ($472K - Temp); 2)higher than budgeted expenditures in Transformer Replacements ($222K - Temporary); Partially offset by: 1) lower Underground Asset Replacement expenditures ($277K - Temp)due to Civil work not yet starting; 2)lower Reactive expenditures to date ($193K- Temporary); 3) lower Emerging expenditures to date ($170K - Temporary). </v>
          </cell>
          <cell r="L222" t="str">
            <v xml:space="preserve">System Renewal expenditures to date are lower than budget ($310K) due to: 1) lower Underground Asset Replacement expenditures ($428K - Temp)due to Civil work not yet starting $246K and lower cable remediation to date $176K; 2)lower Emerging expenditures to date ($230K - Temporary); 3)lower Reactive expenditures to date ($208K- Temporary) ; Partially offset by: 1) higher than budgeted expenditures in Overhead Asset Replacement work ($453K - Temporary) due to being ahead of work plan on OH Rebuild and Insulator work program ($408K - Temp); 2)higher than budgeted expenditures in Transformer Replacements ($191K - Temporary). </v>
          </cell>
          <cell r="M222" t="str">
            <v xml:space="preserve">System Renewal expenditures to date are lower than budget ($511K) due to: 1) lower Underground Asset Replacement expenditures ($533K - Temp)due to Civil work not yet starting $291K and lower cable remediation to date $212K; 2)lower Emerging expenditures to date ($294K - Temporary); 3)lower Reactive expenditures to date ($269K- Temporary) ; Partially offset by: 1) higher than budgeted expenditures in Overhead Asset Replacement work ($414K - Temporary) due to being ahead of work plan on OH Rebuild and Insulator work program ($405K - Temp); 2)higher than budgeted expenditures in Transformer Replacements ($237K - Temporary). </v>
          </cell>
          <cell r="N222" t="str">
            <v xml:space="preserve">System Renewal expenditures to date are lower than budget ($904K) due to: 1) lower Underground Asset Replacement expenditures ($702K - Temp) due to Civil work not yet starting $344K and lower cable remediation to date $298K; 2)lower Emerging expenditures to date ($338K - Perm); 3)lower Reactive expenditures to date ($290K- Temporary) ; Partially offset by: 1)higher than budgeted expenditures in Transformer Replacements ($54K - Temporary, $265K Perm) ; 2)higher than budgeted expenditures in Overhead Asset Replacement work ($196K - Temporary) due to being ahead of work plan. </v>
          </cell>
          <cell r="O222" t="str">
            <v>System Renewal expenditures to date are lower than budget ($878K) due to: 1) lower Underground Asset Replacement expenditures ($674K - Temp) due to Civil work not yet starting $372K and lower cable remediation to date $301K; 2)lower Emerging expenditures to date ($380K - Perm); 3)lower Reactive expenditures to date ($259K- Temporary) ; Partially offset by: 1)higher than budgeted expenditures in Transformer Replacements ($52K Temp; $318K Perm) ; 2)higher than budgeted expenditures in Overhead Asset Replacement work ($165K - Temporary) due to being ahead of work plan. Q3 Forecast is to only under spend by $120K for System Renewal so significant catch up is expected.</v>
          </cell>
          <cell r="P222" t="str">
            <v>System Renewal expenditures to date are lower than budget ($414K) due to: 1) lower Emerging expenditures to date ($408K - Perm); 2) lower Underground Asset Replacement expenditures ($326K - Temp) due to Civil work just starting $365K 3)lower Reactive expenditures to date ($168K- Temporary) ; Partially offset by: 1)higher than budgeted expenditures in Transformer Replacements ($327K: $27K Temp; $300K Perm) ; 2)higher than budgeted expenditures in Overhead Asset Replacement work ($276K: $158K Permanent; $118K Temporary). Q3 Forecast is to only under spend by $120K for System Renewal so significant catch up is expected and even further catch up is being projected.</v>
          </cell>
        </row>
        <row r="223">
          <cell r="G223" t="str">
            <v xml:space="preserve">Lower than budgeted expenditures due to lower cable remediation and civil Work ($189K) due to timing as construction scheduled jobs for later in the year; partially offset by higher Switchgear work expenditures ($87) due to ($103K) of continuation projects. </v>
          </cell>
          <cell r="H223" t="str">
            <v xml:space="preserve">Lower than budgeted expenditures due to lower cable remediation and civil Work ($285K - Temporary) due to timing as construction scheduled jobs for later in the year; partially offset by higher Switchgear work expenditures ($73K -Temporary). </v>
          </cell>
          <cell r="I223" t="str">
            <v xml:space="preserve">Lower than budgeted expenditures due to lower cable remediation and civil Work ($164K - Temporary) due to timing as construction scheduled jobs for later in the year; partially offset by higher Switchgear work expenditures ($62K -Temporary). </v>
          </cell>
          <cell r="J223" t="str">
            <v xml:space="preserve">Lower than budgeted expenditures due to lower cable remediation and civil Work ($218K - Temporary) due to timing as construction scheduled jobs for later in the year Q3 and Q4; partially offset by higher Switchgear work expenditures ($36K -Temporary). </v>
          </cell>
          <cell r="K223" t="str">
            <v>Lower than budgeted expenditures due to lower cable remediation and civil Work ($200K - Temporary) due to timing as construction scheduled jobs for later in the year Q3 and Q4; and due to lower Cable Replacement work expenditures ($92K -Temporary). Underground work is Forecasting to be on Budget for the year.</v>
          </cell>
          <cell r="L223" t="str">
            <v>Lower than budgeted expenditures due to lower civil Work ($246K - Temporary) due to timing as construction scheduled jobs for later in the year Q3 and Q4; and due to lower Cable Replacement work expenditures ($177K -Temporary). Underground work is Forecasting to be on Budget for the year.</v>
          </cell>
          <cell r="M223" t="str">
            <v>Lower than budgeted expenditures due to lower civil Work ($291K - Temporary) due to timing as construction scheduled jobs for later in the year Q3 and Q4; and due to lower Cable Replacement work expenditures ($212K -Temporary). Underground work is Forecasting to be on Budget for the year.</v>
          </cell>
          <cell r="N223" t="str">
            <v>Lower than budgeted expenditures due to lower civil Work ($344K - Temporary) due to timing as construction scheduled jobs for later in the year Q3 and Q4; and due to lower Cable Replacement work expenditures ($298K -Temporary). Underground work is Forecasting to be on Budget for the year.</v>
          </cell>
          <cell r="O223" t="str">
            <v>Lower than budgeted expenditures due to lower civil Work ($372K - Temporary) due to timing as construction scheduled jobs for Q4; and due to lower Cable Replacement work expenditures ($301K -Temporary). Underground work is Forecasting to be on Budget for the year but current projections show up to $500K could be at risk due to timing of the projects.</v>
          </cell>
          <cell r="P223" t="str">
            <v>Lower than budgeted expenditures due to lower civil Work ($365K - $173K Temporary; $192K Permanent) due to late start on civil construction jobs. Underground work is Forecasting to be on Budget for the year but underspending in Civil is expected to be made up for by higher Switchgear replacement work coming $241K.</v>
          </cell>
        </row>
        <row r="224">
          <cell r="F224" t="str">
            <v>$158K Overhead asset replacement work due to acceleration of OH Rebuilds and Insulator Replacements versus historical norms. Only $6.4K is carry over work. Variance is expected to reverse back to budget.</v>
          </cell>
          <cell r="G224" t="str">
            <v>Higher than budgeted expenditures in Overhead Asset Replacement work ($267K - Temporary) due to ($101K) continuation project expenditures and being ahead of work plan on OH Rebuild and Insulator work program ($189K)</v>
          </cell>
          <cell r="H224" t="str">
            <v>Higher than budgeted expenditures in Overhead Asset Replacement work ($378K - Temporary) due to higher than budget OH Rebuild ($345K - Temporary) and Insulator work program ($46K - Temporary)</v>
          </cell>
          <cell r="I224" t="str">
            <v>Higher than budgeted expenditures in Overhead Asset Replacement work ($527K - Temporary) due to higher than budget OH Rebuild ($501K - Temporary) and Insulator work program ($45K - Temporary)</v>
          </cell>
          <cell r="J224" t="str">
            <v>Higher than budgeted expenditures in Overhead Asset Replacement work ($493K - Temporary) due to higher than budget OH Rebuild ($435K - Temporary) and Insulator work program ($49K - Temporary)</v>
          </cell>
          <cell r="K224" t="str">
            <v>Higher than budgeted expenditures in Overhead Asset Replacement work ($472K - Temporary) due to higher than budget OH Rebuild ($411K - Temporary) and Insulator work program ($61K - Temporary). Forecast for Overhead Asset Replacement work is to be on Budget.</v>
          </cell>
          <cell r="L224" t="str">
            <v>Higher than budgeted expenditures in Overhead Asset Replacement work ($453K - Temporary) due to higher than budget OH Rebuild ($434K - Temporary) and Insulator work program ($68K - Temporary). Forecast for Overhead Asset Replacement work is to be on Budget.</v>
          </cell>
          <cell r="M224" t="str">
            <v>Higher than budgeted expenditures in Overhead Asset Replacement work ($414K - Temporary) due to higher than budget OH Rebuild ($341K - Temporary) and Insulator work program ($64K - Temporary). Forecast for Overhead Asset Replacement work is to be on Budget.</v>
          </cell>
          <cell r="N224" t="str">
            <v>Higher than budgeted expenditures in Overhead Asset Replacement work ($196K - Temporary) due to higher than budget OH Rebuild ($195K - Temporary) and Insulator work program ($67K - Temporary). Forecast for Overhead Asset Replacement work is to be on Budget.</v>
          </cell>
          <cell r="O224" t="str">
            <v>Higher than budgeted expenditures in Overhead Asset Replacement work ($165K - Temporary) due to higher than budget OH Rebuild ($175K - Temporary). Forecast for Overhead Asset Replacement work is to be on Budget.</v>
          </cell>
          <cell r="P224" t="str">
            <v>Higher than budgeted expenditures in Overhead Asset Replacement work ($276K - $158K Perm; $118K Temporary) due to higher than budget OH Rebuild ($295K - $137K Temporary; $158K Perm). Forecast for Overhead Asset Replacement work is to be on Budget but we have already exceeded Budget. Very little further spend is projected.</v>
          </cell>
        </row>
        <row r="225">
          <cell r="G225" t="str">
            <v>Insignificant variance.</v>
          </cell>
          <cell r="H225" t="str">
            <v>Insignificant variance.</v>
          </cell>
          <cell r="I225" t="str">
            <v>Insignificant variance.</v>
          </cell>
          <cell r="J225" t="str">
            <v>Insignificant variance.</v>
          </cell>
          <cell r="K225" t="str">
            <v>Insignificant variance.</v>
          </cell>
          <cell r="L225" t="str">
            <v>Insignificant variance.</v>
          </cell>
          <cell r="M225" t="str">
            <v>Insignificant variance.</v>
          </cell>
          <cell r="N225" t="str">
            <v>Insignificant variance.</v>
          </cell>
          <cell r="O225" t="str">
            <v>Insignificant variance.</v>
          </cell>
          <cell r="P225" t="str">
            <v>Insignificant variance.</v>
          </cell>
        </row>
        <row r="226">
          <cell r="G226" t="str">
            <v>Insignificant variance.</v>
          </cell>
          <cell r="H226" t="str">
            <v>Insignificant variance.</v>
          </cell>
          <cell r="I226" t="str">
            <v>Insignificant variance.</v>
          </cell>
          <cell r="J226" t="str">
            <v>Lower than budgeted expenditures due to lower than historical trend in Reactive. Variance is expected to be Temporary.</v>
          </cell>
          <cell r="K226" t="str">
            <v>Lower than budgeted expenditures due to lower than historical trend in Reactive. Variance is expected to be Temporary as Forecast is still to meet Budgeted spend.</v>
          </cell>
          <cell r="L226" t="str">
            <v>Lower than budgeted expenditures due to lower than historical trend in Reactive. Variance is expected to be Temporary as Forecast is still to meet Budgeted spend.</v>
          </cell>
          <cell r="M226" t="str">
            <v>Lower than budgeted expenditures due to lower than historical trend in Reactive. Variance is expected to be Temporary as Forecast is still to meet Budgeted spend.</v>
          </cell>
          <cell r="N226" t="str">
            <v>Lower than budgeted expenditures due to lower than historical trend in Reactive. Variance is expected to be Temporary as Forecast is to spend $209K above Budget.</v>
          </cell>
          <cell r="O226" t="str">
            <v>Lower than budgeted expenditures due to lower than historical trend in Reactive. Variance is expected to be Temporary as Forecast is to spend $209K above Budget. Currently we have about $200K of TX replacements for PCBs and leakers which have been misclassified as TX replacements. Will reclass to Reactive for November reporting.</v>
          </cell>
          <cell r="P226" t="str">
            <v>Lower than budgeted expenditures due to lower than historical trend in Reactive. Variance is expected to be Temporary as Forecast is to spend $209K above Budget. Currently we projecting at least $80K spending above Budget.</v>
          </cell>
        </row>
        <row r="227">
          <cell r="F227" t="str">
            <v>$39K higher TX replacements due to replacement of overloaded and defective Tx. Timing is expected to be only temporary.</v>
          </cell>
          <cell r="G227" t="str">
            <v>Higher than budgeted expenditures in Transformer Replacements ($57K - Temporary). Variance due to defective transformer and overloaded transformer projects advanced to Q1 from later in the year.</v>
          </cell>
          <cell r="H227" t="str">
            <v>Higher than budgeted expenditures in Transformer Replacements ($49K - Temporary). Variance due to defective transformer and overloaded transformer projects advanced to Q1 from later in the year.</v>
          </cell>
          <cell r="I227" t="str">
            <v>Higher than budgeted expenditures in Transformer Replacements ($72K - Temporary). Variance due to defective transformer and overloaded transformer projects advanced to Q1 from later in the year.</v>
          </cell>
          <cell r="J227" t="str">
            <v>Higher than budgeted expenditures in Transformer Replacements ($88K - Temporary). Variance due to defective transformer and overloaded transformer projects advanced to Q1 from later in the year.</v>
          </cell>
          <cell r="K227" t="str">
            <v>Higher than budgeted expenditures in Transformer Replacements ($222K - Temporary). Variance due to timing of work schedule vs. Budget. Forecast is to be on Budget for 2019.</v>
          </cell>
          <cell r="L227" t="str">
            <v>Higher than budgeted expenditures in Transformer Replacements ($191K - Temporary). Variance due to timing of work schedule vs. Budget. Forecast is to be on Budget for 2019.</v>
          </cell>
          <cell r="M227" t="str">
            <v>Higher than budgeted expenditures in Transformer Replacements ($237K - Temporary). Variance due to timing of work schedule vs. Budget. Forecast is to be on Budget for 2019.</v>
          </cell>
          <cell r="N227" t="str">
            <v>Higher than budgeted expenditures in Transformer Replacements ($54K - Temporary, $265K Permanent). Forecast is to be $265K above Budget for 2019.</v>
          </cell>
          <cell r="O227" t="str">
            <v>Higher than budgeted expenditures in Transformer Replacements ($52K Temp; $318K Permanent). Forecast was to be $265K above Budget for 2019 but we are $53K above Forecast already. Currently we have about $200K of TX replacements for PCBs and leakers which have been misclassified as TX replacements. Will reclass to Reactive for November reporting.</v>
          </cell>
          <cell r="P227" t="str">
            <v>Higher than budgeted expenditures in Transformer Replacements ($27K Temp; $300K Permanent).  Higher spend due to significantly more PCB and leaking transformers.</v>
          </cell>
        </row>
        <row r="228">
          <cell r="G228" t="str">
            <v>Insignificant variance.</v>
          </cell>
          <cell r="H228" t="str">
            <v>Insignificant variance.</v>
          </cell>
          <cell r="I228" t="str">
            <v>Insignificant variance.</v>
          </cell>
          <cell r="J228" t="str">
            <v>Insignificant variance.</v>
          </cell>
          <cell r="K228" t="str">
            <v>Insignificant variance.</v>
          </cell>
          <cell r="L228" t="str">
            <v>Insignificant variance.</v>
          </cell>
          <cell r="M228" t="str">
            <v>Insignificant variance.</v>
          </cell>
          <cell r="N228" t="str">
            <v>Insignificant variance.</v>
          </cell>
          <cell r="O228" t="str">
            <v>Insignificant variance.</v>
          </cell>
          <cell r="P228" t="str">
            <v>Insignificant variance.</v>
          </cell>
        </row>
        <row r="229">
          <cell r="H229" t="str">
            <v>Insignificant variance.</v>
          </cell>
          <cell r="I229" t="str">
            <v>Insignificant variance.</v>
          </cell>
          <cell r="J229" t="str">
            <v>Insignificant variance.</v>
          </cell>
          <cell r="K229" t="str">
            <v>Insignificant variance.</v>
          </cell>
          <cell r="L229" t="str">
            <v>Insignificant variance.</v>
          </cell>
          <cell r="M229" t="str">
            <v>Insignificant variance.</v>
          </cell>
          <cell r="N229" t="str">
            <v>Insignificant variance.</v>
          </cell>
          <cell r="O229" t="str">
            <v>Insignificant variance.</v>
          </cell>
          <cell r="P229" t="str">
            <v>Insignificant variance.</v>
          </cell>
        </row>
        <row r="230">
          <cell r="F230" t="str">
            <v>Emerging Renewal $44K underspend to date due to the unpredictable timing of such events. Expected to be only timing difference at this time.</v>
          </cell>
          <cell r="G230" t="str">
            <v>No expenditures to date. Variance is expected to be Temporary.</v>
          </cell>
          <cell r="H230" t="str">
            <v>Insignificant variance.</v>
          </cell>
          <cell r="I230" t="str">
            <v>Insignificant variance.</v>
          </cell>
          <cell r="J230" t="str">
            <v>Lower than budgeted expenditures due to lower than historical trend in Emerging Renewal. Variance is expected to be Temporary.</v>
          </cell>
          <cell r="K230" t="str">
            <v>Lower than budgeted expenditures due to lower than historical trend in Emerging Renewal. Variance is expected to be Temporary. Forecast is to spend to Budget for 2019.</v>
          </cell>
          <cell r="L230" t="str">
            <v>Lower than budgeted expenditures due to lower than historical trend in Emerging Renewal. Variance is expected to be Temporary. Forecast is to spend to Budget for 2019.</v>
          </cell>
          <cell r="M230" t="str">
            <v>Lower than budgeted expenditures due to lower than historical trend in Emerging Renewal. Variance is expected to be Temporary. Forecast is to spend to Budget for 2019.</v>
          </cell>
          <cell r="N230" t="str">
            <v>Lower than budgeted expenditures due to lower than historical trend in Emerging Renewal. Variance is expected to be Permanent. Forecast is to underspend Budget for 2019 by $515K.</v>
          </cell>
          <cell r="O230" t="str">
            <v>Lower than budgeted expenditures due to lower than historical trend in Emerging Renewal. Variance is expected to be Permanent. Forecast is to underspend Budget for 2019 by $515K.</v>
          </cell>
          <cell r="P230" t="str">
            <v>Lower than budgeted expenditures due to lower than historical trend in Emerging Renewal. Variance is expected to be Permanent. Forecast is to underspend Budget for 2019 by $515K.</v>
          </cell>
        </row>
        <row r="231">
          <cell r="F231" t="str">
            <v>Immaterial variance</v>
          </cell>
          <cell r="G231" t="str">
            <v>System Service expenditures to date are higher than budget ($67K) due to higher than budgeted expenditures in Capacity (Lines) work ($47K - Temporary) due to ($55K) continuation project expenditures.</v>
          </cell>
          <cell r="H231" t="str">
            <v>System Service expenditures to date are higher than budget ($106K) due to higher than budgeted expenditures in Capacity (Lines) work ($125K - Temporary) due to ($55K) continuation project expenditures from 2018 which have been budgeted in 2019.</v>
          </cell>
          <cell r="I231" t="str">
            <v>System Service expenditures to date are higher than budget ($65K) due to higher than budgeted expenditures in Capacity (Lines) work ($125K - Temporary) due to ($173K) continuation project expenditures from 2018 which have been budgeted in 2019, partially offset by lower Automation, Scada expenditures than budget ($34K - Temp).</v>
          </cell>
          <cell r="J231" t="str">
            <v>System Service expenditures to date are lower than budget ($40K) due to lower Automation, Scada expenditures than budget ($71K - Temp) and due to  lower System Control, Communications &amp; Performance expenditures than budget ($57K - Temp), partially offset by higher than budgeted expenditures in Capacity (Lines) work ($108K - Temporary) due to ($173K) continuation project expenditures from 2018 which have been budgeted in 2019.</v>
          </cell>
          <cell r="K231" t="str">
            <v xml:space="preserve">System Service expenditures to date are in line with budget ($40K) due to higher than budgeted expenditures in Capacity (Lines) work ($168K - $60K Temporary, $108K Permanent) due to ($173K) continuation project expenditures from 2018 which have been budgeted in 2019, partially offset by lower System Control, Communications &amp; Performance expenditures than budget ($77K - Temp) and due to lower Automation, Scada expenditures than budget ($22K - Temp). </v>
          </cell>
          <cell r="L231" t="str">
            <v xml:space="preserve">System Service expenditures to date are higher than budget ($156K) due to higher than budgeted expenditures in Capacity (Lines) work ($252K - $144K Temporary, $108K Permanent) due to ($173K) continuation project expenditures from 2018 which have been budgeted in 2019, partially offset by lower Automation, Scada expenditures than budget ($52K - Temp). </v>
          </cell>
          <cell r="M231" t="str">
            <v xml:space="preserve">System Service expenditures to date are higher than budget ($210K) due to higher than budgeted expenditures in Capacity (Lines) work ($352K - $244K Temporary, $108K Permanent) due to continuation project expenditures from 2018 which have been budgeted in 2019, partially offset by lower Automation, Scada expenditures than budget ($58K - Temp). </v>
          </cell>
          <cell r="N231" t="str">
            <v>System Service expenditures to date are higher than budget ($278K) due to higher than budgeted expenditures in 1)Capacity (Lines) work ($318K - $192K Temporary, $126K Permanent) due to continuation project expenditures from 2018 which have been budgeted in 2019; 2)higher Automation, Scada expenditures than budget ($73K - Temp, $22K permanent), partially offset by 1)lower System Control expenditures than budget ($70K - Temp) and 2)lower Safety &amp; Security work ($65K - Perm) due to no jobs forecasted for 2019. Overall, System Service is forecasted to come in only slightly above Budget for 2019.</v>
          </cell>
          <cell r="O231" t="str">
            <v>System Service expenditures to date are higher than budget ($195K) due to higher than budgeted expenditures in 1)Capacity (Lines) work ($228K - $102K Temporary, $126K Permanent) due to continuation project expenditures from 2018 which have been budgeted in 2019; 2)higher Automation, Scada expenditures than budget ($46K - Temp, $48K permanent), partially offset by 1)lower Safety &amp; Security work ($80K - Perm) due to no jobs forecasted for 2019 and 2)lower System Control expenditures than budget ($47K - Temp). Overall, System Service is forecasted to come in only slightly above Budget for 2019.</v>
          </cell>
          <cell r="P231" t="str">
            <v>System Service expenditures to date are higher than budget ($101K) due to higher than budgeted expenditures in 1)Capacity (Lines) work ($165K - $44K Temporary, $121K Permanent) due to continuation project expenditures from 2018 which have been underbudgeted in 2019; 2)higher Automation, Scada expenditures than budget ($73K, $37K - Temp, $36K permanent), partially offset by 1)lower Safety &amp; Security work ($87K - Perm) due to no jobs forecasted for 2019 and 2)lower System Control expenditures than budget ($50K - Temp). Overall, System Service is forecasted to come in only slightly above Budget for 2019. Very little additional work is projected.</v>
          </cell>
        </row>
        <row r="232">
          <cell r="I232" t="str">
            <v>Higher than budgeted expenditures for Capacity (Lines) ($125K - Temp) mainly due to inprogress jobs from 2018 continuing into 2019. 2019 portion is in 2019 budget.</v>
          </cell>
          <cell r="J232" t="str">
            <v>Higher than budgeted expenditures for Capacity (Lines) ($108K - Temp) mainly due to inprogress jobs from 2018 continuing into 2019. 2019 portion is in the 2019 budget.</v>
          </cell>
          <cell r="K232" t="str">
            <v>Higher than budgeted expenditures for Capacity (Lines) ($168K - $60K Temp, $100K Permanent) mainly due to in progress jobs from 2018 continuing into 2019. 2019 portion is in the 2019 budget. Forecast is calling for $108K higher spending than Budget for 2019.</v>
          </cell>
          <cell r="L232" t="str">
            <v>Higher than budgeted expenditures for Capacity (Lines) ($252K - $144K Temp, $108K Permanent) mainly due to in progress jobs from 2018 continuing into 2019. 2019 portion is in the 2019 budget. Forecast is calling for $108K higher spending than Budget for 2019.</v>
          </cell>
          <cell r="M232" t="str">
            <v>Higher than budgeted expenditures for Capacity (Lines) ($352K - $244K Temp, $108K Permanent) mainly due to in progress jobs from 2018 continuing into 2019. 2019 portion is in the 2019 budget. Forecast is calling for $108K higher spending than Budget for 2019.</v>
          </cell>
          <cell r="N232" t="str">
            <v>Higher than budgeted expenditures for Capacity (Lines) ($318K - $192K Temp, $126K Permanent) mainly due to in progress jobs from 2018 continuing into 2019. 2019 portion is in the 2019 budget. Forecast is calling for $126K higher spending than Budget for 2019.</v>
          </cell>
          <cell r="O232" t="str">
            <v>Higher than budgeted expenditures for Capacity (Lines) ($228K - $102K Temp, $126K Permanent) mainly due to in progress jobs from 2018 continuing into 2019. 2019 portion is in the 2019 budget. Forecast is calling for $126K higher spending than Budget for 2019. Little to no further spending expected.</v>
          </cell>
          <cell r="P232" t="str">
            <v>Higher than budgeted expenditures for Capacity (Lines) ($165K - $44K Temp, $121K Permanent) mainly due to in progress jobs from 2018 continuing into 2019. 2019 portion is in the 2019 budget. Forecast is calling for $126K higher spending than Budget for 2019. Little to no further spending expected.</v>
          </cell>
        </row>
        <row r="234">
          <cell r="H234" t="str">
            <v>Insignificant variance.</v>
          </cell>
          <cell r="I234" t="str">
            <v>Insignificant variance.</v>
          </cell>
          <cell r="J234" t="str">
            <v>Lower than budgeted expenditures due to ($55K) lower Scada work to date. Projects are still in the planning stage with no major projects in construction. Variance is expected to be Temporary.</v>
          </cell>
          <cell r="K234" t="str">
            <v>Lower than budgeted expenditures due to ($77K) lower Scada work to date. Projects are still in the planning stage with no major projects in construction. Variance is expected to be Temporary and Forecast is to spend the 2019 Budget.</v>
          </cell>
          <cell r="L234" t="str">
            <v>Insignificant variance.</v>
          </cell>
          <cell r="M234" t="str">
            <v>Insignificant variance.</v>
          </cell>
          <cell r="N234" t="str">
            <v>Lower than budget expenditures to date are temporary. Forecasted to spend full budget for 2019.</v>
          </cell>
          <cell r="O234" t="str">
            <v>Lower than budget expenditures to date are temporary. Forecasted to spend full budget for 2019.</v>
          </cell>
          <cell r="P234" t="str">
            <v>Lower than budget expenditures to date are temporary. Forecasted to spend full budget for 2019.</v>
          </cell>
        </row>
        <row r="235">
          <cell r="H235" t="str">
            <v>Insignificant variance.</v>
          </cell>
          <cell r="I235" t="str">
            <v>Insignificant variance.</v>
          </cell>
          <cell r="J235" t="str">
            <v>Insignificant variance.</v>
          </cell>
          <cell r="K235" t="str">
            <v>Insignificant variance.</v>
          </cell>
          <cell r="L235" t="str">
            <v>Insignificant variance.</v>
          </cell>
          <cell r="M235" t="str">
            <v>Insignificant variance.</v>
          </cell>
          <cell r="N235" t="str">
            <v>Lower than budget expenditures in Safety &amp; Security is permanent. No forecasted spending for 2019.</v>
          </cell>
          <cell r="O235" t="str">
            <v>Lower than budget expenditures in Safety &amp; Security is permanent. No forecasted spending for 2019.</v>
          </cell>
          <cell r="P235" t="str">
            <v>Lower than budget expenditures in Safety &amp; Security is permanent. No forecasted spending for 2019.</v>
          </cell>
        </row>
        <row r="236">
          <cell r="K236" t="str">
            <v>Insignificant variance.</v>
          </cell>
          <cell r="L236" t="str">
            <v>Insignificant variance.</v>
          </cell>
          <cell r="M236" t="str">
            <v>Insignificant variance.</v>
          </cell>
          <cell r="N236" t="str">
            <v>Insignificant variance.</v>
          </cell>
          <cell r="O236" t="str">
            <v>Insignificant variance.</v>
          </cell>
          <cell r="P236" t="str">
            <v>Insignificant variance.</v>
          </cell>
        </row>
        <row r="237">
          <cell r="H237" t="str">
            <v>Insignificant variance.</v>
          </cell>
          <cell r="I237" t="str">
            <v>Insignificant variance.</v>
          </cell>
          <cell r="J237" t="str">
            <v>Lower than budgeted expenditures due to ($71K) lower Scada work to date. Projects are still in the planning stage with no major projects in construction. Variance is expected to be Temporary.</v>
          </cell>
          <cell r="K237" t="str">
            <v>Insignificant variance.</v>
          </cell>
          <cell r="L237" t="str">
            <v>Insignificant variance.</v>
          </cell>
          <cell r="M237" t="str">
            <v>Insignificant variance.</v>
          </cell>
          <cell r="N237" t="str">
            <v>Higher than budget expenditures in Automation, Scada ($22K Perm, $73K Temp). No overspending is forecasted for 2019 but GRZ is already $22K above Forecast/Budget.</v>
          </cell>
          <cell r="O237" t="str">
            <v>Higher than budget expenditures in Automation, Scada ($48K Perm, $46K Temp). No overspending is forecasted for 2019 but GRZ is already $48K above Forecast/Budget. Little to no further spend expected.</v>
          </cell>
          <cell r="P237" t="str">
            <v>Higher than budget expenditures in Automation, Scada ($36K Perm, $37K Temp). No overspending is forecasted for 2019 but GRZ is already $36K above Forecast/Budget. Little to no further spend expected.</v>
          </cell>
        </row>
        <row r="238">
          <cell r="F238" t="str">
            <v>Higher gross spending to date vs. budget was due to higher System Renewal work. The variance is expected to only be due to timing and Guelph expects to get back in line with budget trends.</v>
          </cell>
          <cell r="G238" t="str">
            <v>Gross expenditures to date are higher than budget ($58K) due to higher than budgeted expenditures in System Renewal work ($161K - Temporary) and higher than budgeted System Services work ($67K - Temporary); partially offset by lower System Access work ($170K - Temporary). To date, continuation projects represent ($501K) in expenditures however ($494K) of these continuation projects were included in budget. Expected budget risks of ($0.6MM) are expected to materialize later in the year, mainly in cable remediation work.</v>
          </cell>
          <cell r="H238" t="str">
            <v xml:space="preserve">Gross expenditures to date are lower than budget ($230K) due to lower System Access work ($523K - Temporary); partially offset by higher than budgeted expenditures in System Renewal work ($187K - Temporary) and higher than budgeted System Services work ($106K - Temporary). </v>
          </cell>
          <cell r="I238" t="str">
            <v xml:space="preserve">Gross expenditures to date are higher than budget ($181K) due to higher than budgeted expenditures in System Renewal work ($372K - Temporary) and higher than budgeted System Services work ($65K - Temporary); partially offset by lower System Access work ($256K - Temporary). </v>
          </cell>
          <cell r="J238" t="str">
            <v xml:space="preserve">Gross expenditures to date are lower than budget ($592K) due to lower System Access work (686K - Temporary) as a result of lagging Emerging projects and Subdivision work; partially offset by higher than budgeted expenditures in System Renewal work ($133K - Temporary) and higher than budgeted System Services work ($40K - Temporary). </v>
          </cell>
          <cell r="K238" t="str">
            <v xml:space="preserve">Gross expenditures to date are lower than budget ($542K) due to lower System Access work ($586K - $337K Temporary, $249K Permanent) as a result of lagging Emerging projects and Subdivision work which have both been Forecast to be lower than Budget; partially offset by higher than budgeted System Services work ($40K - Permanent). </v>
          </cell>
          <cell r="L238" t="str">
            <v xml:space="preserve">Gross expenditures to date are lower than budget ($842K) due to lower System Access work ($688K - $439K Temporary, $249K Permanent) as a result of lagging Emerging projects and Subdivision work which have both been Forecast to be lower than Budget; and lower System Renewal work ($310K - Temp) due to lagging Civil and Underground cable work; partially offset by higher than budgeted System Services work ($156K - $48K Temp, $108K Permanent). </v>
          </cell>
          <cell r="M238" t="str">
            <v xml:space="preserve">Gross expenditures to date are lower than budget ($928K) due to lower System Access work ($627K - $378K Temporary, $249K Permanent) as a result of lagging Emerging projects and Subdivision work which have both been Forecast to be lower than Budget; and lower System Renewal work ($511K - Temp) due to lagging Civil and Underground cable work; partially offset by higher than budgeted System Services work ($210K - $102K Temp, $108K Permanent). </v>
          </cell>
          <cell r="N238" t="str">
            <v xml:space="preserve">Gross expenditures to date are lower than budget ($1.16M) due to; 1) lower System Renewal work ($904K - Temp) due to lagging Civil and Underground cable work; and 2) lower System Access work ($532K - Permanent) as a result of lagging Emerging projects and Subdivision work which have both been Forecast to be lower than Budget; partially offset by higher than budgeted System Services work ($278K - $223K Temp, $55K Permanent). </v>
          </cell>
          <cell r="O238" t="str">
            <v xml:space="preserve">Gross expenditures to date are lower than budget ($696K) due to; 1) lower System Renewal work ($878K - Temp) due to lagging Civil and Underground cable work; partially offset by higher than budgeted System Services work ($195K - $101K Temp, $94K Permanent). </v>
          </cell>
          <cell r="P238" t="str">
            <v xml:space="preserve">Gross expenditures to date are lower than budget ($1.0M) due to; 1)lower System Access work ($703K - Perm) 2) lower System Renewal work ($414K - Temp) due to lagging Civil and Reactive work; partially offset by higher than budgeted System Services work ($101K - $51K Temp, $50K Permanent). </v>
          </cell>
        </row>
        <row r="239">
          <cell r="F239" t="str">
            <v>Contributions to date have lagged behind the related System Access spending due to in progress projects carried over from 2018 for which the contributions were mainly recognized in the 2018 period. It is expected that contributions will trend back to budgeted levels.</v>
          </cell>
          <cell r="G239" t="str">
            <v>Contributions to date are lower than budget ($136K) due to lower than budgeted expenditures in Emerging work ($84K) and lower than budgeted expenditures in New connections ($69K) which is expected to be only Temporary due to timing.</v>
          </cell>
          <cell r="H239" t="str">
            <v>Contributions to date are lower than budget ($438K) due to lower than budgeted contributions in Emerging work ($175K), lower than budgeted contributions in New connections ($158K) and lower than budgeted contributions in Road Authority ($105K)which is expected to be only Temporary due to timing.</v>
          </cell>
          <cell r="I239" t="str">
            <v>Contributions to date are lower than budget ($509K) due to lower than budgeted contributions in Emerging work ($197K), lower than budgeted contributions in New connections ($180K) and lower than budgeted contributions in Road Authority ($131K)which is expected to be only Temporary due to timing.</v>
          </cell>
          <cell r="J239" t="str">
            <v>Contributions to date are lower than budget ($914K) due to lower than budgeted contributions in New connections ($463K), lower than budgeted contributions in Emerging work ($320K),  and lower than budgeted contributions in Road Authority ($250K)which are all expected to be only Temporary due to timing.</v>
          </cell>
          <cell r="K239" t="str">
            <v>Contributions to date are lower than budget ($1.0M) due to lower than budgeted contributions in Emerging work ($377K), lower than budgeted contributions in Road Authority ($322K)and lower than budgeted contributions in New connections ($320K) which overall is expected to be only Temporary due to timing.</v>
          </cell>
          <cell r="L239" t="str">
            <v>Contributions to date are lower than budget ($1.3M) due to lower than budgeted contributions in Emerging work ($453K), lower than budgeted contributions in Road Authority ($416K)and lower than budgeted contributions in New connections ($443K) which overall is expected to be only Temporary due to timing. Forecast for H2 is to be on Budget.</v>
          </cell>
          <cell r="M239" t="str">
            <v>Contributions to date are lower than budget ($1.3M) due to lower than budgeted contributions in Emerging work ($529K), lower than budgeted contributions in Road Authority ($317K)and lower than budgeted contributions in New connections ($454K) which overall is expected to be only Temporary due to timing. Forecast for H2 is to be on Budget.</v>
          </cell>
          <cell r="N239" t="str">
            <v>Contributions to date are lower than budget ($1.1M) due to; 1) lower than budgeted contributions in Emerging work ($531K), 2) lower than budgeted contributions in Road Authority ($350K) and 3)lower than budgeted contributions in New connections ($239K) which overall is expected to be Permanent. Forecast for Q3 is to be $1.2M below 2019 Budget.</v>
          </cell>
          <cell r="O239" t="str">
            <v>Contributions to date are lower than budget ($813K) due to; 1) lower than budgeted contributions in Emerging work ($543K), 2) lower than budgeted contributions in Road Authority ($368K) ; partially offset by $99K higher contributions in New Connections work. Forecast for Q3 is to be $1.2M below 2019 Budget.</v>
          </cell>
          <cell r="P239" t="str">
            <v>Contributions to date are lower than budget ($1.4M) due to; 1) lower than budgeted contributions in Emerging work ($710K), 2) lower than budgeted contributions in Road Authority ($445K) ; and 3) by $247K lower contributions in New Connections work. Forecast for Q3 is to be $1.2M below 2019 Budget.</v>
          </cell>
        </row>
        <row r="240">
          <cell r="G240" t="str">
            <v>Lower Contributions for New Connections are in line with lower expenditures for New Connections work. Net variance for New Connection work is insignificant.</v>
          </cell>
          <cell r="H240" t="str">
            <v>Lower Contributions for New Connections are in line with lower expenditures for New Connections work. Net variance for New Connection work is insignificant.</v>
          </cell>
          <cell r="I240" t="str">
            <v>Lower Contributions for New Connections are in line with lower expenditures to date for New Connections  - Subdivision work ($132). Overall lower New Connections contributions are expected to be related to timing in the recognition and/or billing of contributions.</v>
          </cell>
          <cell r="J240" t="str">
            <v>Lower Contributions for New Connections are due to lower contribution rates to date ($200K) due 50% contribution rate vs. 75% budgeted and due to lower work ($140K). Overall lower New Connections contributions are expected to be related to timing in the recognition and/or billing of contributions as well as in the execution of projects for subdivisions.</v>
          </cell>
          <cell r="K240" t="str">
            <v>Lower Contributions for New Connections are due to lower contribution rates to date ($190K) due 56% contribution rate vs. 75% budgeted and due to lower work ($130K). Overall lower New Connections contributions are expected to be related to timing in the recognition and/or billing of contributions as well as in the execution of projects for subdivisions. Forecast is to be within $10K of Budget.</v>
          </cell>
          <cell r="L240" t="str">
            <v>Lower Contributions for New Connections are due to lower contribution rates to date ($260K) due 53% contribution rate vs. 75% budgeted and due to lower work ($180K). Overall lower New Connections contributions are expected to be related to timing in the recognition and/or billing of contributions as well as in the execution of projects for subdivisions. Forecast is to be within $10K of Budget.</v>
          </cell>
          <cell r="M240" t="str">
            <v>Lower Contributions for New Connections are due to lower contribution rates to date ($307K) due 54% contribution rate vs. 75% budgeted and due to lower work ($147K). Overall lower New Connections contributions are expected to be related to timing in the recognition and/or billing of contributions as well as in the execution of projects for subdivisions. Forecast is to be within $10K of Budget.</v>
          </cell>
          <cell r="N240" t="str">
            <v>Lower Contributions for New Connections are due to lower contribution rates to date ($110K) due 68% contribution rate vs. 75% budgeted and due to lower work ($129K). Lower contributions are expected to be permanent. Q2 Forecast is to be $528K below Budget.</v>
          </cell>
          <cell r="O240" t="str">
            <v>Higher Contributions for New Connections are due to due to higher work ($226K) ; partially offset by lower contribution rates to date ($127K) due 69% contribution rate vs. 75% budgeted. Some regression is expected as Q3 Forecast is to be $528K below Budget but we've already exceeded Forecast by $80K.</v>
          </cell>
          <cell r="P240" t="str">
            <v>Lower Contributions for New Connections are due to due to lower work ($86K) and by lower contribution rates to date ($162K) due 69% contribution rate vs. 75% budgeted. Q3 Forecast is to be $528K below Budget.</v>
          </cell>
        </row>
        <row r="241">
          <cell r="H241" t="str">
            <v>Lower Contributions for Road Authority work are somewhat in line with lower expenditures for Road Authority work. Gap in net spending expected to close with scheduled projects starting.</v>
          </cell>
          <cell r="I241" t="str">
            <v>Lower Contributions for Road Authority work is due to timing. Road Authority work has started to catch up to schedule but billing for contributions is lagging project expenditures.</v>
          </cell>
          <cell r="J241" t="str">
            <v>Lower Contributions for Road Authority work is due to timing. Road Authority work has started to catch up to schedule but billing for contributions is lagging project expenditures. Actual contributions to date are less than 33% vs. budgeted 73% rate. 73% is based on historical average contribution rates billed to the City of Guelph and MTO. GRZ policy is to bill 50% Labour, Vehicles and Contractor costs and 100% Material costs. For 2019, GRZ has significant Road Authority work with the City of Guelph for which 100% contribution will be received. This situation is not uncommon when GRZ is forced to switch infrastructure from overhead to underground for situations where there are space restrictions.</v>
          </cell>
          <cell r="K241" t="str">
            <v>Lower Contributions for Road Authority work is due to timing. Road Authority work has started to catch up to schedule but billing for contributions is lagging project expenditures. Actual contributions to date are less than 23% vs. budgeted 73% rate. 73% is based on historical average contribution rates billed to the City of Guelph and MTO. GRZ policy is to bill 50% Labour, Vehicles and Contractor costs and 100% Material costs. For 2019, GRZ has significant Road Authority work with the City of Guelph for which 100% contribution will be received. This situation is not uncommon when GRZ is forced to switch infrastructure from overhead to underground for situations where there are space restrictions. Forecast is expecting to exceed contribution budget by $693K for 2019 in Road Authority work.</v>
          </cell>
          <cell r="L241" t="str">
            <v>Lower Contributions for Road Authority work is due to timing. Road Authority work has exceeded budget to date but contributions are lagging project expenditures. Actual contributions to date are less than 17% vs. budgeted 73% rate. 73% is based on historical average contribution rates billed to the City of Guelph and MTO. GRZ policy is to bill 50% Labour, Vehicles and Contractor costs and 100% Material costs. For 2019, GRZ has significant Road Authority work with the City of Guelph for which 100% contribution will be received. This situation is not uncommon when GRZ is forced to switch infrastructure from overhead to underground for situations where there are space restrictions. Forecast is expecting to exceed contribution budget by $693K for 2019 in Road Authority work.</v>
          </cell>
          <cell r="M241" t="str">
            <v>Lower Contributions for Road Authority work is due to timing. Road Authority work has exceeded budget to date but contributions are lagging project expenditures. Actual contributions to date are less than 31% vs. budgeted 73% rate. 73% is based on historical average contribution rates billed to the City of Guelph and MTO. GRZ policy is to bill 50% Labour, Vehicles and Contractor costs and 100% Material costs. For 2019, GRZ has significant Road Authority work with the City of Guelph for which 100% contribution will be received. This situation is not uncommon when GRZ is forced to switch infrastructure from overhead to underground for situations where there are space restrictions. Forecast is expecting to exceed contribution budget by $693K for 2019 in Road Authority work.</v>
          </cell>
          <cell r="N241" t="str">
            <v>Lower Contributions for Road Authority work is due to timing. Road Authority work has exceeded budget to date but contributions are lagging project expenditures. Actual contributions to date are less than 29% vs. budgeted 73% rate. 73% is based on historical average contribution rates billed to the City of Guelph and MTO. GRZ policy is to bill 50% Labour, Vehicles and Contractor costs and 100% Material costs. For 2019, GRZ has significant Road Authority work with the City of Guelph for which 100% contribution will be received. This situation is not uncommon when GRZ is forced to switch infrastructure from overhead to underground for situations where there are space restrictions. Forecast is expecting to be on budget for 2019 in Road Authority work.</v>
          </cell>
          <cell r="O241" t="str">
            <v>Lower Contributions for Road Authority work is due to timing. Road Authority work has exceeded budget to date but contributions are lagging project expenditures. Actual contributions to date are less than 27% vs. budgeted 73% rate. 73% is based on historical average contribution rates billed to the City of Guelph and MTO. GRZ policy is to bill 50% Labour, Vehicles and Contractor costs and 100% Material costs. For 2019, GRZ has significant Road Authority work with the City of Guelph for which 100% contribution will be received. This situation is not uncommon when GRZ is forced to switch infrastructure from overhead to underground for situations where there are space restrictions. Forecast is expecting to be on budget for 2019 in Road Authority work.</v>
          </cell>
          <cell r="P241" t="str">
            <v>Lower Contributions for Road Authority work is due to timing. Road Authority work has exceeded budget to date but contributions are lagging project expenditures. Actual contributions to date are less than 32% vs. budgeted 73% rate. 73% is based on historical average contribution rates billed to the City of Guelph and MTO. GRZ policy is to bill 50% Labour, Vehicles and Contractor costs and 100% Material costs. For 2019, GRZ has significant Road Authority work with the City of Guelph for which 100% contribution will be received. This situation is not uncommon when GRZ is forced to switch infrastructure from overhead to underground for situations where there are space restrictions. Forecast is expecting to be on budget for 2019 in Road Authority work.</v>
          </cell>
        </row>
        <row r="244">
          <cell r="G244" t="str">
            <v>Lower Contributions for Emerging Customer Work are in line with lower expenditures for Emerging Customer Work work. Net variance for Emerging Customer Work work is insignificant.</v>
          </cell>
          <cell r="H244" t="str">
            <v>Lower Contributions for Emerging Customer Work are in line with lower expenditures for Emerging Customer Work work. Net variance for Emerging Customer Work work is insignificant.</v>
          </cell>
          <cell r="I244" t="str">
            <v>Lower Contributions for Emerging Customer Work are in line with lower expenditures for Emerging Customer Work. Net variance for Emerging Customer Work work is insignificant.</v>
          </cell>
          <cell r="J244" t="str">
            <v>Lower Contributions for Emerging Customer Work are in line with lower expenditures for Emerging Customer Work. Net variance for Emerging Customer Work work is insignificant.</v>
          </cell>
          <cell r="K244" t="str">
            <v>Lower Contributions for Emerging Customer Work are in line with lower expenditures for Emerging Customer Work. Net variance for Emerging Customer Work  is insignificant. Only $100K is now Forecast for contributions from Emerging Customer Work.</v>
          </cell>
          <cell r="L244" t="str">
            <v>Lower Contributions for Emerging Customer Work are in line with lower expenditures for Emerging Customer Work. Net variance for Emerging Customer Work  is insignificant. Only $100K is now Forecast for contributions from Emerging Customer Work.</v>
          </cell>
          <cell r="M244" t="str">
            <v>Lower Contributions for Emerging Customer Work are in line with lower expenditures for Emerging Customer Work. Net variance for Emerging Customer Work  is insignificant. Only $100K is now Forecast for contributions from Emerging Customer Work.</v>
          </cell>
          <cell r="N244" t="str">
            <v>Lower Contributions for Emerging Customer Work are in line with lower expenditures for Emerging Customer Work. Net variance for Emerging Customer Work  is insignificant. Only $137K is now Forecast for contributions from Emerging Customer Work resulting in a full year $666K lower contributions vs. Budget.</v>
          </cell>
          <cell r="O244" t="str">
            <v>Lower Contributions for Emerging Customer Work are in line with lower expenditures for Emerging Customer Work. Net variance for Emerging Customer Work  is insignificant. Only $137K is now Forecast for contributions from Emerging Customer Work resulting in a full year $666K lower contributions vs. Budget.</v>
          </cell>
          <cell r="P244" t="str">
            <v>Lower Contributions for Emerging Customer Work are in line with lower expenditures for Emerging Customer Work. Net variance for Emerging Customer Work  is insignificant. Only $137K is now Forecast for contributions from Emerging Customer Work resulting in a full year $666K lower contributions vs. Budget.</v>
          </cell>
        </row>
        <row r="262">
          <cell r="F262" t="str">
            <v>Overall net expenditures were higher than budget for the period due to Higher System Renewal work as a result of higher OH and TX work and due to lower recognition of capital contributions to date. Guelph Rate Zone expects to trend back to budget.</v>
          </cell>
          <cell r="G262" t="str">
            <v>Overall net expenditures were higher than budget for the period due to Higher System Renewal work as a result of higher OH and TX work. Guelph Rate Zone expects to trend back to budget on current jobs however approximately $0.6MM of future work is expected to be a risk to budget.</v>
          </cell>
          <cell r="H262" t="str">
            <v>Overall net expenditures were higher than budget for the period due to Higher System Renewal work as a result of higher OH and TX work. Unbudgeted project spending for Guelph is expected to be ($0.6M) for 2019 but Guelph Rate Zone expects to trend back to budget and absorb any unbudgeted spending through project prioritization/delays.</v>
          </cell>
          <cell r="I262" t="str">
            <v>Overall net expenditures were higher than budget for the period ($690K) due to Lower contributions received on System Access work ($509K - Temp) and higher System Renewal work ($372K) as a result of higher OH and TX work. Unbudgeted project spending for Guelph is expected to be ($0.6M) for 2019 but Guelph Rate Zone expects to trend back to budget and absorb any unbudgeted spending through project prioritization/delays.</v>
          </cell>
          <cell r="J262" t="str">
            <v>Overall net expenditures were higher than budget for the period ($321K) due to Lower contributions received on System Access work ($913K - Temp) and higher System Renewal work ($133K) as a result of higher OH and TX work; partially offset by lower System Access work ($686K) due to lagging Emerging work and subdivision projects. Unbudgeted project spending for Guelph is expected to be ($0.6M) for 2019 but Guelph Rate Zone expects to trend back to budget and absorb any unbudgeted spending through project prioritization/delays.</v>
          </cell>
          <cell r="K262" t="str">
            <v>Overall net expenditures were higher than budget for the period ($477K) due to Lower contributions received on System Access work ($1.0M - Temp); partially offset by lower System Access work ($568K) due to lagging Emerging work and subdivision projects. Forecasted Net expenditures for Guelph are expected to be $168K lower than Budget due to lower than expected gross expenditures in System Access ($249K - P); partially offset by higher Forecast System Service work ($108K).</v>
          </cell>
          <cell r="L262" t="str">
            <v>Overall net expenditures were higher than budget for the period ($470K) due to Lower contributions received on System Access work ($1.3M - Temp); partially offset by lower System Access work ($688K) due to lagging Emerging work and subdivision projects. Forecasted Net expenditures for Guelph are expected to be $168K lower than Budget due to lower than expected gross expenditures in System Access ($249K - P); partially offset by higher Forecast System Service work ($108K).</v>
          </cell>
          <cell r="M262" t="str">
            <v>Overall net expenditures were higher than budget for the period ($372K) due to Lower contributions received on System Access work ($1.3M - Temp); partially offset by lower System Access work ($627K) due to lagging Emerging work and subdivision projects. Forecasted Net expenditures for Guelph are expected to be $168K lower than Budget due to lower than expected gross expenditures in System Access ($249K - P); partially offset by higher Forecast System Service work ($108K).</v>
          </cell>
          <cell r="N262" t="str">
            <v>Overall net expenditures were lower than budget for the period ($37K) due to 1)lower System Renewal work ($904K - Temp) due to Underground Asset Replacement work scheduled for Q4 and forecasted to be fully spent; 2)lower System Access work ($532 - Perm) due to lagging Emerging work and subdivision projects; partially offset by lower contributions received on System Access work ($1.1M - Perm). Forecasted Net expenditures for Guelph are expected to be on Budget overall due to lower than expected gross expenditures in System Access ($1.1M); offset by lower contributions Forecasted ($1.2M).</v>
          </cell>
          <cell r="O262" t="str">
            <v>Overall net expenditures were higher than budget for the period ($117K) due to 1) lower contributions received on System Access work ($813K - Perm); 2) higher System service work ($195K - $101K Temp, $94K Perm); partially offset by 1)lower System Renewal work ($878K - $120K Perm; $758K Temp) due to Underground Asset Replacement work scheduled for Q4 and forecasted to be fully spent. Forecasted Net expenditures for Guelph are expected to be on Budget overall due to lower than expected gross expenditures in System Access ($1.1M); offset by lower contributions Forecasted ($1.2M).</v>
          </cell>
          <cell r="P262" t="str">
            <v>Overall net expenditures were higher than budget for the period ($387K) due to 1) lower contributions received on System Access work ($1.4M - $1.2M Perm); 2) higher System service work ($101K - $71K Temp, $30K Perm); partially offset by 1)lower System Renewal work ($414K - $120K Perm; $296K Temp) due to Underground Asset Replacement work lagging. Forecasted Net expenditures for Guelph are expected to be on Budget overall due to lower than expected gross expenditures in System Access ($1.1M); offset by lower contributions Forecasted ($1.2M).</v>
          </cell>
        </row>
        <row r="263">
          <cell r="F263">
            <v>0</v>
          </cell>
          <cell r="G263">
            <v>0</v>
          </cell>
          <cell r="H263">
            <v>0</v>
          </cell>
          <cell r="I263">
            <v>0</v>
          </cell>
          <cell r="J263">
            <v>0</v>
          </cell>
          <cell r="K263">
            <v>0</v>
          </cell>
          <cell r="L263">
            <v>0</v>
          </cell>
          <cell r="M263">
            <v>0</v>
          </cell>
          <cell r="N263">
            <v>0</v>
          </cell>
          <cell r="O263">
            <v>0</v>
          </cell>
          <cell r="P263">
            <v>0</v>
          </cell>
          <cell r="Q263">
            <v>0</v>
          </cell>
        </row>
        <row r="264">
          <cell r="F264" t="str">
            <v>January</v>
          </cell>
          <cell r="G264" t="str">
            <v>February</v>
          </cell>
          <cell r="H264" t="str">
            <v>March</v>
          </cell>
          <cell r="I264" t="str">
            <v>April</v>
          </cell>
          <cell r="J264" t="str">
            <v>May</v>
          </cell>
          <cell r="K264" t="str">
            <v>June</v>
          </cell>
          <cell r="L264" t="str">
            <v>July</v>
          </cell>
          <cell r="M264" t="str">
            <v>August</v>
          </cell>
          <cell r="N264" t="str">
            <v>September</v>
          </cell>
          <cell r="O264" t="str">
            <v>October</v>
          </cell>
          <cell r="P264" t="str">
            <v>November</v>
          </cell>
          <cell r="Q264" t="str">
            <v>December</v>
          </cell>
        </row>
        <row r="265">
          <cell r="F265" t="str">
            <v>Overall System Access is $2.6M or 27% under mainly due to:
1) Transit projects - $1.5M under - mostly due to timing of spend in West
2) Emerging Customer Work - $1.1M under - actuals coming lower than YTD budget in all the regions as budget was trended smoothly over the year</v>
          </cell>
          <cell r="G265" t="str">
            <v>Overall System Access is $8.6MM or 41% under mainly due to:
1) Transit projects - $3.5MMM under - mostly due to timeline schedule continues to be adjusted by Metrolinx in the West. No Net impact.
2) New Connections - $2.5MM under - timing issues largely in East ($1.7MM) Subdivision projects and ICI work in West ($560K)
3) Emerging Customer Work - $1.9MM under - largely due to late start on Juravinski Hospital in West.
4) Road Authority - $1MM under - largely due to slower start than anticipated in West.</v>
          </cell>
          <cell r="H265" t="str">
            <v xml:space="preserve">Overall System Access is $14.1MM or 40% under mainly due to:
1) Transit projects - $4.3MM under - mostly due to timeline schedule continues to be adjusted by Metrolinx in the West. No Net impact.
2) Road Authority - $4.7MM under - largely due to anticipated underspent in YRT in East and slower start than anticipated in West.
3) Emerging Customer Work - $2.4MM under - largely due to late start on Juravinski Hospital in West.
4) New Connections - $2.5MM under - timing issues largely in East Subdivision projects and ICI work in West </v>
          </cell>
          <cell r="I265" t="str">
            <v>Overall System Access is $20.8MM or 58% under mainly due to:
1) Transit projects - $7.2MM under - mostly due to timeline schedule continues to be adjusted by Metrolinx in the West ($6.2MM) with no Net impact (significant reduction in planned expenditures in 2019) and timing issues with GO electrification projects in East ($1MM)
2) Road Authority - $7.2MM under - largely due to anticipated underspent in YRT  and delayed start in Bathurst job in East ($5MM) and slower start than anticipated in West ($2MM).
3) New Connections - $3.9MM under - timing issues largely in East Subdivision projects and ICI work in Central North 
4) Emerging Customer Work - $2.8MM under - largely due to late start on Juravinski Hospital in West.</v>
          </cell>
          <cell r="J265" t="str">
            <v>Overall System Access is $27.8MM or 42% under mainly due to:
1) Transit projects - $10.3MM under - mostly due to timeline schedule continues to be adjusted by Metrolinx in the West ($7.8MM) with no Net impact (significant reduction in planned expenditures in 2019) and timing issues with GO electrification projects in East ($2.2MM)
2) Road Authority - $8.1MM under -largely from East ($5.2MM) due to anticipated underspent in YRT, delayed start in Bathurst job in East and deferral of Road Authotity projects in East-North; and slower start than anticipated in West ($2.7MM).
3) New Connections - $6.8MM under - slower uptake largely in East Subdivision projects and ICI work in Central North 
4) Emerging Customer Work - $2.8MM under - largely due to late start on Juravinski Hospital in West, though project is now in full construction phase.</v>
          </cell>
          <cell r="K265" t="str">
            <v>Overall System Access is $36.0MM or 43% under mainly due to:
1) Transit projects - $16.0MM under - mostly due to timeline schedule continues to be adjusted by Metrolinx in the West ($10.7MM) with no Net impact (significant reduction in planned expenditures in 2019) and timing issues with GO electrification projects in East ($4.6MM), gain with no Net impact.
2) Road Authority - $10.5MM under -largely from East ($6.6MM) due to anticipated underspent in YRT and deferral of Road Authority projects in East-North; and slower start than anticipated in West ($2.8MM).
3) New Connections - $6.9MM under - slower uptake largely in East ($5.1MM) Subdivision projects and ICI work in Central North 
4) Emerging Customer Work - $2.2MM under - largely due to late start on Juravinski Hospital in West, though project is now in full construction phase.</v>
          </cell>
          <cell r="L265" t="str">
            <v>Overall System Access is $43.7.0MM or 43.2% under mainly due to:
1) Transit projects - $20.1MM under - mostly due to timeline schedule continues to be adjusted by Metrolinx in the West ($13.5MM) and in East ($6.4MM) with no Net impact 
2) Road Authority - $10.5MM under -largely from East ($7.1MM) due to deferral of Road Authority projects in East; and slower start than anticipated in West ($2.8MM).
3) New Connections - $9.4MM under - slower uptake largely in East ($6.1MM) Subdivision projects and ICI work in Central ($6.9MM); offset by higher spend in West ($2.8MM) due to higher Alt. Bid closures.
4) Emerging Customer Work - $1.4MM under - largely due to late start on Juravinski Hospital in West, though project is now in full construction phase.</v>
          </cell>
          <cell r="M265" t="str">
            <v>Overall System Access is $52.5MM or 43.7% under mainly due to:
1) Transit projects - $28.0MM under - mostly due to timeline schedule  adjusted by Metrolinx in the West ($16.6MM) and in East ($7.6MM) with no Net impact 
2) New Connections - $11.3MM under - slower uptake largely in East ($5.7MM) Subdivision projects and ICI work in Central North ($6.6MM); offset by higher spend in West ($3.1MM) due to higher Alt. Bid closures.
3) Road Authority - $10.8MM under -largely from East ($7.0MM) due to deferral of Road Authority projects in East; and slower uptake in West ($3.1MM).
4) Emerging Customer Work - $1.2MM under - largely due to late start on Juravinski Hospital in West, though project is now in full construction phase.</v>
          </cell>
          <cell r="N265" t="str">
            <v>Overall System Access is $66.5MM or 46.3% under mainly due to:
1) Transit projects - $37.7MM under - mostly due to timeline schedule  adjusted by Metrolinx in the West for HaLRT ($19.7MM), in East ($10.5MM) for GO Electrification projects and HuLRT in Central South ($6.3MM) with no Net impact. 
2) New Connections - $15.3MM under - lower spend in East ($7.6MM)  and Central North ($7.8MM) Subdivision projects and ICI work in Central North ($6.6MM); offset by higher spend in West ($2.8MM) due to higher Alt. Bid closures.
3) Road Authority - $12.6MM under -largely from East ($7.7MM) and Central North ($2.6MM) due to deferral of some Road Authority projects; and slower uptake in West ($3.3MM).
4) Metering - $1.4MM under - largely due to timing issues in East - Suite Meter Verification program.</v>
          </cell>
          <cell r="O265" t="str">
            <v>Overall System Access is $76.1MM or 46.7% under mainly due to:--
1) Transit projects - $42.3MM under - mostly due to timeline schedule  adjusted by Metrolinx in the West for HaLRT ($21.7MM), in East ($11.5MM) for GO Electrification projects and HuLRT in Central South ($7.8MM) with no Net impact. 
2) New Connections - $18.7MM under - lower spend in East ($10.2MM)  and Central North ($9.0MM) Subdivision projects and ICI work in Central South ($2.7MM); offset by higher spend in West ($2.8MM) due to higher Alt. Bid closures.
3) Road Authority - $16.6MM under -largely from East ($10.5MM) and Central North ($3.3MM) due to deferral of some Road Authority projects; and slower uptake in West ($3.4MM).
4) Metering - $1.4MM under - largely due to timing issues in East - Suite Meter Verification program.</v>
          </cell>
          <cell r="P265" t="str">
            <v>.</v>
          </cell>
        </row>
        <row r="274">
          <cell r="F274" t="str">
            <v xml:space="preserve">Overall System Renewal is $499K or 7% under mainly due to:
1) Reactive - $865K under - Mostly all the regions spent less than the historical trend
2) Emerging - $348K under - actuals coming lower than YTD budget in all the regions as budget was trended smoothly over the year
Offset by:
3) OH Asset Replacement - mostly due to timing issues in West
4) Substation Renewal - mostly due to Stations Carryover project in East </v>
          </cell>
          <cell r="G274" t="str">
            <v xml:space="preserve">Overall System Renewal is $646K or 4.5% under mainly due to:
1) Transformer Replacement - $871K under - mostly due to underspent in Central South for their Leaking Transformer Replacement project.
2) Storm Hardening - $466K under - timing issues in West for Ridley Heights Rear Lot project
3) Reactive - $340K under - Mostly due to timing issues, Central South and east are under whereas other 3 regions are over 
Partially Offset by:
4) OH Asset Replacement - $706K over - mostly due to earlier start in East and West
5) UG Replacement - $430K over - Mostly due to Carryover work in Central South and West
</v>
          </cell>
          <cell r="H274" t="str">
            <v xml:space="preserve">Overall System Renewal is $1.4MM or 5.6% under mainly due to:
1) Transformer Replacement - $1.9MM under - mostly due to underspent in Central South for their Leaking Transformer Replacement project.
2) Storm Hardening - $972K under - timing issues in West for Ridley Heights Rear Lot project
3) UG Replacement - $717K under - largely due to delays in contractor negotiations impacting Cable Injection projects in East
Partially Offset by:
4) OH Asset Replacement - $1.7MM over - Mostly due to earlier start for couple of projects in West
5) Reactive - $601K over - Mostly due to timing issues, all regions are over except for Central South
</v>
          </cell>
          <cell r="I274" t="str">
            <v>Overall System Renewal is $3.6MM or 10% under mainly due to:
1) Transformer Replacement - $1.9MM under - mostly due to underspent in Central South for their Leaking Transformer Replacement project.
2) UG Replacement - $1.9MM under - largely due to delays in contractor negotiations impacting Cable Injection projects in East.
3) Storm Hardening - $1.5MM under - timing issues in West for Ridley Heights &amp; Jacobson  Rear Lot projects.
Partially Offset by:
4) Reactive - $1.6MM over - Mostly due to timing issues in West and Central rate zones</v>
          </cell>
          <cell r="J274" t="str">
            <v>Overall System Renewal is $8.3MM or 16% under mainly due to:
1) UG Replacement - $4.8MM under - due to late start for Cable Injection projects in East owing to delays in contractor negotiations with Novinium and also timing issues for Cable Replacement projects in East.
2) Transformer Replacement - $2.2MM under - mostly due to underspent in Central South for their Leaking Transformer Replacement project.
3) Storm Hardening - $2.1MM under - largely from West later start on Ridley Heights combined with deferral of Blue Bird &amp; scope reduction on Jacobson Rear Lot 
4) OH Asset Replacement - $625K under -  largely from Central South where some projects are deferred or some are having delayed start.
Partially Offset by:
4) Reactive - $1.7MM over - Mostly due to PILC cable faults combined with February storms, Nebo M64 feeder reactive repair and Horning &amp; Beach TS failures in West</v>
          </cell>
          <cell r="K274" t="str">
            <v xml:space="preserve">Overall System Renewal is $13.2MM or 20% under mainly due to:
1) UG Replacement - $6.1MM under - due to late start for Cable Injection projects in East owing to delays in contractor negotiations with Novinium and also timing issues for Cable Replacement projects in East.
2) Transformer Replacement - $3.7MM under - mostly due to underspent in Central South for their Leaking Transformer Replacement project.
3) Storm Hardening - $2.6MM under - largely from West  - later start on Ridley Heights combined with deferral of Blue Bird &amp; scope reduction on Jacobson Rear Lot 
4) OH Asset Replacement - $1.1MM under -  largely from Central South where some projects are deferred or some are having delayed start.
</v>
          </cell>
          <cell r="L274" t="str">
            <v xml:space="preserve">Overall System Renewal is $14.1MM or 17.7% under mainly due to:
1) UG Replacement - $6.9MM under - due to late start for Cable Injection projects in East owing to delays in contractor negotiations with Novinium and also timing issues for Cable Replacement projects in East.
2) Transformer Replacement - $3.4MM under - mostly due to underspent in Central South for their Leaking Transformer Replacement project.
3) Storm Hardening - $3.1MM under - largely from West  - later start on Ridley Heights combined with deferral of Blue Bird &amp; scope reduction on Jacobson Rear Lot 
4) OH Asset Replacement - $1.7MM under -  largely from Central South where some projects are deferred or some are having delayed start.
Partially Offset by:
5) Reactive - $1.6MM over - Mostly due to PILC cable faults combined with February storms, Nebo M64 feeder reactive repair and Horning &amp; Beach TS failures in West
</v>
          </cell>
          <cell r="M274" t="str">
            <v xml:space="preserve">Overall System Renewal is $14.5MM or 16% under mainly due to:
1) UG Replacement - $7.9MM under - due to late start for Cable Injection projects in East owing to delays in contractor negotiations with Novinium and also timing issues for Cable Replacement projects in East.
2) Transformer Replacement - $2.8MM under - mostly due to underspent in Central South for their Leaking Transformer Replacement project.
3) Storm Hardening - $3.1MM under - largely from West  - later start on Ridley Heights combined with deferral of Blue Bird &amp; scope reduction on Jacobson Rear Lot 
4) OH Asset Replacement - $2.3MM under -  largely from Central South where some projects are deferred or some are having delayed start.
Partially Offset by:
5) Reactive - $3.1MM over - Mostly due to PILC cable faults combined with February storms, Nebo M64 feeder reactive repair and Horning &amp; Beach TS failures in West
</v>
          </cell>
          <cell r="N274" t="str">
            <v xml:space="preserve">Overall System Renewal is $15.0MM or 14.5% (slight inprovement from 16% under in Aug YTD) under mainly due to:
1) UG Replacement - $8.2MM under - due to late start for Cable Injection projects in East ($6.0MM) owing to delays in contractor negotiations with Novinium and also timing issues for Cable Replacement projects in East and due to joint trenching issues with other utilities for Rathburn Road project in Central South ($2.3MM).
2) Transformer Replacement - $3.1MM under - mostly due to underspent in Central South for their Leaking Transformer Replacement project and Inventory adjustment.
3) Storm Hardening - $2.9MM under - largely from West  - later start on Ridley Heights combined with deferral of Blue Bird &amp; scope reduction on Jacobson Rear Lot, though work has been now resumed for Jacobson to offset some of the underspend in East Underground Asset Replacement. 
4) OH Asset Replacement - $2.2MM under -  due to deferral of Rometown project in Central South owing to non funding from ICM.
Partially Offset by:
5) Reactive - $2.1MM over - Mostly due to PILC cable faults combined with February storms, Nebo M64 feeder reactive repair and Horning &amp; Beach TS failures in West
</v>
          </cell>
          <cell r="O274" t="str">
            <v xml:space="preserve">Overall System Renewal is $18.0MM or 15.7% under mainly due to:
1) UG Replacement - $10.1MM under - due to late start for Cable Injection projects in East ($4.0MM) owing to delays in contractor negotiations with Novinium and also timing issues for Cable Replacement projects in East ($2.5MM) and due to joint trenching issues with other utilities for Rathburn Road project in Central South (1.9MM).
2) Transformer Replacement - $3.4MM under - mostly due to underspent in Central South for their Leaking Transformer Replacement project and Inventory adjustment.
3) Storm Hardening - $2.8MM under - largely from West  - later start on Ridley Heights combined with deferral of Blue Bird &amp; scope reduction on Jacobson Rear Lot, though work has been now resumed for Jacobson to offset some of the underspend in East Underground Asset Replacement. 
4) OH Asset Replacement - $3.6MM under -  due to deferral of Rometown project in Central South owing to non funding from ICM.
Partially Offset by:
5) Reactive - $1.9MM over - Mostly due to PILC cable faults combined with February storms, Nebo M64 feeder reactive repair and Horning &amp; Beach TS failures in West
</v>
          </cell>
        </row>
        <row r="283">
          <cell r="F283" t="str">
            <v xml:space="preserve">Overall System Service is $331K or 29% over YTD budget due to:
1) Capacity (Stations) - $226K over - mostly due to Stations carryover project in East
2) Automation , Scada - $278K over - ahead of plan spend in Advanced Planning project in East
Offset by:
3) Lines (Capacity) - $101K under - behind plan spend in Advanced Planning projects in East
</v>
          </cell>
          <cell r="G283" t="str">
            <v>Overall System Service is $925K under YTD budget due to:
1) Capacity (Lines) - $942K under - largely due to no spend by Advanced Planning in East yet and timing issues in  Central South
2)System Control, Comm.&amp; Perf. - $219K under - Timing issues in East and Central North
Partially Offset by:
3) Capacity (Stations) - $274K over -  mostly due to Stations carryover project in East</v>
          </cell>
          <cell r="H283" t="str">
            <v xml:space="preserve">Overall System Service is $2MM under YTD budget due to:
1) Capacity (Lines) - $1.6MM under - largely due to no spend by Advanced Planning in East yet and timing issues in  Central South.
2)System Control, Comm.&amp; Perf. - $395K under - Timing issues in Central North (related to their WiMAX project and Jim Yarrow TS project) and in East. </v>
          </cell>
          <cell r="I283" t="str">
            <v xml:space="preserve">Overall System Service is $3.1MM under YTD budget due to:
1) Capacity (Lines) - $2MM under - largely due to lower spend by Advanced Planning in East  and timing issues in  Central South.
2)System Control, Comm.&amp; Perf. - $858K under - Timing issues in Central North (related to their WiMAX project and Jim Yarrow TS project) and in East. </v>
          </cell>
          <cell r="J283" t="str">
            <v>Overall System Service is $3.7MM under YTD budget due to:
1) Capacity (Lines) - $2.8MM under - largely due to lower spend by Advanced Planning in East  and timing issues in  Central South.
2)System Control, Comm.&amp; Perf. - $1.3MM under - Timing issues for P&amp;C, Station Sustainment and System Control projects across rate zones
Partially offset by
3) Capacity (Stations) - $500K over -  mostly due to Stations carryover project in East</v>
          </cell>
          <cell r="K283" t="str">
            <v>Overall System Service is $4.8MM under YTD budget due to:
1) Capacity (Lines) - $3.5MM under - largely due to lower spend by Advanced Planning in East  and timing issues in  Central.
2)System Control, Comm.&amp; Perf. - $1.5MM under - Timing issues for P&amp;C, Station Sustainment and System Control projects across rate zones
Partially offset by
3) Capacity (Stations) - $548K over -  mostly due to Stations carryover project in East</v>
          </cell>
          <cell r="L283" t="str">
            <v>Overall System Service is $4.9MM under YTD budget due to:
1) Capacity (Lines) - $4.0MM under - largely due to lower spend by Advanced Planning in East  and timing issues in  Central.
2)System Control, Comm.&amp; Perf. - $1.3MM under - Timing issues for P&amp;C, Station Sustainment and System Control projects across rate zones
Partially offset by
3) Capacity (Stations) - $558K over -  mostly due to Stations carryover project in East</v>
          </cell>
          <cell r="M283" t="str">
            <v>Overall System Service is $4.8MM under YTD budget due to:
1) Capacity (Lines) - $4.2MM under - largely due to lower spend by Advanced Planning in East  and timing issues in  Central.
2)System Control, Comm.&amp; Perf. - $1.2MM under - Timing issues for P&amp;C, Station Sustainment and System Control projects across rate zones
Partially offset by
3) Capacity (Stations) - $558K over -  mostly due to Stations carryover project in East</v>
          </cell>
          <cell r="N283" t="str">
            <v xml:space="preserve">Overall System Service is $6.1MM under YTD budget due to:
1) Capacity (Lines) - $5.0MM under - largely due to lower spend by Advanced Planning in East  and projects deferral in Central regions.
2)System Control, Comm.&amp; Perf. - $1.7MM under - Timing issues for P&amp;C, Station Sustainment and System Control projects across rate zones
</v>
          </cell>
          <cell r="O283" t="str">
            <v xml:space="preserve">Overall System Service is $8.1MM under YTD budget due to:
1) Capacity (Lines) - $6.5MM under - largely due to lower spend by Advanced Planning in East  and projects deferral in Central regions.
2)System Control, Comm.&amp; Perf. - $1.7MM under - Timing issues for P&amp;C, Station Sustainment and System Control projects across rate zones
</v>
          </cell>
        </row>
        <row r="290">
          <cell r="F290" t="str">
            <v>Gross expenditures are 16% lower than YTD budget [Controllable Capital is 2.1%  lower than YTD budget].</v>
          </cell>
          <cell r="G290" t="str">
            <v>Gross expenditures are 27% lower than YTD budget [Controllable Capital is $1.5MM or 9.3%  lower than YTD budget of $16.8MM].</v>
          </cell>
          <cell r="H290" t="str">
            <v>Gross expenditures are 27% lower than YTD budget [Controllable Capital WO Reactive is $2.8MM or 12%  lower than YTD budget of $24MM].</v>
          </cell>
          <cell r="I290" t="str">
            <v>Gross expenditures are 30% lower than YTD budget [Controllable Capital WO Reactive is $6.7MM or 19%  lower than YTD budget ].</v>
          </cell>
          <cell r="J290" t="str">
            <v>Gross expenditures are 32% lower than YTD budget [Controllable Capital WO Reactive is $11.3MM or 23%  lower than YTD budget ].</v>
          </cell>
          <cell r="K290" t="str">
            <v>Gross expenditures are 33% lower than YTD budget [Controllable Capital WO Reactive is $16.4MM or 26%  lower than YTD budget ].</v>
          </cell>
          <cell r="L290" t="str">
            <v>Gross expenditures are 32% lower than YTD budget [Controllable Capital WO Reactive is $16.1MM or 21%  lower than YTD budget ].</v>
          </cell>
          <cell r="M290" t="str">
            <v>Gross expenditures are 31.8% lower than YTD budget [Controllable Capital WO Reactive is $16.1MM or 19%  lower than YTD budget ].</v>
          </cell>
          <cell r="N290" t="str">
            <v>Gross expenditures are 33% lower than YTD budget [Controllable Capital WO Reactive is $17.2MM or 17%  lower than YTD budget ].</v>
          </cell>
          <cell r="O290" t="str">
            <v>Gross expenditures are 34.1% lower than YTD budget [Controllable Capital WO Reactive is $21.2MM or 19%  lower than YTD budget ].</v>
          </cell>
        </row>
        <row r="291">
          <cell r="F291" t="str">
            <v>Contributions are lower due to behind plan contribution in Transit and Road Authority projects</v>
          </cell>
          <cell r="G291" t="str">
            <v xml:space="preserve">Contributions are lower due to behind plan contribution in Transit and Road Authority and New Connection projects mainly due to slower start to the work than anticipated. </v>
          </cell>
          <cell r="H291" t="str">
            <v xml:space="preserve">Contributions are lower due to behind plan contribution in Transit and Road Authority and New Connection projects mainly due to slower start to the work than anticipated. </v>
          </cell>
          <cell r="I291" t="str">
            <v xml:space="preserve">Contributions are lower due to behind plan contribution in Transit and Road Authority and New Connection projects mainly due to slower start to the work than anticipated. </v>
          </cell>
          <cell r="J291" t="str">
            <v xml:space="preserve">Contributions are lower due to behind plan contribution in Transit ($9.4MM) and Road Authority ($6.4MM) and New Connection ($4.8MM) projects mainly due to slower start to the work than anticipated. </v>
          </cell>
          <cell r="K291" t="str">
            <v xml:space="preserve">Contributions are lower due to behind plan contribution in Transit ($15.1MM) and Road Authority ($6.5MM) and New Connection ($5.5MM) projects mainly due to slower start to the work than anticipated. </v>
          </cell>
          <cell r="L291" t="str">
            <v xml:space="preserve">Contributions are lower due to behind plan contribution in Transit ($20.1MM) and Road Authority ($8.0MM) and New Connection ($9.1MM) projects mainly due to slower start to the work than anticipated. </v>
          </cell>
          <cell r="M291" t="str">
            <v xml:space="preserve">Contributions are lower due to behind plan contribution in Transit ($27.6MM) and Road Authority ($8.3MM) and New Connection ($10.8MM) projects mainly due to slower start to the work than anticipated. </v>
          </cell>
          <cell r="N291" t="str">
            <v xml:space="preserve">Contributions are lower due to behind plan contribution in Transit ($37.3MM) and Road Authority ($8.7MM) and New Connection ($14.4MM) projects mainly due to slower start to the work than anticipated. </v>
          </cell>
          <cell r="O291" t="str">
            <v xml:space="preserve">Contributions are lower due to behind plan contribution in Transit ($42.4MM) and Road Authority ($10.3MM) and New Connection ($10.8MM) projects mainly due to slower start to the work than anticipated and slower reconrding on contributions </v>
          </cell>
        </row>
        <row r="314">
          <cell r="F314" t="str">
            <v>Net expenditures are 10.7% higher than YTD budget [Controllable Capital is 2.1%  lower than YTD budget].</v>
          </cell>
          <cell r="G314" t="str">
            <v>Net expenditures are 8.4% lower than YTD budget [Controllable Capital is $1.5MM or 9.3%  lower than YTD budget of $16.8MM].</v>
          </cell>
          <cell r="H314" t="str">
            <v>Net expenditures are 12.5% lower than YTD budget [Controllable Capital is $2.8MM or 12%  lower than YTD budget of $24MM].</v>
          </cell>
          <cell r="I314" t="str">
            <v>Net expenditures are 17.8% lower than YTD budget [Controllable Capital is $6.7MM or 19%  lower than YTD budget ].</v>
          </cell>
          <cell r="J314" t="str">
            <v>Net expenditures are 19.5% lower than YTD budget [Controllable Capital is $11.3MM or 23%  lower than YTD budget ].</v>
          </cell>
          <cell r="K314" t="str">
            <v>Net expenditures are 23% lower than YTD budget [Controllable Capital is $16.4MM or 26%  lower than YTD budget ].</v>
          </cell>
          <cell r="L314" t="str">
            <v>Net expenditures are 16.7% lower than YTD budget [Controllable Capital is $19.1MM or 20.1%  lower than YTD budget ].</v>
          </cell>
          <cell r="M314" t="str">
            <v>Net expenditures are 13.9% lower than YTD budget [Controllable Capital is $16.1MM or 19%  lower than YTD budget ].</v>
          </cell>
          <cell r="N314" t="str">
            <v>Net expenditures are 12.7% lower than YTD budget [Controllable Capital is $17.2MM or 17%  lower than YTD budget ].</v>
          </cell>
          <cell r="O314" t="str">
            <v>Net expenditures are 16.7% lower than YTD budget [Controllable Capital is $26.0MM or 19.2%  lower than YTD budget ].</v>
          </cell>
        </row>
        <row r="315">
          <cell r="F315">
            <v>0</v>
          </cell>
          <cell r="G315">
            <v>0</v>
          </cell>
          <cell r="H315">
            <v>0</v>
          </cell>
          <cell r="I315">
            <v>0</v>
          </cell>
          <cell r="J315">
            <v>0</v>
          </cell>
          <cell r="K315">
            <v>0</v>
          </cell>
          <cell r="L315">
            <v>0</v>
          </cell>
          <cell r="M315">
            <v>0</v>
          </cell>
          <cell r="N315">
            <v>0</v>
          </cell>
          <cell r="O315">
            <v>0</v>
          </cell>
          <cell r="P315">
            <v>0</v>
          </cell>
          <cell r="Q315">
            <v>0</v>
          </cell>
        </row>
        <row r="316">
          <cell r="F316" t="str">
            <v>Timing issue due to purchase of major tools (-$345K) Roof Renewal project (-$101K) expected to start later the year, and overestimated client computing (-$90K). These figures are partially off-set by underestimated Interest Capitalization ($210K)</v>
          </cell>
          <cell r="G316" t="str">
            <v>Behind plan spend due to timing issue:
(i) Computer Software &amp; Hardware ($0.9MM ) - largely due to East IT projects such as CC&amp;B Auxiliary Systems ($182K - permanent) and ERP ($108K - permanent)
(ii)  Building  ($340K)  due to delays in Nebo Road Roof renewal in West ($199K - temporary)
Partially Offset by
(iii) Higher than budgeted Interest Capitalization ($392K - temporary)</v>
          </cell>
          <cell r="H316" t="str">
            <v>Behind plan spend due to timing issue:
(i) Computer Software &amp; Hardware ($972K) - largely due to East IT projects such as CC&amp;B Auxiliary Systems ($277K - temporary) and Data Centre Refresh ($246K - temporary)
(ii)  Buildings ($608K) - largely due to delays in Nebo Road Roof renewal in West ($303K - temporary)
Partially Offset by:
(iii) Higher than budgeted Interest Capitalization ($460K - temporary)</v>
          </cell>
          <cell r="I316" t="str">
            <v>Behind plan spend due to timing issue:
(i) Computer Software &amp; Hardware ($1.9MM) - largely due to East IT projects such as CC&amp;B Auxiliary Systems Data Centre Refresh 
(ii)  Buildings ($824K) - largely due to delays in Nebo Road Roof renewal in West 
Partially Offset by:
(iii) Higher than budgeted Interest Capitalization by $875K</v>
          </cell>
          <cell r="J316" t="str">
            <v>Behind plan spend due to timing issue:
(i) Computer Software &amp; Hardware ($2.4MM) - largely due to IT projects such as CC&amp;B Auxiliary Systems Data Centre Refresh 
(ii)  Buildings ($799K) - largely due to delays in Nebo Road Roof renewal in West 
Partially Offset by:
(iii) Higher transportation ($581k) due to timing of fleet purchases
(iv) Higher than budgeted Other ($557k) mainly due to Interest Capitalization</v>
          </cell>
          <cell r="K316" t="str">
            <v>Temporary variances:
i)  Computer Hardware &amp; Software ($2.4M) due to delay in creating PO's - expected to catch up in Q3; 
ii)  Buildings ($690K) - Nebo roof to start July / Aug;
iii) Vehicle $666K - large truck purchased in first half of the year in East</v>
          </cell>
          <cell r="M316" t="str">
            <v>$40.7M over YTD budget due to land purchase for Central Service Centre.</v>
          </cell>
          <cell r="N316" t="str">
            <v>$41.7M over YTD budget due to land purchase for Central Service Centre.</v>
          </cell>
          <cell r="O316" t="str">
            <v>$41.3M over YTD budget due to land purchase for Central Service Centre.</v>
          </cell>
          <cell r="P316" t="str">
            <v>Higher than planned sustainment spend maily due to purchase of land for the new premises at Kennedy Road South ($44M).</v>
          </cell>
        </row>
        <row r="317">
          <cell r="F317" t="str">
            <v>Large variance on client computing (-$90K) due to Timing issues</v>
          </cell>
          <cell r="G317" t="str">
            <v>Lower expenditure caused by timing issue in East: (i) CC&amp;B Auxiliary Systems ($182K - permanent ), (ii) ERP ($108K - permanent),  (iii) NCCP ($50K - permanent) , and some other small projects.</v>
          </cell>
          <cell r="H317" t="str">
            <v>Lower expenditure caused by timing issue in East: (i) CC&amp;B Auxiliary Systems ($277K - temporary), (ii) Data Centre Refresh ($246K - temporary), (iii) Client Computing ($173K - temporary), and (iv) Innovation &amp; Governance ($125K - temporary). This is partially offset by overspending in ERP ($173K - temporary) due to purchase of 499 mobile device licenses needed to be paid up front.</v>
          </cell>
          <cell r="K317" t="str">
            <v>Timing:  IT has roughly $2.2M in open PO's expected to be invoiced during Q3 to catch up with YTD budget</v>
          </cell>
        </row>
        <row r="318">
          <cell r="F318" t="str">
            <v>Nebo Road Roof Renewal (-$101K) is expected to start later the year</v>
          </cell>
          <cell r="G318" t="str">
            <v>Lower expenditure caused by timing issue: (i) delayed project on the Nebo Road ($199K - temporary) and (ii) Derry Road ($104K - temporary). This is partially offset by overspending in Central North ($72K), which does not have a budget.</v>
          </cell>
          <cell r="H318" t="str">
            <v>Lower expenditure caused by timing issue: (i) delayed project on the Nebo Road ($303K - temporary), (ii) Derry Road ($172K - temporary), and (iii) no actual spending in Guelph ($63K - temporary).</v>
          </cell>
          <cell r="J318" t="str">
            <v>Temporary delay in spend due to projects starting later for Nebo roof and renovations on IT and Corp Comm areas</v>
          </cell>
          <cell r="K318" t="str">
            <v>Temporary delay in spend due to projects starting later for Nebo roof and renovations on IT and Corp Comm areas</v>
          </cell>
          <cell r="P318" t="str">
            <v xml:space="preserve">Permanent variance due to purchase/development of land for the new premises at Kennedy Road South ($44.3M).  </v>
          </cell>
        </row>
        <row r="319">
          <cell r="F319" t="str">
            <v>Timing issue</v>
          </cell>
          <cell r="G319" t="str">
            <v>Lower expenditure caused by (i) timing issue in Central South ($237K) and (ii) no actual spending in Guelph ($131K), which is partially offset by a negative budget adjustment in West ($166K)</v>
          </cell>
          <cell r="H319" t="str">
            <v>Lower expenditure caused by (i) timing issue in Central South ($357K - temporary) and (ii) no actual spending in Guelph ($131K - temporary), which is partially offset by a negative budget adjustment in West ($247K - temporary)</v>
          </cell>
          <cell r="J319" t="str">
            <v>Timing of vehicle purchases different than budget trend - expected to be over original budget by $1.1M based on agreement during Steering Committee meetings</v>
          </cell>
          <cell r="K319" t="str">
            <v>Timing:  Purchase of vehicle in East that was budgeted in second half of year</v>
          </cell>
        </row>
        <row r="320">
          <cell r="F320" t="str">
            <v>Large variance on purchase of major tools (-$345K) due to timing issue</v>
          </cell>
          <cell r="G320" t="str">
            <v>Lower expenditure due to timing issue: (i) Central South ($29K) and (ii) West ($21K), which is partially offset by East overspending ($21K)</v>
          </cell>
          <cell r="H320" t="str">
            <v>Lower expenditure due to timing issue: Central South ($61K - temporary) which is partially offset by
East higher expenditure ($47K - temporary).</v>
          </cell>
        </row>
        <row r="321">
          <cell r="P321" t="str">
            <v>Timing of CCRA payments for the East rate zone. Payments were budgeted in October &amp; November; no actual spend to date.</v>
          </cell>
        </row>
        <row r="322">
          <cell r="F322" t="str">
            <v>Large variance found on Interest Capitalization ($210K)</v>
          </cell>
          <cell r="G322" t="str">
            <v>Higher expenditure in East caused by (i) Interest Capitalization ($392K - temporary) and (ii) Work in Process ($282K -temporary)</v>
          </cell>
          <cell r="H322" t="str">
            <v xml:space="preserve"> Overspent in East caused by (i) Interest Capitalization ($460K - temporary) and (ii) Work in Process ($358K - temporary), which is partially offset by a negative expenditure in EV Workplace Program ($319K -temporary).</v>
          </cell>
          <cell r="P322" t="str">
            <v>Mainly due to change in policy related to Interest Capitalization for the East starting July 2019 (-$526,860).</v>
          </cell>
        </row>
        <row r="323">
          <cell r="F323" t="str">
            <v>Timing issue caused by equal month spilt budgets, large variance found from projects expected to start later the year in West (-$137K) and overestimated budget on the ERP Convergence (-$400K)</v>
          </cell>
          <cell r="G323" t="str">
            <v>Transition Costs has a lower expenditure($2.3MM - temporary). All of these projects have linear trend budgets, and expect to have larger actual spending in later part of the year.
(i) GIS ($0.7MM)
(ii) Phone system consolidation ($249K)
(iii) Implementation of new Network Operations Voice Radio System ($249K)
(iv) ERP ($240K)</v>
          </cell>
          <cell r="H323" t="str">
            <v>All of the transition projects have linear trended budgets, and expect to have larger actual spending in later part of the year.
(i) GIS / OMS ($1.1MM - temporary)
(ii) Implementation of new Network Operations Voice Radio System ($374K - temporary)
(ii) Data Centre Consolidation ($318K)
Also, YTD budget from Guelph ($36K) are added from March onward</v>
          </cell>
          <cell r="I323" t="str">
            <v>All of the transition projects have linear trended budgets, and expect to have larger actual spending in later part of the year.
(i) GIS ($1.5MM - temporary)
(ii) Facilities (Buildings, Furniture and Fixtures) ($1.13MM)
(iii) Data Centre Consolidation ($725K)
(iv) ERP ($592K)
(v) Implementation of new Network Operations Voice Radio System ($500K - temporary)
Partially offset by CIS ($3.06MM)
Also, YTD budget from Guelph ($36K) are added from March onward</v>
          </cell>
          <cell r="J323" t="str">
            <v>Transition projects are $1.5M under largely due to behind budget spend in facilities projects. They were all  linear trended budgets, and expect to have larger actual spending in later part of the year</v>
          </cell>
          <cell r="K323" t="str">
            <v>Temporary variances:
i)  Building projects delay in start due to collective bargaining</v>
          </cell>
          <cell r="P323" t="str">
            <v>Lower than planned transition spend on facilities (-$2.7M) mainly due to lower renovation spend, and I.T. (-$1.1M) due mainly to lower GIS/OMS, Data Centre, &amp; Alectra Networks project spend partially offset by higher than budgeted spend on the ERP project.</v>
          </cell>
        </row>
        <row r="324">
          <cell r="F324" t="str">
            <v>Timing issue on ERP Convergence (-400K)</v>
          </cell>
          <cell r="G324" t="str">
            <v>Lower expenditure due to timing issue on: (i) GIS ($0.7MM- temporary), (ii) phone system consolidation ($320K - temporary), (iii) new Alectra Network Operations Voice Radio System ($249K - temporary), and (iv) ERP ($240K - temporary)</v>
          </cell>
          <cell r="H324" t="str">
            <v>Lower expenditure due to timing issue on: (i) GIS / OMS ($1.1 MM - temporary), (ii) new Alectra Network Operations Voice Radio System ($374K - temporary), and (iii) Data Centre Consolidation ($318K - temporary)</v>
          </cell>
          <cell r="I324" t="str">
            <v>Lower expenditure due to timing issue on: (i) GIS ($1.5 MM - temporary), (ii) Data Centre Consolidation ($725K - temporary), (iii) ERP ($592K); (iv) new Alectra Network Operations Voice Radio System ($500K - temporary), (v) 2019 Phone System Consolidation ($438K) and (vi) ; partially offset by (vi) CIS ($3.06MM)</v>
          </cell>
          <cell r="K324" t="str">
            <v>Lower expenditure due to timing issue on: (i) GIS ($2.2 MM - temporary), (ii) Data Centre Consolidation ($1.05K - project delay in 2020), (iii) new Alectra Network Operations Voice Radio System ($706K - temporary), (iv) 2019 Phone System Consolidation ($657K); and partially offset by (v) CIS ($2.98MM); (vi) IMO reporting adjustment ($726K); (vii) timing of OMS ($515K); Other ($330K)</v>
          </cell>
          <cell r="P324" t="str">
            <v>Mainly due to lower than planned spend on various projects (GIS/OMS -$3.5M, Data Centre Consolidation -$1.1M, Implementation of new Alectra Network -$1.0M, Phone System Consolidation -$0.8M, CIS Convergence -$0.7M, IT Security Consolidation -$0.6); partially offset by higher spend on the ERP project, $6.0M.</v>
          </cell>
        </row>
        <row r="325">
          <cell r="F325" t="str">
            <v>Vansickle Road Call Centre (-$58K) and Alectra Food Service (-$79K) expect to start later the year</v>
          </cell>
          <cell r="G325" t="str">
            <v>Lower expenditure due to timing issue on: (i) Alectra Food Services ($158K - temporary), (ii) Cityview ($110K - temporary), (iii) Derry Road ($84K - temporary), and (iv) John Street ($74K - temporary)</v>
          </cell>
          <cell r="H325" t="str">
            <v>Lower expenditure due to timing issues: (i) Alectra Food Services ($237K - temporary), (ii) John Street ($202K - temporary), (iii) Cityview ($149K - temporary), and (iv) Derry Road Finance ($125K - temporary)</v>
          </cell>
          <cell r="I325" t="str">
            <v>Lower expenditure due to collective bargaining delay: (i) Alectra Food Services ($317K - temporary), (ii) John Street ($270K - temporary), (iii) Cityview ($200K - temporary), and (iv) Derry Road Finance ($166K - temporary)</v>
          </cell>
          <cell r="K325" t="str">
            <v>Lower expenditure due to collective bargaining delay: (i) Alectra Food Services ($472K - temporary), (ii) Vansickle ($300K); (iii) Cityview ($300K - temporary), (iv) John Street ($243K - temporary), and (v) Derry Road ($219K - temporary).</v>
          </cell>
          <cell r="P325" t="str">
            <v>Lower than planned primarily due to reclass of Derry Road East renovation spend -$1.5M, lower spend on Call Centres at Cityview &amp; Vansickle -$1.0M, and Alectra Food Services -$0.3M.</v>
          </cell>
        </row>
        <row r="326">
          <cell r="G326" t="str">
            <v>General Plant is below budget by 38.8% due to slower start in Transition projects</v>
          </cell>
          <cell r="H326" t="str">
            <v>General Plant is below budget by 36.7% due to slower start in Transition projects</v>
          </cell>
        </row>
        <row r="327">
          <cell r="F327">
            <v>0</v>
          </cell>
          <cell r="G327">
            <v>0</v>
          </cell>
          <cell r="H327">
            <v>0</v>
          </cell>
          <cell r="I327">
            <v>0</v>
          </cell>
          <cell r="J327">
            <v>0</v>
          </cell>
          <cell r="K327">
            <v>0</v>
          </cell>
          <cell r="L327">
            <v>0</v>
          </cell>
          <cell r="M327">
            <v>0</v>
          </cell>
          <cell r="N327">
            <v>0</v>
          </cell>
          <cell r="O327">
            <v>0</v>
          </cell>
          <cell r="P327">
            <v>0</v>
          </cell>
          <cell r="Q327">
            <v>0</v>
          </cell>
        </row>
        <row r="328">
          <cell r="G328" t="str">
            <v>Gross expenditures are 28.9% lower than budget [Distribution Capital is 27%  lower than YTD Budget; General Plant is 38.8% lower than YTD Budget].</v>
          </cell>
          <cell r="H328" t="str">
            <v>Gross expenditures are 28.7% lower than budget [Distribution Capital is 27%  lower than YTD Budget; General Plant is 36.7% lower than YTD Budget].</v>
          </cell>
          <cell r="I328" t="str">
            <v>Gross expenditures are 32% lower than budget [Distribution Capital is 30%  lower than YTD Budget; General Plant is 46% lower than YTD Budget].</v>
          </cell>
          <cell r="J328" t="str">
            <v>Gross expenditures are 30% lower than budget [Distribution Capital is 32%  lower than YTD Budget; General Plant is16.7% lower than YTD Budget].</v>
          </cell>
          <cell r="K328" t="str">
            <v>Gross expenditures are 31% lower than budget [Distribution Capital is 34%  lower than YTD Budget; General Plant is 16.8% lower than YTD Budget].</v>
          </cell>
          <cell r="L328" t="str">
            <v>Gross expenditures are 32% lower than budget [Distribution Capital is 33%  lower than YTD Budget; General Plant is 26.4% lower than YTD Budget].</v>
          </cell>
          <cell r="M328" t="str">
            <v>Gross expenditures are 12% lower than budget [Distribution Capital is 31.8%  lower than YTD Budget; General Plant is 116% over than YTD Budget].</v>
          </cell>
          <cell r="N328" t="str">
            <v>Gross expenditures are15% lower than budget [Distribution Capital is 33%  lower than YTD Budget; General Plant is 108% over than YTD Budget].</v>
          </cell>
          <cell r="O328" t="str">
            <v>Gross expenditures are 18.4% lower than budget [Distribution Capital is 34%  lower than YTD Budget; General Plant is 115% over than YTD Budget].</v>
          </cell>
        </row>
        <row r="329">
          <cell r="G329" t="str">
            <v>Net expenditures are 15.3% lower than YTD budget</v>
          </cell>
          <cell r="H329" t="str">
            <v>Net expenditures are 17% lower than YTD budget</v>
          </cell>
          <cell r="I329" t="str">
            <v>Net expenditures are 24% lower than YTD budget</v>
          </cell>
          <cell r="J329" t="str">
            <v>Net expenditures are 19% lower than YTD budget</v>
          </cell>
          <cell r="K329" t="str">
            <v>Net expenditures are 21% lower than YTD budget</v>
          </cell>
          <cell r="L329" t="str">
            <v>Net expenditures are $24.3MM or 19% lower than YTD budget
- 72% or $17.6MM of the variance is from Controllable Capital largely from East and Central South
- 19% or $4.5MM is from System Access largely from RA across rate zones
- 9% or $1.8MM is from General Plant</v>
          </cell>
          <cell r="M329" t="str">
            <v xml:space="preserve">Net expenditures are $18.5MM or 9.8% higher than YTD budget
- $39.9MM over from General Plant due to the land purchase for Central Service Station
Offset by lower spend in :
- 19.3MM of the variance is from Controllable Capital largely from East and Central South
- 2MM is from System Access largely from RA across rate zones
</v>
          </cell>
          <cell r="N329" t="str">
            <v xml:space="preserve">Net expenditures are $19.6MM or 9.1% higher than YTD budget
- $41.9MM over from General Plant due to the land purchase for Central Service Station
Offset by lower spend in :
- 19.3MM of the variance is from Controllable Capital largely from East and Central South
- 2.7MM is from System Access largely from RA and Metering offset by higher emerging Customer work in East and West. 
</v>
          </cell>
          <cell r="O329" t="str">
            <v xml:space="preserve">Net expenditures are $5.4MM or 2% higher than YTD budget
- $38.8MM over from General Plant due to the land purchase for Central Service Station
Offset by lower spend in :
- $26MM of the variance is from Controllable Capital largely from East and Central South
- $8.8MM is from System Access largely from New Connections in East. 
</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PCAP95"/>
      <sheetName val="Zone Data"/>
      <sheetName val="SUM95"/>
      <sheetName val="SUM96"/>
      <sheetName val="SUM96 (2)"/>
      <sheetName val="Budget"/>
    </sheetNames>
    <sheetDataSet>
      <sheetData sheetId="0"/>
      <sheetData sheetId="1"/>
      <sheetData sheetId="2">
        <row r="14">
          <cell r="AV14" t="str">
            <v>SUBTRANSMISSION</v>
          </cell>
        </row>
      </sheetData>
      <sheetData sheetId="3">
        <row r="203">
          <cell r="E203" t="str">
            <v>TABLE 1</v>
          </cell>
        </row>
        <row r="204">
          <cell r="E204" t="str">
            <v xml:space="preserve">SUMMARY OF </v>
          </cell>
        </row>
        <row r="205">
          <cell r="E205" t="str">
            <v>RECOMMENDED SYSTEM EXPANSION PROJECTS - 1996</v>
          </cell>
        </row>
        <row r="207">
          <cell r="D207" t="str">
            <v>Project</v>
          </cell>
          <cell r="E207">
            <v>1996</v>
          </cell>
          <cell r="F207" t="str">
            <v>Future</v>
          </cell>
          <cell r="H207" t="str">
            <v xml:space="preserve">        BENEFITS</v>
          </cell>
        </row>
        <row r="208">
          <cell r="A208" t="str">
            <v>Item</v>
          </cell>
          <cell r="B208" t="str">
            <v>Item</v>
          </cell>
          <cell r="C208" t="str">
            <v>Description</v>
          </cell>
          <cell r="D208" t="str">
            <v>Cost</v>
          </cell>
          <cell r="E208" t="str">
            <v>Budget</v>
          </cell>
          <cell r="F208" t="str">
            <v>Budget</v>
          </cell>
          <cell r="G208" t="str">
            <v>Add.</v>
          </cell>
          <cell r="I208" t="str">
            <v>SAVINGS (p.a)</v>
          </cell>
          <cell r="K208" t="str">
            <v>Payback</v>
          </cell>
        </row>
        <row r="209">
          <cell r="D209" t="str">
            <v>Estimate</v>
          </cell>
          <cell r="E209" t="str">
            <v>Amount</v>
          </cell>
          <cell r="F209" t="str">
            <v>Amount</v>
          </cell>
          <cell r="G209" t="str">
            <v>Capacity(MW)</v>
          </cell>
          <cell r="H209" t="str">
            <v>Losses</v>
          </cell>
          <cell r="I209" t="str">
            <v>Cust-min.</v>
          </cell>
          <cell r="J209" t="str">
            <v>Out. Costs*</v>
          </cell>
          <cell r="K209" t="str">
            <v>Yrs</v>
          </cell>
        </row>
        <row r="211">
          <cell r="C211" t="str">
            <v>SUBTRANSMISSION</v>
          </cell>
        </row>
        <row r="214">
          <cell r="B214">
            <v>0</v>
          </cell>
          <cell r="C214">
            <v>0</v>
          </cell>
          <cell r="D214">
            <v>0</v>
          </cell>
          <cell r="F214">
            <v>0</v>
          </cell>
          <cell r="K214" t="e">
            <v>#DIV/0!</v>
          </cell>
        </row>
        <row r="215">
          <cell r="B215">
            <v>0</v>
          </cell>
          <cell r="C215">
            <v>0</v>
          </cell>
          <cell r="D215">
            <v>0</v>
          </cell>
          <cell r="F215">
            <v>0</v>
          </cell>
          <cell r="K215" t="e">
            <v>#DIV/0!</v>
          </cell>
        </row>
        <row r="216">
          <cell r="B216">
            <v>0</v>
          </cell>
          <cell r="C216">
            <v>0</v>
          </cell>
          <cell r="D216">
            <v>0</v>
          </cell>
          <cell r="F216">
            <v>0</v>
          </cell>
          <cell r="K216" t="e">
            <v>#DIV/0!</v>
          </cell>
        </row>
        <row r="217">
          <cell r="B217">
            <v>0</v>
          </cell>
          <cell r="C217">
            <v>0</v>
          </cell>
          <cell r="D217">
            <v>0</v>
          </cell>
          <cell r="F217">
            <v>0</v>
          </cell>
          <cell r="K217" t="e">
            <v>#DIV/0!</v>
          </cell>
        </row>
        <row r="218">
          <cell r="B218">
            <v>0</v>
          </cell>
          <cell r="C218">
            <v>0</v>
          </cell>
          <cell r="D218">
            <v>0</v>
          </cell>
          <cell r="F218">
            <v>0</v>
          </cell>
          <cell r="K218" t="e">
            <v>#DIV/0!</v>
          </cell>
        </row>
        <row r="219">
          <cell r="B219">
            <v>0</v>
          </cell>
          <cell r="C219">
            <v>0</v>
          </cell>
          <cell r="D219">
            <v>0</v>
          </cell>
          <cell r="F219">
            <v>0</v>
          </cell>
          <cell r="K219" t="e">
            <v>#DIV/0!</v>
          </cell>
        </row>
        <row r="220">
          <cell r="A220">
            <v>1</v>
          </cell>
          <cell r="B220">
            <v>7</v>
          </cell>
          <cell r="C220" t="str">
            <v>44 kV Fieldgate Feeder Tie</v>
          </cell>
          <cell r="D220">
            <v>250000</v>
          </cell>
          <cell r="E220">
            <v>250000</v>
          </cell>
          <cell r="F220">
            <v>0</v>
          </cell>
          <cell r="G220">
            <v>5</v>
          </cell>
          <cell r="H220">
            <v>10000</v>
          </cell>
          <cell r="I220">
            <v>20000</v>
          </cell>
          <cell r="J220">
            <v>100000</v>
          </cell>
          <cell r="K220">
            <v>2.2727272727272729</v>
          </cell>
        </row>
        <row r="221">
          <cell r="A221">
            <v>2</v>
          </cell>
          <cell r="B221">
            <v>8</v>
          </cell>
          <cell r="C221" t="str">
            <v>44 kV Eglinton/Dixie Intersection Rebuild</v>
          </cell>
          <cell r="D221">
            <v>100000</v>
          </cell>
          <cell r="E221">
            <v>100000</v>
          </cell>
          <cell r="F221">
            <v>0</v>
          </cell>
          <cell r="H221">
            <v>0</v>
          </cell>
          <cell r="I221">
            <v>150000</v>
          </cell>
          <cell r="J221">
            <v>750000</v>
          </cell>
          <cell r="K221">
            <v>0.13333333333333333</v>
          </cell>
        </row>
        <row r="222">
          <cell r="A222">
            <v>3</v>
          </cell>
          <cell r="B222">
            <v>9</v>
          </cell>
          <cell r="C222" t="str">
            <v>44 kV Britannia Rd. Feeder Tie</v>
          </cell>
          <cell r="D222">
            <v>150000</v>
          </cell>
          <cell r="E222">
            <v>0</v>
          </cell>
          <cell r="F222">
            <v>150000</v>
          </cell>
          <cell r="G222">
            <v>5</v>
          </cell>
          <cell r="H222">
            <v>8000</v>
          </cell>
          <cell r="I222">
            <v>10000</v>
          </cell>
          <cell r="J222">
            <v>50000</v>
          </cell>
          <cell r="K222">
            <v>2.5862068965517242</v>
          </cell>
        </row>
        <row r="223">
          <cell r="B223">
            <v>0</v>
          </cell>
          <cell r="C223">
            <v>0</v>
          </cell>
          <cell r="D223">
            <v>0</v>
          </cell>
          <cell r="F223">
            <v>0</v>
          </cell>
          <cell r="J223">
            <v>0</v>
          </cell>
          <cell r="K223" t="e">
            <v>#DIV/0!</v>
          </cell>
        </row>
        <row r="224">
          <cell r="A224">
            <v>4</v>
          </cell>
          <cell r="B224">
            <v>11</v>
          </cell>
          <cell r="C224" t="str">
            <v>44 kV Aquitaine MS - C.P.R. Feeder Tie</v>
          </cell>
          <cell r="D224">
            <v>230000</v>
          </cell>
          <cell r="E224">
            <v>0</v>
          </cell>
          <cell r="F224">
            <v>230000</v>
          </cell>
          <cell r="G224">
            <v>10</v>
          </cell>
          <cell r="H224">
            <v>12000</v>
          </cell>
          <cell r="I224">
            <v>15000</v>
          </cell>
          <cell r="J224">
            <v>75000</v>
          </cell>
          <cell r="K224">
            <v>2.6436781609195403</v>
          </cell>
        </row>
        <row r="225">
          <cell r="A225">
            <v>5</v>
          </cell>
          <cell r="B225">
            <v>12</v>
          </cell>
          <cell r="C225" t="str">
            <v>44 kV Glengarry Rd. Feeder Tie</v>
          </cell>
          <cell r="D225">
            <v>105000</v>
          </cell>
          <cell r="E225">
            <v>105000</v>
          </cell>
          <cell r="F225">
            <v>0</v>
          </cell>
          <cell r="G225">
            <v>5</v>
          </cell>
          <cell r="H225">
            <v>7500</v>
          </cell>
          <cell r="I225">
            <v>20000</v>
          </cell>
          <cell r="J225">
            <v>100000</v>
          </cell>
          <cell r="K225">
            <v>0.97674418604651159</v>
          </cell>
        </row>
        <row r="226">
          <cell r="B226">
            <v>0</v>
          </cell>
          <cell r="C226">
            <v>0</v>
          </cell>
          <cell r="D226">
            <v>0</v>
          </cell>
          <cell r="F226">
            <v>0</v>
          </cell>
          <cell r="J226">
            <v>0</v>
          </cell>
          <cell r="K226" t="e">
            <v>#DIV/0!</v>
          </cell>
        </row>
        <row r="227">
          <cell r="B227">
            <v>0</v>
          </cell>
          <cell r="C227">
            <v>0</v>
          </cell>
          <cell r="D227">
            <v>0</v>
          </cell>
          <cell r="F227">
            <v>0</v>
          </cell>
          <cell r="J227">
            <v>0</v>
          </cell>
          <cell r="K227" t="e">
            <v>#DIV/0!</v>
          </cell>
        </row>
        <row r="228">
          <cell r="B228">
            <v>0</v>
          </cell>
          <cell r="C228">
            <v>0</v>
          </cell>
          <cell r="D228">
            <v>0</v>
          </cell>
          <cell r="F228">
            <v>0</v>
          </cell>
          <cell r="J228">
            <v>0</v>
          </cell>
          <cell r="K228" t="e">
            <v>#DIV/0!</v>
          </cell>
        </row>
        <row r="229">
          <cell r="B229">
            <v>0</v>
          </cell>
          <cell r="C229">
            <v>0</v>
          </cell>
          <cell r="D229">
            <v>0</v>
          </cell>
          <cell r="F229">
            <v>0</v>
          </cell>
          <cell r="J229">
            <v>0</v>
          </cell>
          <cell r="K229" t="e">
            <v>#DIV/0!</v>
          </cell>
        </row>
        <row r="230">
          <cell r="A230">
            <v>6</v>
          </cell>
          <cell r="B230">
            <v>17</v>
          </cell>
          <cell r="C230" t="str">
            <v>44 kV Mississauga Rd. Feeder Tie</v>
          </cell>
          <cell r="D230">
            <v>190000</v>
          </cell>
          <cell r="E230">
            <v>0</v>
          </cell>
          <cell r="F230">
            <v>190000</v>
          </cell>
          <cell r="G230">
            <v>5</v>
          </cell>
          <cell r="H230">
            <v>9000</v>
          </cell>
          <cell r="I230">
            <v>15000</v>
          </cell>
          <cell r="J230">
            <v>75000</v>
          </cell>
          <cell r="K230">
            <v>2.2619047619047619</v>
          </cell>
        </row>
        <row r="231">
          <cell r="B231">
            <v>0</v>
          </cell>
          <cell r="C231">
            <v>0</v>
          </cell>
          <cell r="D231">
            <v>0</v>
          </cell>
          <cell r="F231">
            <v>0</v>
          </cell>
          <cell r="J231">
            <v>0</v>
          </cell>
          <cell r="K231" t="e">
            <v>#DIV/0!</v>
          </cell>
        </row>
        <row r="232">
          <cell r="A232">
            <v>7</v>
          </cell>
          <cell r="B232">
            <v>19</v>
          </cell>
          <cell r="C232" t="str">
            <v>44 kV Drew Rd. Feeder Tie</v>
          </cell>
          <cell r="D232">
            <v>205000</v>
          </cell>
          <cell r="E232">
            <v>0</v>
          </cell>
          <cell r="F232">
            <v>205000</v>
          </cell>
          <cell r="G232">
            <v>5</v>
          </cell>
          <cell r="H232">
            <v>8000</v>
          </cell>
          <cell r="I232">
            <v>12000</v>
          </cell>
          <cell r="J232">
            <v>60000</v>
          </cell>
          <cell r="K232">
            <v>3.0147058823529411</v>
          </cell>
        </row>
        <row r="233">
          <cell r="B233">
            <v>0</v>
          </cell>
          <cell r="C233">
            <v>0</v>
          </cell>
          <cell r="D233">
            <v>0</v>
          </cell>
          <cell r="F233">
            <v>0</v>
          </cell>
          <cell r="J233">
            <v>0</v>
          </cell>
          <cell r="K233" t="e">
            <v>#DIV/0!</v>
          </cell>
        </row>
        <row r="234">
          <cell r="A234">
            <v>8</v>
          </cell>
          <cell r="B234">
            <v>21</v>
          </cell>
          <cell r="C234" t="str">
            <v>27.6 kV Stanfield Feeder Tie</v>
          </cell>
          <cell r="D234">
            <v>245000</v>
          </cell>
          <cell r="E234">
            <v>0</v>
          </cell>
          <cell r="F234">
            <v>245000</v>
          </cell>
          <cell r="H234">
            <v>0</v>
          </cell>
          <cell r="I234">
            <v>50000</v>
          </cell>
          <cell r="J234">
            <v>250000</v>
          </cell>
          <cell r="K234">
            <v>0.98</v>
          </cell>
        </row>
        <row r="235">
          <cell r="B235">
            <v>0</v>
          </cell>
          <cell r="C235">
            <v>0</v>
          </cell>
          <cell r="D235">
            <v>0</v>
          </cell>
          <cell r="F235">
            <v>0</v>
          </cell>
          <cell r="J235">
            <v>0</v>
          </cell>
          <cell r="K235" t="e">
            <v>#DIV/0!</v>
          </cell>
        </row>
        <row r="236">
          <cell r="A236">
            <v>9</v>
          </cell>
          <cell r="B236">
            <v>23</v>
          </cell>
          <cell r="C236" t="str">
            <v xml:space="preserve">27.6 kV Lakeshore Rd. Reconductoring </v>
          </cell>
          <cell r="D236">
            <v>140000</v>
          </cell>
          <cell r="E236">
            <v>140000</v>
          </cell>
          <cell r="F236">
            <v>0</v>
          </cell>
          <cell r="G236">
            <v>3</v>
          </cell>
          <cell r="H236">
            <v>10000</v>
          </cell>
          <cell r="I236">
            <v>8000</v>
          </cell>
          <cell r="J236">
            <v>40000</v>
          </cell>
          <cell r="K236">
            <v>2.8</v>
          </cell>
        </row>
        <row r="237">
          <cell r="B237">
            <v>0</v>
          </cell>
          <cell r="C237">
            <v>0</v>
          </cell>
          <cell r="D237">
            <v>0</v>
          </cell>
          <cell r="F237">
            <v>0</v>
          </cell>
          <cell r="J237">
            <v>0</v>
          </cell>
          <cell r="K237" t="e">
            <v>#DIV/0!</v>
          </cell>
        </row>
        <row r="238">
          <cell r="B238">
            <v>0</v>
          </cell>
          <cell r="C238">
            <v>0</v>
          </cell>
          <cell r="D238">
            <v>0</v>
          </cell>
          <cell r="F238">
            <v>0</v>
          </cell>
          <cell r="J238">
            <v>0</v>
          </cell>
          <cell r="K238" t="e">
            <v>#DIV/0!</v>
          </cell>
        </row>
        <row r="239">
          <cell r="B239">
            <v>0</v>
          </cell>
          <cell r="C239">
            <v>0</v>
          </cell>
          <cell r="D239">
            <v>0</v>
          </cell>
          <cell r="F239">
            <v>0</v>
          </cell>
          <cell r="J239">
            <v>0</v>
          </cell>
          <cell r="K239" t="e">
            <v>#DIV/0!</v>
          </cell>
        </row>
        <row r="240">
          <cell r="B240">
            <v>0</v>
          </cell>
          <cell r="C240">
            <v>0</v>
          </cell>
          <cell r="D240">
            <v>0</v>
          </cell>
          <cell r="F240">
            <v>0</v>
          </cell>
          <cell r="J240">
            <v>0</v>
          </cell>
          <cell r="K240" t="e">
            <v>#DIV/0!</v>
          </cell>
        </row>
        <row r="241">
          <cell r="B241">
            <v>0</v>
          </cell>
          <cell r="C241">
            <v>0</v>
          </cell>
          <cell r="D241">
            <v>0</v>
          </cell>
          <cell r="F241">
            <v>0</v>
          </cell>
          <cell r="J241">
            <v>0</v>
          </cell>
          <cell r="K241" t="e">
            <v>#DIV/0!</v>
          </cell>
        </row>
        <row r="242">
          <cell r="A242">
            <v>10</v>
          </cell>
          <cell r="B242">
            <v>30</v>
          </cell>
          <cell r="C242" t="str">
            <v xml:space="preserve">27.6 kV Britannia Road Feeder </v>
          </cell>
          <cell r="D242">
            <v>170000</v>
          </cell>
          <cell r="E242">
            <v>0</v>
          </cell>
          <cell r="F242">
            <v>170000</v>
          </cell>
          <cell r="G242">
            <v>3</v>
          </cell>
          <cell r="H242">
            <v>6000</v>
          </cell>
          <cell r="I242">
            <v>12000</v>
          </cell>
          <cell r="J242">
            <v>60000</v>
          </cell>
          <cell r="K242">
            <v>2.5757575757575757</v>
          </cell>
        </row>
        <row r="243">
          <cell r="A243">
            <v>11</v>
          </cell>
          <cell r="B243">
            <v>31</v>
          </cell>
          <cell r="C243" t="str">
            <v>27.6 kV Bramalea TS Feeder Ties</v>
          </cell>
          <cell r="D243">
            <v>300000</v>
          </cell>
          <cell r="E243">
            <v>0</v>
          </cell>
          <cell r="F243">
            <v>300000</v>
          </cell>
          <cell r="H243">
            <v>10000</v>
          </cell>
          <cell r="I243">
            <v>80000</v>
          </cell>
          <cell r="J243">
            <v>400000</v>
          </cell>
          <cell r="K243">
            <v>0.73170731707317072</v>
          </cell>
        </row>
        <row r="244">
          <cell r="A244">
            <v>12</v>
          </cell>
          <cell r="B244">
            <v>32</v>
          </cell>
          <cell r="C244" t="str">
            <v>27.6 kV Pacific Drive Feeder Tie</v>
          </cell>
          <cell r="D244">
            <v>230000</v>
          </cell>
          <cell r="E244">
            <v>0</v>
          </cell>
          <cell r="F244">
            <v>230000</v>
          </cell>
          <cell r="G244">
            <v>3</v>
          </cell>
          <cell r="H244">
            <v>6500</v>
          </cell>
          <cell r="I244">
            <v>8000</v>
          </cell>
          <cell r="J244">
            <v>40000</v>
          </cell>
          <cell r="K244">
            <v>4.946236559139785</v>
          </cell>
        </row>
        <row r="245">
          <cell r="A245">
            <v>13</v>
          </cell>
          <cell r="B245">
            <v>33</v>
          </cell>
          <cell r="C245" t="str">
            <v>27.6 kV Highway 10 Feeder Tie</v>
          </cell>
          <cell r="D245">
            <v>230000</v>
          </cell>
          <cell r="E245">
            <v>0</v>
          </cell>
          <cell r="F245">
            <v>230000</v>
          </cell>
          <cell r="G245">
            <v>3</v>
          </cell>
          <cell r="H245">
            <v>10000</v>
          </cell>
          <cell r="I245">
            <v>25000</v>
          </cell>
          <cell r="J245">
            <v>125000</v>
          </cell>
          <cell r="K245">
            <v>1.7037037037037037</v>
          </cell>
        </row>
        <row r="246">
          <cell r="A246">
            <v>14</v>
          </cell>
          <cell r="B246">
            <v>34</v>
          </cell>
          <cell r="C246" t="str">
            <v>27.6 kV Superior Feeder Tie</v>
          </cell>
          <cell r="D246">
            <v>50000</v>
          </cell>
          <cell r="E246">
            <v>50000</v>
          </cell>
          <cell r="F246">
            <v>0</v>
          </cell>
          <cell r="H246">
            <v>2000</v>
          </cell>
          <cell r="I246">
            <v>10000</v>
          </cell>
          <cell r="J246">
            <v>50000</v>
          </cell>
          <cell r="K246">
            <v>0.96153846153846156</v>
          </cell>
        </row>
        <row r="250">
          <cell r="C250" t="str">
            <v>TOTAL - TRANSMISSION</v>
          </cell>
          <cell r="D250">
            <v>2595000</v>
          </cell>
          <cell r="E250">
            <v>645000</v>
          </cell>
          <cell r="F250">
            <v>1950000</v>
          </cell>
          <cell r="G250">
            <v>47</v>
          </cell>
          <cell r="H250">
            <v>99000</v>
          </cell>
          <cell r="I250">
            <v>435000</v>
          </cell>
          <cell r="J250">
            <v>2175000</v>
          </cell>
          <cell r="K250">
            <v>1.1411609498680739</v>
          </cell>
        </row>
        <row r="253">
          <cell r="E253" t="str">
            <v>TABLE 1 (Cont'd)</v>
          </cell>
        </row>
        <row r="254">
          <cell r="E254" t="str">
            <v xml:space="preserve">SUMMARY OF </v>
          </cell>
        </row>
        <row r="255">
          <cell r="E255" t="str">
            <v>RECOMMENDED SYSTEM EXPANSION PROJECTS - 1996</v>
          </cell>
        </row>
        <row r="257">
          <cell r="D257" t="str">
            <v>Project</v>
          </cell>
          <cell r="E257">
            <v>1996</v>
          </cell>
          <cell r="F257" t="str">
            <v>Future</v>
          </cell>
          <cell r="H257" t="str">
            <v xml:space="preserve">        BENEFITS</v>
          </cell>
        </row>
        <row r="258">
          <cell r="A258" t="str">
            <v>Item</v>
          </cell>
          <cell r="B258" t="str">
            <v>Item</v>
          </cell>
          <cell r="C258" t="str">
            <v>Description</v>
          </cell>
          <cell r="D258" t="str">
            <v>Cost</v>
          </cell>
          <cell r="E258" t="str">
            <v>Budget</v>
          </cell>
          <cell r="F258" t="str">
            <v>Budget</v>
          </cell>
          <cell r="G258" t="str">
            <v>Add.</v>
          </cell>
          <cell r="I258" t="str">
            <v>SAVINGS (p.a)</v>
          </cell>
          <cell r="K258" t="str">
            <v>Payback</v>
          </cell>
        </row>
        <row r="259">
          <cell r="D259" t="str">
            <v>Estimate</v>
          </cell>
          <cell r="E259" t="str">
            <v>Amount</v>
          </cell>
          <cell r="F259" t="str">
            <v>Amount</v>
          </cell>
          <cell r="G259" t="str">
            <v>Capacity(MW)</v>
          </cell>
          <cell r="H259" t="str">
            <v>Losses</v>
          </cell>
          <cell r="I259" t="str">
            <v>Cust-min.</v>
          </cell>
          <cell r="J259" t="str">
            <v>Out. Costs*</v>
          </cell>
          <cell r="K259" t="str">
            <v>Yrs</v>
          </cell>
        </row>
        <row r="262">
          <cell r="C262" t="str">
            <v>DISTRIBUTION</v>
          </cell>
        </row>
        <row r="264">
          <cell r="A264">
            <v>1</v>
          </cell>
          <cell r="B264">
            <v>1</v>
          </cell>
          <cell r="C264" t="str">
            <v xml:space="preserve">Streetsville Conversion </v>
          </cell>
          <cell r="D264">
            <v>100000</v>
          </cell>
          <cell r="E264">
            <v>0</v>
          </cell>
          <cell r="F264">
            <v>100000</v>
          </cell>
          <cell r="G264">
            <v>1</v>
          </cell>
          <cell r="H264">
            <v>2000</v>
          </cell>
          <cell r="I264">
            <v>12000</v>
          </cell>
          <cell r="J264">
            <v>60000</v>
          </cell>
          <cell r="K264">
            <v>1.6129032258064515</v>
          </cell>
        </row>
        <row r="265">
          <cell r="B265">
            <v>0</v>
          </cell>
          <cell r="C265">
            <v>0</v>
          </cell>
          <cell r="D265">
            <v>0</v>
          </cell>
          <cell r="F265">
            <v>0</v>
          </cell>
          <cell r="J265">
            <v>0</v>
          </cell>
          <cell r="K265" t="e">
            <v>#DIV/0!</v>
          </cell>
        </row>
        <row r="266">
          <cell r="B266">
            <v>0</v>
          </cell>
          <cell r="C266">
            <v>0</v>
          </cell>
          <cell r="D266">
            <v>0</v>
          </cell>
          <cell r="F266">
            <v>0</v>
          </cell>
          <cell r="J266">
            <v>0</v>
          </cell>
          <cell r="K266" t="e">
            <v>#DIV/0!</v>
          </cell>
        </row>
        <row r="267">
          <cell r="B267">
            <v>0</v>
          </cell>
          <cell r="C267">
            <v>0</v>
          </cell>
          <cell r="D267">
            <v>0</v>
          </cell>
          <cell r="F267">
            <v>0</v>
          </cell>
          <cell r="J267">
            <v>0</v>
          </cell>
          <cell r="K267" t="e">
            <v>#DIV/0!</v>
          </cell>
        </row>
        <row r="268">
          <cell r="A268">
            <v>2</v>
          </cell>
          <cell r="B268">
            <v>5</v>
          </cell>
          <cell r="C268" t="str">
            <v>13.8 kV Canadian Tire Tie</v>
          </cell>
          <cell r="D268">
            <v>200000</v>
          </cell>
          <cell r="E268">
            <v>0</v>
          </cell>
          <cell r="F268">
            <v>200000</v>
          </cell>
          <cell r="G268">
            <v>3</v>
          </cell>
          <cell r="H268">
            <v>5000</v>
          </cell>
          <cell r="I268">
            <v>20000</v>
          </cell>
          <cell r="J268">
            <v>100000</v>
          </cell>
          <cell r="K268">
            <v>1.9047619047619047</v>
          </cell>
        </row>
        <row r="269">
          <cell r="A269">
            <v>3</v>
          </cell>
          <cell r="B269">
            <v>6</v>
          </cell>
          <cell r="C269" t="str">
            <v>13.8 kV Mavis Road Feeder Tie</v>
          </cell>
          <cell r="D269">
            <v>120000</v>
          </cell>
          <cell r="E269">
            <v>120000</v>
          </cell>
          <cell r="F269">
            <v>0</v>
          </cell>
          <cell r="G269">
            <v>3</v>
          </cell>
          <cell r="H269">
            <v>5000</v>
          </cell>
          <cell r="I269">
            <v>12000</v>
          </cell>
          <cell r="J269">
            <v>60000</v>
          </cell>
          <cell r="K269">
            <v>1.8461538461538463</v>
          </cell>
        </row>
        <row r="270">
          <cell r="B270">
            <v>0</v>
          </cell>
          <cell r="C270">
            <v>0</v>
          </cell>
          <cell r="D270">
            <v>0</v>
          </cell>
          <cell r="F270">
            <v>0</v>
          </cell>
          <cell r="J270">
            <v>0</v>
          </cell>
          <cell r="K270" t="e">
            <v>#DIV/0!</v>
          </cell>
        </row>
        <row r="271">
          <cell r="A271">
            <v>4</v>
          </cell>
          <cell r="B271">
            <v>8</v>
          </cell>
          <cell r="C271" t="str">
            <v>13.8 kV Tomken Road Feeder Tie</v>
          </cell>
          <cell r="D271">
            <v>105000</v>
          </cell>
          <cell r="E271">
            <v>0</v>
          </cell>
          <cell r="F271">
            <v>105000</v>
          </cell>
          <cell r="G271">
            <v>2</v>
          </cell>
          <cell r="H271">
            <v>2000</v>
          </cell>
          <cell r="I271">
            <v>16000</v>
          </cell>
          <cell r="J271">
            <v>80000</v>
          </cell>
          <cell r="K271">
            <v>1.2804878048780488</v>
          </cell>
        </row>
        <row r="272">
          <cell r="A272">
            <v>5</v>
          </cell>
          <cell r="B272">
            <v>9</v>
          </cell>
          <cell r="C272" t="str">
            <v>13.8 kV Mississauga Road Feeder Tie</v>
          </cell>
          <cell r="D272">
            <v>105000</v>
          </cell>
          <cell r="E272">
            <v>0</v>
          </cell>
          <cell r="F272">
            <v>105000</v>
          </cell>
          <cell r="G272">
            <v>2</v>
          </cell>
          <cell r="H272">
            <v>3000</v>
          </cell>
          <cell r="I272">
            <v>10000</v>
          </cell>
          <cell r="J272">
            <v>50000</v>
          </cell>
          <cell r="K272">
            <v>1.9811320754716981</v>
          </cell>
        </row>
        <row r="273">
          <cell r="B273">
            <v>0</v>
          </cell>
          <cell r="C273">
            <v>0</v>
          </cell>
          <cell r="D273">
            <v>0</v>
          </cell>
          <cell r="F273">
            <v>0</v>
          </cell>
          <cell r="J273">
            <v>0</v>
          </cell>
          <cell r="K273" t="e">
            <v>#DIV/0!</v>
          </cell>
        </row>
        <row r="274">
          <cell r="B274">
            <v>0</v>
          </cell>
          <cell r="C274">
            <v>0</v>
          </cell>
          <cell r="D274">
            <v>0</v>
          </cell>
          <cell r="F274">
            <v>0</v>
          </cell>
          <cell r="J274">
            <v>0</v>
          </cell>
          <cell r="K274" t="e">
            <v>#DIV/0!</v>
          </cell>
        </row>
        <row r="275">
          <cell r="A275">
            <v>6</v>
          </cell>
          <cell r="B275">
            <v>12</v>
          </cell>
          <cell r="C275" t="str">
            <v>13.8 kV Sheridan Park Feeder Tie</v>
          </cell>
          <cell r="D275">
            <v>100000</v>
          </cell>
          <cell r="E275">
            <v>100000</v>
          </cell>
          <cell r="F275">
            <v>0</v>
          </cell>
          <cell r="G275">
            <v>2</v>
          </cell>
          <cell r="H275">
            <v>3000</v>
          </cell>
          <cell r="I275">
            <v>25000</v>
          </cell>
          <cell r="J275">
            <v>125000</v>
          </cell>
          <cell r="K275">
            <v>0.78125</v>
          </cell>
        </row>
        <row r="276">
          <cell r="B276">
            <v>0</v>
          </cell>
          <cell r="C276">
            <v>0</v>
          </cell>
          <cell r="D276">
            <v>0</v>
          </cell>
          <cell r="F276">
            <v>0</v>
          </cell>
          <cell r="J276">
            <v>0</v>
          </cell>
          <cell r="K276" t="e">
            <v>#DIV/0!</v>
          </cell>
        </row>
        <row r="277">
          <cell r="B277">
            <v>0</v>
          </cell>
          <cell r="C277">
            <v>0</v>
          </cell>
          <cell r="D277">
            <v>0</v>
          </cell>
          <cell r="F277">
            <v>0</v>
          </cell>
          <cell r="J277">
            <v>0</v>
          </cell>
          <cell r="K277" t="e">
            <v>#DIV/0!</v>
          </cell>
        </row>
        <row r="278">
          <cell r="A278">
            <v>7</v>
          </cell>
          <cell r="B278">
            <v>15</v>
          </cell>
          <cell r="C278" t="str">
            <v>13.8 kV Eglinton Avenue Feeder Tie</v>
          </cell>
          <cell r="D278">
            <v>200000</v>
          </cell>
          <cell r="E278">
            <v>200000</v>
          </cell>
          <cell r="F278">
            <v>0</v>
          </cell>
          <cell r="G278">
            <v>3</v>
          </cell>
          <cell r="H278">
            <v>4000</v>
          </cell>
          <cell r="I278">
            <v>15000</v>
          </cell>
          <cell r="J278">
            <v>75000</v>
          </cell>
          <cell r="K278">
            <v>2.5316455696202533</v>
          </cell>
        </row>
        <row r="279">
          <cell r="A279">
            <v>8</v>
          </cell>
          <cell r="B279">
            <v>16</v>
          </cell>
          <cell r="C279" t="str">
            <v>13.8 kV Elmbank Drive Feeder Tie</v>
          </cell>
          <cell r="D279">
            <v>129000</v>
          </cell>
          <cell r="E279">
            <v>0</v>
          </cell>
          <cell r="F279">
            <v>129000</v>
          </cell>
          <cell r="G279">
            <v>2</v>
          </cell>
          <cell r="H279">
            <v>2500</v>
          </cell>
          <cell r="I279">
            <v>5000</v>
          </cell>
          <cell r="J279">
            <v>25000</v>
          </cell>
          <cell r="K279">
            <v>4.6909090909090905</v>
          </cell>
        </row>
        <row r="280">
          <cell r="B280">
            <v>0</v>
          </cell>
          <cell r="C280">
            <v>0</v>
          </cell>
          <cell r="D280">
            <v>0</v>
          </cell>
          <cell r="F280">
            <v>0</v>
          </cell>
          <cell r="J280">
            <v>0</v>
          </cell>
          <cell r="K280" t="e">
            <v>#DIV/0!</v>
          </cell>
        </row>
        <row r="281">
          <cell r="A281">
            <v>9</v>
          </cell>
          <cell r="B281">
            <v>18</v>
          </cell>
          <cell r="C281" t="str">
            <v>13.8 kV Derry Rd. &amp; Ninth Line Feeder Tie</v>
          </cell>
          <cell r="D281">
            <v>100000</v>
          </cell>
          <cell r="E281">
            <v>0</v>
          </cell>
          <cell r="F281">
            <v>100000</v>
          </cell>
          <cell r="G281">
            <v>3</v>
          </cell>
          <cell r="H281">
            <v>4500</v>
          </cell>
          <cell r="I281">
            <v>12000</v>
          </cell>
          <cell r="J281">
            <v>60000</v>
          </cell>
          <cell r="K281">
            <v>1.5503875968992249</v>
          </cell>
        </row>
        <row r="282">
          <cell r="B282">
            <v>0</v>
          </cell>
          <cell r="C282">
            <v>0</v>
          </cell>
          <cell r="D282">
            <v>0</v>
          </cell>
          <cell r="F282">
            <v>0</v>
          </cell>
          <cell r="J282">
            <v>0</v>
          </cell>
          <cell r="K282" t="e">
            <v>#DIV/0!</v>
          </cell>
        </row>
        <row r="283">
          <cell r="A283">
            <v>10</v>
          </cell>
          <cell r="B283">
            <v>20</v>
          </cell>
          <cell r="C283" t="str">
            <v>4.16 kV Atwater Feeder Tie</v>
          </cell>
          <cell r="D283">
            <v>104000</v>
          </cell>
          <cell r="E283">
            <v>0</v>
          </cell>
          <cell r="F283">
            <v>104000</v>
          </cell>
          <cell r="G283">
            <v>1</v>
          </cell>
          <cell r="H283">
            <v>1500</v>
          </cell>
          <cell r="I283">
            <v>3000</v>
          </cell>
          <cell r="J283">
            <v>15000</v>
          </cell>
          <cell r="K283">
            <v>6.3030303030303028</v>
          </cell>
        </row>
        <row r="284">
          <cell r="B284">
            <v>0</v>
          </cell>
          <cell r="C284">
            <v>0</v>
          </cell>
          <cell r="D284">
            <v>0</v>
          </cell>
          <cell r="F284">
            <v>0</v>
          </cell>
          <cell r="J284">
            <v>0</v>
          </cell>
          <cell r="K284" t="e">
            <v>#DIV/0!</v>
          </cell>
        </row>
        <row r="285">
          <cell r="A285">
            <v>11</v>
          </cell>
          <cell r="B285">
            <v>22</v>
          </cell>
          <cell r="C285" t="str">
            <v>4.16 kV Pinetree MS/Melton MS Tie</v>
          </cell>
          <cell r="D285">
            <v>66500</v>
          </cell>
          <cell r="E285">
            <v>0</v>
          </cell>
          <cell r="F285">
            <v>66500</v>
          </cell>
          <cell r="G285">
            <v>1</v>
          </cell>
          <cell r="H285">
            <v>1500</v>
          </cell>
          <cell r="I285">
            <v>2500</v>
          </cell>
          <cell r="J285">
            <v>12500</v>
          </cell>
          <cell r="K285">
            <v>4.75</v>
          </cell>
        </row>
        <row r="286">
          <cell r="A286">
            <v>12</v>
          </cell>
          <cell r="B286">
            <v>23</v>
          </cell>
          <cell r="C286" t="str">
            <v>4.16 kV Bromsgrove MS/Park West MS Tie</v>
          </cell>
          <cell r="D286">
            <v>44000</v>
          </cell>
          <cell r="E286">
            <v>0</v>
          </cell>
          <cell r="F286">
            <v>44000</v>
          </cell>
          <cell r="G286">
            <v>1</v>
          </cell>
          <cell r="H286">
            <v>1000</v>
          </cell>
          <cell r="I286">
            <v>2500</v>
          </cell>
          <cell r="J286">
            <v>12500</v>
          </cell>
          <cell r="K286">
            <v>3.2592592592592591</v>
          </cell>
        </row>
        <row r="287">
          <cell r="A287">
            <v>13</v>
          </cell>
          <cell r="B287">
            <v>24</v>
          </cell>
          <cell r="C287" t="str">
            <v>4.16 kV Bromsgrove MS/Robin MS Tie</v>
          </cell>
          <cell r="D287">
            <v>74000</v>
          </cell>
          <cell r="E287">
            <v>0</v>
          </cell>
          <cell r="F287">
            <v>74000</v>
          </cell>
          <cell r="G287">
            <v>1</v>
          </cell>
          <cell r="H287">
            <v>1000</v>
          </cell>
          <cell r="I287">
            <v>3000</v>
          </cell>
          <cell r="J287">
            <v>15000</v>
          </cell>
          <cell r="K287">
            <v>4.625</v>
          </cell>
        </row>
        <row r="288">
          <cell r="A288">
            <v>14</v>
          </cell>
          <cell r="B288">
            <v>25</v>
          </cell>
          <cell r="C288" t="str">
            <v>4.16 kV Lakeshore Road Feeder Tie</v>
          </cell>
          <cell r="D288">
            <v>80000</v>
          </cell>
          <cell r="E288">
            <v>0</v>
          </cell>
          <cell r="F288">
            <v>80000</v>
          </cell>
          <cell r="G288">
            <v>1</v>
          </cell>
          <cell r="H288">
            <v>1500</v>
          </cell>
          <cell r="I288">
            <v>3000</v>
          </cell>
          <cell r="J288">
            <v>15000</v>
          </cell>
          <cell r="K288">
            <v>4.8484848484848486</v>
          </cell>
        </row>
        <row r="289">
          <cell r="A289">
            <v>15</v>
          </cell>
          <cell r="B289">
            <v>26</v>
          </cell>
          <cell r="C289" t="str">
            <v>4.16 kV Park Royal MS/Park West MS Tie</v>
          </cell>
          <cell r="D289">
            <v>130000</v>
          </cell>
          <cell r="E289">
            <v>130000</v>
          </cell>
          <cell r="F289">
            <v>0</v>
          </cell>
          <cell r="G289">
            <v>1</v>
          </cell>
          <cell r="H289">
            <v>1000</v>
          </cell>
          <cell r="I289">
            <v>4000</v>
          </cell>
          <cell r="J289">
            <v>20000</v>
          </cell>
          <cell r="K289">
            <v>6.1904761904761907</v>
          </cell>
        </row>
        <row r="290">
          <cell r="A290">
            <v>16</v>
          </cell>
          <cell r="B290">
            <v>27</v>
          </cell>
          <cell r="C290" t="str">
            <v xml:space="preserve">4.16 kV Stanfield Road Feeder Tie </v>
          </cell>
          <cell r="D290">
            <v>154000</v>
          </cell>
          <cell r="E290">
            <v>0</v>
          </cell>
          <cell r="F290">
            <v>154000</v>
          </cell>
          <cell r="G290">
            <v>1</v>
          </cell>
          <cell r="H290">
            <v>1000</v>
          </cell>
          <cell r="I290">
            <v>3500</v>
          </cell>
          <cell r="J290">
            <v>17500</v>
          </cell>
          <cell r="K290">
            <v>8.3243243243243246</v>
          </cell>
        </row>
        <row r="291">
          <cell r="A291">
            <v>17</v>
          </cell>
          <cell r="B291">
            <v>28</v>
          </cell>
          <cell r="C291" t="str">
            <v>4.16 kV Clarkson M.S. Term. Poles Rebuild</v>
          </cell>
          <cell r="D291">
            <v>25000</v>
          </cell>
          <cell r="E291">
            <v>25000</v>
          </cell>
          <cell r="F291">
            <v>0</v>
          </cell>
          <cell r="G291">
            <v>1</v>
          </cell>
          <cell r="H291">
            <v>0</v>
          </cell>
          <cell r="I291">
            <v>8000</v>
          </cell>
          <cell r="J291">
            <v>40000</v>
          </cell>
          <cell r="K291">
            <v>0.625</v>
          </cell>
        </row>
        <row r="292">
          <cell r="A292">
            <v>18</v>
          </cell>
          <cell r="B292">
            <v>29</v>
          </cell>
          <cell r="C292" t="str">
            <v xml:space="preserve">4.16 kV Clarkson/Lorne Park Feeder Tie </v>
          </cell>
          <cell r="D292">
            <v>104000</v>
          </cell>
          <cell r="E292">
            <v>0</v>
          </cell>
          <cell r="F292">
            <v>104000</v>
          </cell>
          <cell r="G292">
            <v>1</v>
          </cell>
          <cell r="H292">
            <v>1000</v>
          </cell>
          <cell r="I292">
            <v>2500</v>
          </cell>
          <cell r="J292">
            <v>12500</v>
          </cell>
          <cell r="K292">
            <v>7.7037037037037033</v>
          </cell>
        </row>
        <row r="295">
          <cell r="C295" t="str">
            <v>TOTAL - DISTRIBUTION</v>
          </cell>
          <cell r="D295">
            <v>1940500</v>
          </cell>
          <cell r="E295">
            <v>575000</v>
          </cell>
          <cell r="F295">
            <v>1365500</v>
          </cell>
          <cell r="G295">
            <v>30</v>
          </cell>
          <cell r="H295">
            <v>40500</v>
          </cell>
          <cell r="I295">
            <v>159000</v>
          </cell>
          <cell r="J295">
            <v>795000</v>
          </cell>
          <cell r="K295">
            <v>2.3225613405146617</v>
          </cell>
        </row>
        <row r="299">
          <cell r="A299" t="str">
            <v>*</v>
          </cell>
          <cell r="B299" t="str">
            <v>*</v>
          </cell>
          <cell r="C299" t="str">
            <v>Savings p.a. to the community</v>
          </cell>
        </row>
        <row r="300">
          <cell r="E300" t="str">
            <v>TABLE 1 (Cont'd)</v>
          </cell>
        </row>
        <row r="301">
          <cell r="E301" t="str">
            <v xml:space="preserve">SUMMARY OF </v>
          </cell>
        </row>
        <row r="302">
          <cell r="E302" t="str">
            <v>RECOMMENDED SYSTEM EXPANSION PROJECTS - 1996</v>
          </cell>
        </row>
        <row r="304">
          <cell r="D304" t="str">
            <v>Project</v>
          </cell>
          <cell r="E304">
            <v>1996</v>
          </cell>
          <cell r="F304" t="str">
            <v>Future</v>
          </cell>
          <cell r="H304" t="str">
            <v xml:space="preserve">        BENEFITS</v>
          </cell>
        </row>
        <row r="305">
          <cell r="A305" t="str">
            <v>Item</v>
          </cell>
          <cell r="B305" t="str">
            <v>Item</v>
          </cell>
          <cell r="C305" t="str">
            <v>Description</v>
          </cell>
          <cell r="D305" t="str">
            <v>Cost</v>
          </cell>
          <cell r="E305" t="str">
            <v>Budget</v>
          </cell>
          <cell r="F305" t="str">
            <v>Budget</v>
          </cell>
          <cell r="G305" t="str">
            <v>Add.</v>
          </cell>
          <cell r="I305" t="str">
            <v>SAVINGS (p.a)</v>
          </cell>
          <cell r="K305" t="str">
            <v>Payback</v>
          </cell>
        </row>
        <row r="306">
          <cell r="D306" t="str">
            <v>Estimate</v>
          </cell>
          <cell r="E306" t="str">
            <v>Amount</v>
          </cell>
          <cell r="F306" t="str">
            <v>Amount</v>
          </cell>
          <cell r="G306" t="str">
            <v>Capacity(MW)</v>
          </cell>
          <cell r="H306" t="str">
            <v>Losses</v>
          </cell>
          <cell r="I306" t="str">
            <v>Cust-min.</v>
          </cell>
          <cell r="J306" t="str">
            <v>Out. Costs*</v>
          </cell>
          <cell r="K306" t="str">
            <v>Yrs</v>
          </cell>
        </row>
        <row r="309">
          <cell r="C309" t="str">
            <v>MUNICIPAL SUBSTATIONS</v>
          </cell>
        </row>
        <row r="311">
          <cell r="A311">
            <v>1</v>
          </cell>
          <cell r="B311">
            <v>1</v>
          </cell>
          <cell r="C311" t="str">
            <v>Replacement M.S. feeder egress cables.</v>
          </cell>
          <cell r="D311">
            <v>200000</v>
          </cell>
          <cell r="E311">
            <v>200000</v>
          </cell>
          <cell r="F311">
            <v>0</v>
          </cell>
          <cell r="H311">
            <v>0</v>
          </cell>
          <cell r="I311">
            <v>40000</v>
          </cell>
          <cell r="J311">
            <v>200000</v>
          </cell>
          <cell r="K311">
            <v>1</v>
          </cell>
        </row>
        <row r="312">
          <cell r="A312">
            <v>2</v>
          </cell>
          <cell r="B312">
            <v>2</v>
          </cell>
          <cell r="C312" t="str">
            <v>Lisgar M.S.</v>
          </cell>
          <cell r="D312">
            <v>1800000</v>
          </cell>
          <cell r="E312">
            <v>0</v>
          </cell>
          <cell r="F312">
            <v>1800000</v>
          </cell>
          <cell r="G312">
            <v>5</v>
          </cell>
          <cell r="H312">
            <v>4000</v>
          </cell>
          <cell r="I312">
            <v>50000</v>
          </cell>
          <cell r="J312">
            <v>250000</v>
          </cell>
          <cell r="K312">
            <v>7.0866141732283463</v>
          </cell>
        </row>
        <row r="313">
          <cell r="B313">
            <v>0</v>
          </cell>
          <cell r="C313">
            <v>0</v>
          </cell>
          <cell r="D313">
            <v>0</v>
          </cell>
          <cell r="F313">
            <v>0</v>
          </cell>
          <cell r="J313">
            <v>0</v>
          </cell>
          <cell r="K313" t="e">
            <v>#DIV/0!</v>
          </cell>
        </row>
        <row r="314">
          <cell r="A314">
            <v>3</v>
          </cell>
          <cell r="B314">
            <v>4</v>
          </cell>
          <cell r="C314" t="str">
            <v xml:space="preserve">Sheridan Park System Rebuild  </v>
          </cell>
          <cell r="D314">
            <v>650000</v>
          </cell>
          <cell r="E314">
            <v>100000</v>
          </cell>
          <cell r="F314">
            <v>550000</v>
          </cell>
          <cell r="G314">
            <v>10</v>
          </cell>
          <cell r="H314">
            <v>5000</v>
          </cell>
          <cell r="I314">
            <v>25000</v>
          </cell>
          <cell r="J314">
            <v>125000</v>
          </cell>
          <cell r="K314">
            <v>5</v>
          </cell>
        </row>
        <row r="315">
          <cell r="A315">
            <v>4</v>
          </cell>
          <cell r="B315">
            <v>5</v>
          </cell>
          <cell r="C315" t="str">
            <v>Orlando M.S.</v>
          </cell>
          <cell r="D315">
            <v>1400000</v>
          </cell>
          <cell r="E315">
            <v>450000</v>
          </cell>
          <cell r="F315">
            <v>950000</v>
          </cell>
          <cell r="G315">
            <v>20</v>
          </cell>
          <cell r="H315">
            <v>10000</v>
          </cell>
          <cell r="I315">
            <v>40000</v>
          </cell>
          <cell r="J315">
            <v>200000</v>
          </cell>
          <cell r="K315">
            <v>6.666666666666667</v>
          </cell>
        </row>
        <row r="316">
          <cell r="A316">
            <v>5</v>
          </cell>
          <cell r="B316">
            <v>6</v>
          </cell>
          <cell r="C316" t="str">
            <v>Argentia M.S.</v>
          </cell>
          <cell r="D316">
            <v>50000</v>
          </cell>
          <cell r="E316">
            <v>50000</v>
          </cell>
          <cell r="F316">
            <v>0</v>
          </cell>
          <cell r="G316">
            <v>10</v>
          </cell>
          <cell r="H316">
            <v>5000</v>
          </cell>
          <cell r="I316">
            <v>12000</v>
          </cell>
          <cell r="J316">
            <v>60000</v>
          </cell>
          <cell r="K316">
            <v>0.76923076923076927</v>
          </cell>
        </row>
        <row r="317">
          <cell r="B317">
            <v>0</v>
          </cell>
          <cell r="C317">
            <v>0</v>
          </cell>
          <cell r="D317">
            <v>0</v>
          </cell>
          <cell r="F317">
            <v>0</v>
          </cell>
          <cell r="J317">
            <v>0</v>
          </cell>
          <cell r="K317" t="e">
            <v>#DIV/0!</v>
          </cell>
        </row>
        <row r="318">
          <cell r="A318">
            <v>6</v>
          </cell>
          <cell r="B318">
            <v>8</v>
          </cell>
          <cell r="C318" t="str">
            <v>Chalkdene M.S.</v>
          </cell>
          <cell r="D318">
            <v>350000</v>
          </cell>
          <cell r="E318">
            <v>0</v>
          </cell>
          <cell r="F318">
            <v>350000</v>
          </cell>
          <cell r="G318">
            <v>3</v>
          </cell>
          <cell r="H318">
            <v>2500</v>
          </cell>
          <cell r="I318">
            <v>10000</v>
          </cell>
          <cell r="J318">
            <v>50000</v>
          </cell>
          <cell r="K318">
            <v>6.666666666666667</v>
          </cell>
        </row>
        <row r="319">
          <cell r="A319">
            <v>7</v>
          </cell>
          <cell r="B319">
            <v>9</v>
          </cell>
          <cell r="C319" t="str">
            <v>Rockwood M.S.</v>
          </cell>
          <cell r="D319">
            <v>1600000</v>
          </cell>
          <cell r="E319">
            <v>100000</v>
          </cell>
          <cell r="F319">
            <v>1500000</v>
          </cell>
          <cell r="G319">
            <v>20</v>
          </cell>
          <cell r="H319">
            <v>10000</v>
          </cell>
          <cell r="I319">
            <v>35000</v>
          </cell>
          <cell r="J319">
            <v>175000</v>
          </cell>
          <cell r="K319">
            <v>8.6486486486486491</v>
          </cell>
        </row>
        <row r="320">
          <cell r="B320">
            <v>0</v>
          </cell>
          <cell r="C320">
            <v>0</v>
          </cell>
          <cell r="D320">
            <v>0</v>
          </cell>
          <cell r="F320">
            <v>0</v>
          </cell>
        </row>
        <row r="321">
          <cell r="B321">
            <v>0</v>
          </cell>
          <cell r="C321">
            <v>0</v>
          </cell>
          <cell r="D321">
            <v>0</v>
          </cell>
          <cell r="F321">
            <v>0</v>
          </cell>
        </row>
        <row r="322">
          <cell r="B322">
            <v>0</v>
          </cell>
          <cell r="C322">
            <v>0</v>
          </cell>
          <cell r="D322">
            <v>0</v>
          </cell>
          <cell r="F322">
            <v>0</v>
          </cell>
        </row>
        <row r="325">
          <cell r="C325" t="str">
            <v>TOTAL - SUBSTATION</v>
          </cell>
          <cell r="D325">
            <v>6050000</v>
          </cell>
          <cell r="E325">
            <v>900000</v>
          </cell>
          <cell r="F325">
            <v>5150000</v>
          </cell>
          <cell r="G325">
            <v>68</v>
          </cell>
          <cell r="H325">
            <v>36500</v>
          </cell>
          <cell r="I325">
            <v>212000</v>
          </cell>
          <cell r="J325">
            <v>1060000</v>
          </cell>
          <cell r="K325">
            <v>5.5175558595531236</v>
          </cell>
        </row>
        <row r="328">
          <cell r="C328" t="str">
            <v>SUBDIVISION REBUILDS</v>
          </cell>
        </row>
        <row r="330">
          <cell r="A330">
            <v>1</v>
          </cell>
          <cell r="B330">
            <v>1</v>
          </cell>
          <cell r="C330" t="str">
            <v>Sheridan Homelands - Phase V</v>
          </cell>
          <cell r="D330">
            <v>1500000</v>
          </cell>
          <cell r="E330">
            <v>1500000</v>
          </cell>
          <cell r="F330">
            <v>0</v>
          </cell>
          <cell r="G330">
            <v>2</v>
          </cell>
          <cell r="H330">
            <v>1000</v>
          </cell>
          <cell r="I330">
            <v>45000</v>
          </cell>
          <cell r="J330">
            <v>225000</v>
          </cell>
          <cell r="K330">
            <v>6.6371681415929205</v>
          </cell>
        </row>
        <row r="331">
          <cell r="A331">
            <v>2</v>
          </cell>
          <cell r="B331">
            <v>2</v>
          </cell>
          <cell r="C331" t="str">
            <v>Malton - Phase V</v>
          </cell>
          <cell r="D331">
            <v>1000000</v>
          </cell>
          <cell r="E331">
            <v>1000000</v>
          </cell>
          <cell r="F331">
            <v>0</v>
          </cell>
          <cell r="G331">
            <v>2</v>
          </cell>
          <cell r="H331">
            <v>2000</v>
          </cell>
          <cell r="I331">
            <v>40000</v>
          </cell>
          <cell r="J331">
            <v>200000</v>
          </cell>
          <cell r="K331">
            <v>4.9504950495049505</v>
          </cell>
        </row>
        <row r="332">
          <cell r="A332">
            <v>3</v>
          </cell>
          <cell r="B332">
            <v>3</v>
          </cell>
          <cell r="C332" t="str">
            <v xml:space="preserve"> Forest Glen Area east and west of Dixie Rd.</v>
          </cell>
          <cell r="D332">
            <v>1500000</v>
          </cell>
          <cell r="E332">
            <v>1500000</v>
          </cell>
          <cell r="F332">
            <v>0</v>
          </cell>
          <cell r="G332">
            <v>2</v>
          </cell>
          <cell r="H332">
            <v>2000</v>
          </cell>
          <cell r="I332">
            <v>75000</v>
          </cell>
          <cell r="J332">
            <v>375000</v>
          </cell>
          <cell r="K332">
            <v>3.9787798408488064</v>
          </cell>
        </row>
        <row r="333">
          <cell r="A333">
            <v>4</v>
          </cell>
          <cell r="B333">
            <v>4</v>
          </cell>
          <cell r="C333" t="str">
            <v>Meadowvale T.C. Mainfeeders - Phase II</v>
          </cell>
          <cell r="D333">
            <v>1400000</v>
          </cell>
          <cell r="E333">
            <v>1400000</v>
          </cell>
          <cell r="F333">
            <v>0</v>
          </cell>
          <cell r="H333">
            <v>1500</v>
          </cell>
          <cell r="I333">
            <v>85000</v>
          </cell>
          <cell r="J333">
            <v>425000</v>
          </cell>
          <cell r="K333">
            <v>3.2825322391559202</v>
          </cell>
        </row>
        <row r="334">
          <cell r="A334">
            <v>5</v>
          </cell>
          <cell r="B334">
            <v>5</v>
          </cell>
          <cell r="C334" t="str">
            <v>Woodlands Area</v>
          </cell>
          <cell r="D334">
            <v>1000000</v>
          </cell>
          <cell r="E334">
            <v>1000000</v>
          </cell>
          <cell r="F334">
            <v>0</v>
          </cell>
          <cell r="G334">
            <v>1</v>
          </cell>
          <cell r="H334">
            <v>1000</v>
          </cell>
          <cell r="I334">
            <v>35000</v>
          </cell>
          <cell r="J334">
            <v>175000</v>
          </cell>
          <cell r="K334">
            <v>5.6818181818181817</v>
          </cell>
        </row>
        <row r="335">
          <cell r="A335">
            <v>6</v>
          </cell>
          <cell r="B335">
            <v>6</v>
          </cell>
          <cell r="C335" t="str">
            <v>4.16 kV  U/G Circuit Rebuild</v>
          </cell>
          <cell r="D335">
            <v>100000</v>
          </cell>
          <cell r="E335">
            <v>100000</v>
          </cell>
          <cell r="F335">
            <v>0</v>
          </cell>
          <cell r="H335">
            <v>1000</v>
          </cell>
          <cell r="I335">
            <v>10000</v>
          </cell>
          <cell r="J335">
            <v>50000</v>
          </cell>
          <cell r="K335">
            <v>1.9607843137254901</v>
          </cell>
        </row>
        <row r="338">
          <cell r="C338" t="str">
            <v>TOTAL - SUBDIVISION REBUILDS</v>
          </cell>
          <cell r="D338">
            <v>6500000</v>
          </cell>
          <cell r="E338">
            <v>6500000</v>
          </cell>
          <cell r="F338">
            <v>0</v>
          </cell>
          <cell r="G338">
            <v>7</v>
          </cell>
          <cell r="H338">
            <v>8500</v>
          </cell>
          <cell r="I338">
            <v>290000</v>
          </cell>
          <cell r="J338">
            <v>1450000</v>
          </cell>
          <cell r="K338">
            <v>4.4566335275968463</v>
          </cell>
        </row>
        <row r="342">
          <cell r="A342" t="str">
            <v>*</v>
          </cell>
          <cell r="B342" t="str">
            <v>*</v>
          </cell>
          <cell r="C342" t="str">
            <v>Savings p.a. to the community</v>
          </cell>
        </row>
        <row r="343">
          <cell r="E343" t="str">
            <v>TABLE 1 (Cont'd)</v>
          </cell>
        </row>
        <row r="344">
          <cell r="E344" t="str">
            <v xml:space="preserve">SUMMARY OF </v>
          </cell>
        </row>
        <row r="345">
          <cell r="E345" t="str">
            <v>RECOMMENDED SYSTEM EXPANSION PROJECTS - 1996</v>
          </cell>
        </row>
        <row r="347">
          <cell r="D347" t="str">
            <v>Project</v>
          </cell>
          <cell r="E347">
            <v>1996</v>
          </cell>
          <cell r="F347" t="str">
            <v>Future</v>
          </cell>
          <cell r="H347" t="str">
            <v xml:space="preserve">        BENEFITS</v>
          </cell>
        </row>
        <row r="348">
          <cell r="A348" t="str">
            <v>Item</v>
          </cell>
          <cell r="B348" t="str">
            <v>Item</v>
          </cell>
          <cell r="C348" t="str">
            <v>Description</v>
          </cell>
          <cell r="D348" t="str">
            <v>Cost</v>
          </cell>
          <cell r="E348" t="str">
            <v>Budget</v>
          </cell>
          <cell r="F348" t="str">
            <v>Budget</v>
          </cell>
          <cell r="G348" t="str">
            <v>Add.</v>
          </cell>
          <cell r="I348" t="str">
            <v>SAVINGS (p.a)</v>
          </cell>
          <cell r="K348" t="str">
            <v>Payback</v>
          </cell>
        </row>
        <row r="349">
          <cell r="D349" t="str">
            <v>Estimate</v>
          </cell>
          <cell r="E349" t="str">
            <v>Amount</v>
          </cell>
          <cell r="F349" t="str">
            <v>Amount</v>
          </cell>
          <cell r="G349" t="str">
            <v>Capacity(MW)</v>
          </cell>
          <cell r="H349" t="str">
            <v>Losses</v>
          </cell>
          <cell r="I349" t="str">
            <v>Cust-min.</v>
          </cell>
          <cell r="J349" t="str">
            <v>Out. Costs*</v>
          </cell>
          <cell r="K349" t="str">
            <v>Yrs</v>
          </cell>
        </row>
        <row r="352">
          <cell r="C352" t="str">
            <v>SYSTEM MAINTENANCE PROJECTS</v>
          </cell>
        </row>
        <row r="354">
          <cell r="A354">
            <v>1</v>
          </cell>
          <cell r="C354" t="str">
            <v>Overhead Switch Replacement</v>
          </cell>
          <cell r="D354">
            <v>300000</v>
          </cell>
          <cell r="E354">
            <v>300000</v>
          </cell>
          <cell r="F354">
            <v>0</v>
          </cell>
          <cell r="H354">
            <v>0</v>
          </cell>
          <cell r="I354">
            <v>20000</v>
          </cell>
          <cell r="J354">
            <v>100000</v>
          </cell>
          <cell r="K354">
            <v>3</v>
          </cell>
        </row>
        <row r="355">
          <cell r="A355">
            <v>2</v>
          </cell>
          <cell r="C355" t="str">
            <v>Secondary Cable Replacement</v>
          </cell>
          <cell r="D355">
            <v>75000</v>
          </cell>
          <cell r="E355">
            <v>75000</v>
          </cell>
          <cell r="F355">
            <v>0</v>
          </cell>
          <cell r="H355">
            <v>0</v>
          </cell>
          <cell r="I355">
            <v>5000</v>
          </cell>
          <cell r="J355">
            <v>25000</v>
          </cell>
          <cell r="K355">
            <v>3</v>
          </cell>
        </row>
        <row r="356">
          <cell r="A356">
            <v>3</v>
          </cell>
          <cell r="C356" t="str">
            <v>Meter Base Replacement</v>
          </cell>
          <cell r="D356">
            <v>40000</v>
          </cell>
          <cell r="E356">
            <v>40000</v>
          </cell>
          <cell r="F356">
            <v>0</v>
          </cell>
          <cell r="H356">
            <v>0</v>
          </cell>
          <cell r="I356">
            <v>4000</v>
          </cell>
          <cell r="J356">
            <v>20000</v>
          </cell>
          <cell r="K356">
            <v>2</v>
          </cell>
        </row>
        <row r="357">
          <cell r="A357">
            <v>4</v>
          </cell>
          <cell r="C357" t="str">
            <v>Overhead Transformer Replacement</v>
          </cell>
          <cell r="D357">
            <v>150000</v>
          </cell>
          <cell r="E357">
            <v>150000</v>
          </cell>
          <cell r="F357">
            <v>0</v>
          </cell>
          <cell r="H357">
            <v>2000</v>
          </cell>
          <cell r="I357">
            <v>10000</v>
          </cell>
          <cell r="J357">
            <v>50000</v>
          </cell>
          <cell r="K357">
            <v>2.8846153846153846</v>
          </cell>
        </row>
        <row r="358">
          <cell r="A358">
            <v>5</v>
          </cell>
          <cell r="C358" t="str">
            <v>U/ground Cable and Splice Replacement</v>
          </cell>
          <cell r="D358">
            <v>1200000</v>
          </cell>
          <cell r="E358">
            <v>1200000</v>
          </cell>
          <cell r="F358">
            <v>0</v>
          </cell>
          <cell r="H358">
            <v>5000</v>
          </cell>
          <cell r="I358">
            <v>55000</v>
          </cell>
          <cell r="J358">
            <v>275000</v>
          </cell>
          <cell r="K358">
            <v>4.2857142857142856</v>
          </cell>
        </row>
        <row r="359">
          <cell r="A359">
            <v>6</v>
          </cell>
          <cell r="C359" t="str">
            <v>Feeder Overhauls</v>
          </cell>
          <cell r="D359">
            <v>600000</v>
          </cell>
          <cell r="E359">
            <v>600000</v>
          </cell>
          <cell r="F359">
            <v>0</v>
          </cell>
          <cell r="H359">
            <v>5000</v>
          </cell>
          <cell r="I359">
            <v>40000</v>
          </cell>
          <cell r="J359">
            <v>200000</v>
          </cell>
          <cell r="K359">
            <v>2.9268292682926829</v>
          </cell>
        </row>
        <row r="360">
          <cell r="A360">
            <v>7</v>
          </cell>
          <cell r="C360" t="str">
            <v>U/ground Transformer Replacement</v>
          </cell>
          <cell r="D360">
            <v>200000</v>
          </cell>
          <cell r="E360">
            <v>200000</v>
          </cell>
          <cell r="F360">
            <v>0</v>
          </cell>
          <cell r="H360">
            <v>2000</v>
          </cell>
          <cell r="I360">
            <v>10000</v>
          </cell>
          <cell r="J360">
            <v>50000</v>
          </cell>
          <cell r="K360">
            <v>3.8461538461538463</v>
          </cell>
        </row>
        <row r="361">
          <cell r="A361">
            <v>8</v>
          </cell>
          <cell r="C361" t="str">
            <v>Load Centre Replacement</v>
          </cell>
          <cell r="D361">
            <v>100000</v>
          </cell>
          <cell r="E361">
            <v>100000</v>
          </cell>
          <cell r="F361">
            <v>0</v>
          </cell>
          <cell r="H361">
            <v>0</v>
          </cell>
          <cell r="I361">
            <v>8000</v>
          </cell>
          <cell r="J361">
            <v>40000</v>
          </cell>
          <cell r="K361">
            <v>2.5</v>
          </cell>
        </row>
        <row r="362">
          <cell r="A362">
            <v>9</v>
          </cell>
          <cell r="C362" t="str">
            <v>Overhead Rebuilds</v>
          </cell>
          <cell r="D362">
            <v>800000</v>
          </cell>
          <cell r="E362">
            <v>800000</v>
          </cell>
          <cell r="F362">
            <v>0</v>
          </cell>
          <cell r="H362">
            <v>2000</v>
          </cell>
          <cell r="I362">
            <v>70000</v>
          </cell>
          <cell r="J362">
            <v>350000</v>
          </cell>
          <cell r="K362">
            <v>2.2727272727272729</v>
          </cell>
        </row>
        <row r="363">
          <cell r="A363">
            <v>10</v>
          </cell>
          <cell r="C363" t="str">
            <v>Wood &amp; Concrete Pole Replacements</v>
          </cell>
          <cell r="D363">
            <v>250000</v>
          </cell>
          <cell r="E363">
            <v>250000</v>
          </cell>
          <cell r="F363">
            <v>0</v>
          </cell>
          <cell r="H363">
            <v>0</v>
          </cell>
          <cell r="I363">
            <v>30000</v>
          </cell>
          <cell r="J363">
            <v>150000</v>
          </cell>
          <cell r="K363">
            <v>1.6666666666666667</v>
          </cell>
        </row>
        <row r="364">
          <cell r="A364">
            <v>11</v>
          </cell>
          <cell r="C364" t="str">
            <v>Auto-Switches/SCADA</v>
          </cell>
          <cell r="D364">
            <v>1200000</v>
          </cell>
          <cell r="E364">
            <v>1200000</v>
          </cell>
          <cell r="F364">
            <v>0</v>
          </cell>
          <cell r="H364">
            <v>5000</v>
          </cell>
          <cell r="I364">
            <v>300000</v>
          </cell>
          <cell r="J364">
            <v>1500000</v>
          </cell>
          <cell r="K364">
            <v>0.79734219269102991</v>
          </cell>
        </row>
        <row r="365">
          <cell r="A365">
            <v>12</v>
          </cell>
          <cell r="C365" t="str">
            <v>Power T/former O/H &amp;  StationUpgrade</v>
          </cell>
          <cell r="D365">
            <v>100000</v>
          </cell>
          <cell r="E365">
            <v>100000</v>
          </cell>
          <cell r="F365">
            <v>0</v>
          </cell>
          <cell r="H365">
            <v>0</v>
          </cell>
          <cell r="I365">
            <v>10000</v>
          </cell>
          <cell r="J365">
            <v>50000</v>
          </cell>
          <cell r="K365">
            <v>2</v>
          </cell>
        </row>
        <row r="368">
          <cell r="C368" t="str">
            <v>TOTAL - SYSTEM MAINTENANCE</v>
          </cell>
          <cell r="D368">
            <v>5015000</v>
          </cell>
          <cell r="E368">
            <v>5015000</v>
          </cell>
          <cell r="F368">
            <v>0</v>
          </cell>
          <cell r="G368">
            <v>0</v>
          </cell>
          <cell r="H368">
            <v>14000</v>
          </cell>
          <cell r="I368">
            <v>468000</v>
          </cell>
          <cell r="J368">
            <v>2340000</v>
          </cell>
          <cell r="K368">
            <v>2.1304163126593032</v>
          </cell>
        </row>
        <row r="371">
          <cell r="E371" t="str">
            <v>TABLE 1 (Cont'd)</v>
          </cell>
        </row>
        <row r="372">
          <cell r="E372" t="str">
            <v xml:space="preserve">SUMMARY OF </v>
          </cell>
        </row>
        <row r="373">
          <cell r="E373" t="str">
            <v>RECOMMENDED SYSTEM EXPANSION PROJECTS - 1996</v>
          </cell>
        </row>
        <row r="375">
          <cell r="D375" t="str">
            <v>Project</v>
          </cell>
          <cell r="E375">
            <v>1996</v>
          </cell>
          <cell r="F375" t="str">
            <v>Future</v>
          </cell>
          <cell r="H375" t="str">
            <v xml:space="preserve">        BENEFITS</v>
          </cell>
        </row>
        <row r="376">
          <cell r="A376" t="str">
            <v>Item</v>
          </cell>
          <cell r="B376" t="str">
            <v>Item</v>
          </cell>
          <cell r="C376" t="str">
            <v>Description</v>
          </cell>
          <cell r="D376" t="str">
            <v>Cost</v>
          </cell>
          <cell r="E376" t="str">
            <v>Budget</v>
          </cell>
          <cell r="F376" t="str">
            <v>Budget</v>
          </cell>
          <cell r="G376" t="str">
            <v>Add.</v>
          </cell>
          <cell r="I376" t="str">
            <v>SAVINGS (p.a)</v>
          </cell>
          <cell r="K376" t="str">
            <v>Payback</v>
          </cell>
        </row>
        <row r="377">
          <cell r="D377" t="str">
            <v>Estimate</v>
          </cell>
          <cell r="E377" t="str">
            <v>Amount</v>
          </cell>
          <cell r="F377" t="str">
            <v>Amount</v>
          </cell>
          <cell r="G377" t="str">
            <v>Capacity(MW)</v>
          </cell>
          <cell r="H377" t="str">
            <v>Losses</v>
          </cell>
          <cell r="I377" t="str">
            <v>Cust-min.</v>
          </cell>
          <cell r="J377" t="str">
            <v>Out. Costs*</v>
          </cell>
          <cell r="K377" t="str">
            <v>Yrs</v>
          </cell>
        </row>
        <row r="380">
          <cell r="C380" t="str">
            <v xml:space="preserve">       Total - Subtransmission</v>
          </cell>
          <cell r="D380">
            <v>2595000</v>
          </cell>
          <cell r="E380">
            <v>645000</v>
          </cell>
          <cell r="F380">
            <v>1950000</v>
          </cell>
          <cell r="G380">
            <v>47</v>
          </cell>
          <cell r="H380">
            <v>99000</v>
          </cell>
          <cell r="I380">
            <v>435000</v>
          </cell>
          <cell r="J380">
            <v>2175000</v>
          </cell>
          <cell r="K380">
            <v>1.1411609498680739</v>
          </cell>
        </row>
        <row r="381">
          <cell r="C381" t="str">
            <v xml:space="preserve">       Total - Distribution</v>
          </cell>
          <cell r="D381">
            <v>1940500</v>
          </cell>
          <cell r="E381">
            <v>575000</v>
          </cell>
          <cell r="F381">
            <v>1365500</v>
          </cell>
          <cell r="G381">
            <v>30</v>
          </cell>
          <cell r="H381">
            <v>40500</v>
          </cell>
          <cell r="I381">
            <v>159000</v>
          </cell>
          <cell r="J381">
            <v>795000</v>
          </cell>
          <cell r="K381">
            <v>2.3225613405146617</v>
          </cell>
        </row>
        <row r="382">
          <cell r="C382" t="str">
            <v xml:space="preserve">       Total - Substations</v>
          </cell>
          <cell r="D382">
            <v>6050000</v>
          </cell>
          <cell r="E382">
            <v>900000</v>
          </cell>
          <cell r="F382">
            <v>5150000</v>
          </cell>
          <cell r="G382">
            <v>68</v>
          </cell>
          <cell r="H382">
            <v>36500</v>
          </cell>
          <cell r="I382">
            <v>212000</v>
          </cell>
          <cell r="J382">
            <v>1060000</v>
          </cell>
          <cell r="K382">
            <v>5.5175558595531236</v>
          </cell>
        </row>
        <row r="383">
          <cell r="C383" t="str">
            <v xml:space="preserve">       Total - Subdivision Rebuilds</v>
          </cell>
          <cell r="D383">
            <v>6500000</v>
          </cell>
          <cell r="E383">
            <v>6500000</v>
          </cell>
          <cell r="F383">
            <v>0</v>
          </cell>
          <cell r="G383">
            <v>7</v>
          </cell>
          <cell r="H383">
            <v>8500</v>
          </cell>
          <cell r="I383">
            <v>290000</v>
          </cell>
          <cell r="J383">
            <v>1450000</v>
          </cell>
          <cell r="K383">
            <v>4.4566335275968463</v>
          </cell>
        </row>
        <row r="384">
          <cell r="C384" t="str">
            <v xml:space="preserve">       Total - System Maintenance</v>
          </cell>
          <cell r="D384">
            <v>5015000</v>
          </cell>
          <cell r="E384">
            <v>5015000</v>
          </cell>
          <cell r="F384">
            <v>0</v>
          </cell>
          <cell r="G384">
            <v>0</v>
          </cell>
          <cell r="H384">
            <v>14000</v>
          </cell>
          <cell r="I384">
            <v>468000</v>
          </cell>
          <cell r="J384">
            <v>2340000</v>
          </cell>
          <cell r="K384">
            <v>2.1304163126593032</v>
          </cell>
        </row>
        <row r="387">
          <cell r="C387" t="str">
            <v xml:space="preserve">       GRAND TOTAL</v>
          </cell>
          <cell r="D387">
            <v>22100500</v>
          </cell>
          <cell r="E387">
            <v>13635000</v>
          </cell>
          <cell r="F387">
            <v>8465500</v>
          </cell>
          <cell r="G387">
            <v>152</v>
          </cell>
          <cell r="H387">
            <v>198500</v>
          </cell>
          <cell r="I387">
            <v>1564000</v>
          </cell>
          <cell r="J387">
            <v>7820000</v>
          </cell>
          <cell r="K387">
            <v>2.7561888133690839</v>
          </cell>
        </row>
        <row r="390">
          <cell r="A390" t="str">
            <v>*</v>
          </cell>
          <cell r="B390" t="str">
            <v>*</v>
          </cell>
          <cell r="C390" t="str">
            <v>Savings p.a. to the community</v>
          </cell>
        </row>
      </sheetData>
      <sheetData sheetId="4"/>
      <sheetData sheetId="5">
        <row r="3">
          <cell r="B3" t="str">
            <v>CATEGORY</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5"/>
      <sheetName val="ROL"/>
      <sheetName val="Transportes"/>
      <sheetName val="Servicios"/>
      <sheetName val="Hoja4"/>
      <sheetName val="CONSOLIDADO"/>
      <sheetName val="INFORME"/>
      <sheetName val="Hoja1"/>
      <sheetName val="Hoja2"/>
      <sheetName val="Hoja3"/>
      <sheetName val="Hoja24"/>
      <sheetName val="Módulo1"/>
      <sheetName val="Módulo2"/>
      <sheetName val="Módulo3"/>
      <sheetName val="Módulo4"/>
    </sheetNames>
    <definedNames>
      <definedName name="VOLVERC"/>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Data"/>
      <sheetName val="Codes"/>
      <sheetName val="Sheet1"/>
      <sheetName val="Sheet2"/>
      <sheetName val="Sheet3"/>
      <sheetName val="Sheet4"/>
      <sheetName val="Code changes from Jan 21"/>
    </sheetNames>
    <sheetDataSet>
      <sheetData sheetId="0">
        <row r="1">
          <cell r="A1">
            <v>0</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t. Worksheet"/>
      <sheetName val="Summary"/>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cct. Worksheet"/>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ust Budget Total (Inflated)"/>
      <sheetName val="Report Filter"/>
      <sheetName val="Sorting"/>
      <sheetName val="ExpenditureAttributeRecord"/>
      <sheetName val="CFOrder"/>
      <sheetName val="ConfigurableFieldRecord"/>
      <sheetName val="Help"/>
      <sheetName val="ImpactedRootAssetRecord"/>
      <sheetName val="PTYearlyFinancialRecord"/>
      <sheetName val="YearlyFinancialRecord"/>
      <sheetName val="AccountTypes"/>
      <sheetName val="HeaderParameters"/>
      <sheetName val="SearchCriteria"/>
      <sheetName val="TemplateSpecificResource"/>
      <sheetName val="TextResource"/>
      <sheetName val="Logo"/>
      <sheetName val="InvestmentStages"/>
      <sheetName val="ChartMetaData"/>
      <sheetName val="StageColors"/>
      <sheetName val="AlternativeAttributeRecord"/>
      <sheetName val="ScenarioMappingRecord"/>
      <sheetName val="ScenarioMetaData"/>
      <sheetName val="MonthlyFinancialRecord"/>
      <sheetName val="CFMetaData"/>
      <sheetName val="ScoringFunctions"/>
      <sheetName val="Comparison"/>
      <sheetName val="Capital"/>
      <sheetName val="Project List_2016-10-11h10m27s0"/>
      <sheetName val="List for Summary"/>
    </sheetNames>
    <sheetDataSet>
      <sheetData sheetId="0"/>
      <sheetData sheetId="1">
        <row r="17">
          <cell r="C17" t="str">
            <v>Including Loadings</v>
          </cell>
        </row>
      </sheetData>
      <sheetData sheetId="2"/>
      <sheetData sheetId="3"/>
      <sheetData sheetId="4">
        <row r="1">
          <cell r="A1" t="str">
            <v>Row Labels</v>
          </cell>
        </row>
        <row r="2">
          <cell r="A2" t="str">
            <v>(blank)</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 Corporate Scorecard - EMT"/>
      <sheetName val="2016 Corporate Scorecard - CORE"/>
      <sheetName val="Dashboard-EMT"/>
      <sheetName val="Dashboard-CORE"/>
      <sheetName val="CSF-2020"/>
      <sheetName val="Results-BSC"/>
      <sheetName val="Results-CSF"/>
      <sheetName val="Results-Merger Plans"/>
      <sheetName val="Targets"/>
      <sheetName val="Variables"/>
      <sheetName val="F2-1-EMT"/>
      <sheetName val="F2-1-CORE"/>
      <sheetName val="F4-1-EMT"/>
      <sheetName val="F4-2-CORE"/>
      <sheetName val="F4-3-CORE"/>
      <sheetName val="C1-1-EMT"/>
      <sheetName val="C1-2-EMT"/>
      <sheetName val="C4-1-CORE"/>
      <sheetName val="C5-1-EMT"/>
      <sheetName val="I1-1-EMT"/>
      <sheetName val="I2-1-CORE"/>
      <sheetName val="I2-2-CORE"/>
      <sheetName val="I4-1-EMT"/>
      <sheetName val="E1-1-EMT"/>
      <sheetName val="E2-1-EMT"/>
      <sheetName val="E2-2-CORE"/>
      <sheetName val="E3-1-EMT"/>
      <sheetName val="E3-2-EMT"/>
      <sheetName val="E3-3-EMT"/>
      <sheetName val="E4-1-EMT"/>
      <sheetName val="SCORE-EMT"/>
      <sheetName val="SCORE-CORE"/>
      <sheetName val="CSF-2020-2"/>
      <sheetName val="CSF-2020-3"/>
      <sheetName val="Dashboard-1-CORE"/>
      <sheetName val="Dashboard-2-CORE"/>
      <sheetName val="Dashboard-3-CORE"/>
      <sheetName val="Dashboard-1-EMT"/>
      <sheetName val="Dashboard-2-EMT"/>
      <sheetName val="Dashboard-3-EMT"/>
      <sheetName val="Dashboard-EMT YE"/>
      <sheetName val="Dashboard-CORE YE"/>
    </sheetNames>
    <sheetDataSet>
      <sheetData sheetId="0"/>
      <sheetData sheetId="1"/>
      <sheetData sheetId="2"/>
      <sheetData sheetId="3"/>
      <sheetData sheetId="4"/>
      <sheetData sheetId="5"/>
      <sheetData sheetId="6"/>
      <sheetData sheetId="7"/>
      <sheetData sheetId="8"/>
      <sheetData sheetId="9">
        <row r="6">
          <cell r="A6">
            <v>42370</v>
          </cell>
        </row>
      </sheetData>
      <sheetData sheetId="10">
        <row r="10">
          <cell r="AB10">
            <v>30.15</v>
          </cell>
        </row>
        <row r="11">
          <cell r="AB11">
            <v>36.85</v>
          </cell>
        </row>
        <row r="12">
          <cell r="AB12">
            <v>33.6</v>
          </cell>
        </row>
        <row r="13">
          <cell r="AB13">
            <v>29.3</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99"/>
      <sheetName val="Selected 2000"/>
      <sheetName val="Budget 2000"/>
      <sheetName val="Projects99"/>
      <sheetName val="Projects"/>
      <sheetName val="MW-min"/>
      <sheetName val="SUM2000"/>
      <sheetName val="Work Units"/>
      <sheetName val="Global"/>
      <sheetName val="Salary Table"/>
    </sheetNames>
    <sheetDataSet>
      <sheetData sheetId="0">
        <row r="1">
          <cell r="B1" t="str">
            <v>POSSIBLE  SYSTEM   CAPITAL PROJECTS  -  2000</v>
          </cell>
        </row>
      </sheetData>
      <sheetData sheetId="1" refreshError="1"/>
      <sheetData sheetId="2"/>
      <sheetData sheetId="3" refreshError="1"/>
      <sheetData sheetId="4" refreshError="1"/>
      <sheetData sheetId="5"/>
      <sheetData sheetId="6">
        <row r="6">
          <cell r="C6" t="str">
            <v>TABLE 1</v>
          </cell>
        </row>
      </sheetData>
      <sheetData sheetId="7" refreshError="1">
        <row r="2">
          <cell r="G2" t="str">
            <v>TABLE 2 - COMPARATIVE COSTING</v>
          </cell>
        </row>
        <row r="3">
          <cell r="G3" t="str">
            <v>(1997 - 2000)</v>
          </cell>
        </row>
        <row r="5">
          <cell r="C5">
            <v>1997</v>
          </cell>
          <cell r="G5">
            <v>1998</v>
          </cell>
          <cell r="K5">
            <v>1999</v>
          </cell>
          <cell r="O5">
            <v>2000</v>
          </cell>
        </row>
        <row r="6">
          <cell r="B6" t="str">
            <v>CATEGORY</v>
          </cell>
          <cell r="C6" t="str">
            <v>Capacity</v>
          </cell>
          <cell r="E6" t="str">
            <v>Capital</v>
          </cell>
          <cell r="F6" t="str">
            <v xml:space="preserve">Unit </v>
          </cell>
          <cell r="G6" t="str">
            <v>Capacity</v>
          </cell>
          <cell r="I6" t="str">
            <v>Capital</v>
          </cell>
          <cell r="J6" t="str">
            <v xml:space="preserve">Unit </v>
          </cell>
          <cell r="K6" t="str">
            <v>Capacity</v>
          </cell>
          <cell r="M6" t="str">
            <v>Capital</v>
          </cell>
          <cell r="N6" t="str">
            <v xml:space="preserve">Unit </v>
          </cell>
          <cell r="O6" t="str">
            <v>Capacity</v>
          </cell>
          <cell r="Q6" t="str">
            <v>Capital</v>
          </cell>
          <cell r="R6" t="str">
            <v xml:space="preserve">Unit </v>
          </cell>
        </row>
        <row r="7">
          <cell r="C7" t="str">
            <v>(MW)</v>
          </cell>
          <cell r="D7" t="str">
            <v>Quantity</v>
          </cell>
          <cell r="E7" t="str">
            <v>Expenditure</v>
          </cell>
          <cell r="F7" t="str">
            <v>Cost</v>
          </cell>
          <cell r="G7" t="str">
            <v>(MW)</v>
          </cell>
          <cell r="H7" t="str">
            <v>Quantity</v>
          </cell>
          <cell r="I7" t="str">
            <v>Expenditure</v>
          </cell>
          <cell r="J7" t="str">
            <v>Cost</v>
          </cell>
          <cell r="K7" t="str">
            <v>(MW)</v>
          </cell>
          <cell r="L7" t="str">
            <v>Quantity</v>
          </cell>
          <cell r="M7" t="str">
            <v>Expenditure</v>
          </cell>
          <cell r="N7" t="str">
            <v>Cost</v>
          </cell>
          <cell r="O7" t="str">
            <v>(MW)</v>
          </cell>
          <cell r="P7" t="str">
            <v>Quantity</v>
          </cell>
          <cell r="Q7" t="str">
            <v>Expenditure</v>
          </cell>
          <cell r="R7" t="str">
            <v>Cost</v>
          </cell>
        </row>
        <row r="9">
          <cell r="B9" t="str">
            <v>Subtransmission</v>
          </cell>
          <cell r="C9">
            <v>21</v>
          </cell>
          <cell r="E9">
            <v>2237000</v>
          </cell>
          <cell r="F9">
            <v>106.52380952380952</v>
          </cell>
          <cell r="G9">
            <v>17</v>
          </cell>
          <cell r="I9">
            <v>1600000</v>
          </cell>
          <cell r="J9">
            <v>94.117647058823536</v>
          </cell>
          <cell r="K9">
            <v>20</v>
          </cell>
          <cell r="M9">
            <v>1630000</v>
          </cell>
          <cell r="N9">
            <v>81.5</v>
          </cell>
          <cell r="O9">
            <v>86</v>
          </cell>
          <cell r="Q9">
            <v>2865000</v>
          </cell>
          <cell r="R9">
            <v>33.313953488372093</v>
          </cell>
        </row>
        <row r="10">
          <cell r="B10" t="str">
            <v xml:space="preserve"> - kM of Conductors</v>
          </cell>
          <cell r="D10">
            <v>64.7</v>
          </cell>
          <cell r="H10">
            <v>57.5</v>
          </cell>
          <cell r="L10">
            <v>60</v>
          </cell>
          <cell r="P10">
            <v>80</v>
          </cell>
        </row>
        <row r="11">
          <cell r="B11" t="str">
            <v xml:space="preserve"> - No. of Poles</v>
          </cell>
          <cell r="D11">
            <v>114</v>
          </cell>
          <cell r="H11">
            <v>115</v>
          </cell>
          <cell r="L11">
            <v>120</v>
          </cell>
          <cell r="P11">
            <v>150</v>
          </cell>
        </row>
        <row r="14">
          <cell r="B14" t="str">
            <v>Distribution</v>
          </cell>
          <cell r="C14">
            <v>13</v>
          </cell>
          <cell r="E14">
            <v>1052000</v>
          </cell>
          <cell r="F14">
            <v>80.92307692307692</v>
          </cell>
          <cell r="G14">
            <v>15</v>
          </cell>
          <cell r="I14">
            <v>1150000</v>
          </cell>
          <cell r="J14">
            <v>76.666666666666671</v>
          </cell>
          <cell r="K14">
            <v>13</v>
          </cell>
          <cell r="M14">
            <v>950000</v>
          </cell>
          <cell r="N14">
            <v>73.07692307692308</v>
          </cell>
          <cell r="O14">
            <v>10</v>
          </cell>
          <cell r="Q14">
            <v>810000</v>
          </cell>
          <cell r="R14">
            <v>81</v>
          </cell>
        </row>
        <row r="15">
          <cell r="B15" t="str">
            <v xml:space="preserve"> - kM of Conductors</v>
          </cell>
          <cell r="D15">
            <v>53.3</v>
          </cell>
          <cell r="H15">
            <v>18.2</v>
          </cell>
          <cell r="L15">
            <v>22</v>
          </cell>
          <cell r="P15">
            <v>47.8</v>
          </cell>
        </row>
        <row r="16">
          <cell r="B16" t="str">
            <v xml:space="preserve"> - No. of Poles</v>
          </cell>
          <cell r="D16">
            <v>50</v>
          </cell>
          <cell r="H16">
            <v>65</v>
          </cell>
          <cell r="L16">
            <v>55</v>
          </cell>
          <cell r="P16">
            <v>61</v>
          </cell>
        </row>
        <row r="19">
          <cell r="B19" t="str">
            <v>Substations (Transformation)</v>
          </cell>
          <cell r="C19">
            <v>30</v>
          </cell>
          <cell r="E19">
            <v>2037000</v>
          </cell>
          <cell r="F19">
            <v>67.900000000000006</v>
          </cell>
          <cell r="G19">
            <v>40</v>
          </cell>
          <cell r="I19">
            <v>2800000</v>
          </cell>
          <cell r="J19">
            <v>70</v>
          </cell>
          <cell r="K19">
            <v>50</v>
          </cell>
          <cell r="M19">
            <v>3287000</v>
          </cell>
          <cell r="N19">
            <v>65.739999999999995</v>
          </cell>
          <cell r="O19">
            <v>60</v>
          </cell>
          <cell r="Q19">
            <v>3050000</v>
          </cell>
          <cell r="R19">
            <v>50.833333333333336</v>
          </cell>
        </row>
        <row r="22">
          <cell r="B22" t="str">
            <v>Subdivision Rebuilds</v>
          </cell>
          <cell r="C22">
            <v>7</v>
          </cell>
          <cell r="E22">
            <v>5744000</v>
          </cell>
          <cell r="F22">
            <v>820.57142857142856</v>
          </cell>
          <cell r="G22">
            <v>5</v>
          </cell>
          <cell r="I22">
            <v>5200000</v>
          </cell>
          <cell r="J22">
            <v>1040</v>
          </cell>
          <cell r="K22">
            <v>5</v>
          </cell>
          <cell r="M22">
            <v>3600000</v>
          </cell>
          <cell r="N22">
            <v>720</v>
          </cell>
          <cell r="O22">
            <v>7</v>
          </cell>
          <cell r="Q22">
            <v>2500000</v>
          </cell>
          <cell r="R22">
            <v>357.14285714285717</v>
          </cell>
        </row>
        <row r="23">
          <cell r="B23" t="str">
            <v xml:space="preserve"> - No. of Homes</v>
          </cell>
          <cell r="D23">
            <v>600</v>
          </cell>
          <cell r="F23">
            <v>9573.3333333333339</v>
          </cell>
          <cell r="H23">
            <v>700</v>
          </cell>
          <cell r="J23">
            <v>7428.5714285714284</v>
          </cell>
          <cell r="L23">
            <v>500</v>
          </cell>
          <cell r="N23">
            <v>7200</v>
          </cell>
          <cell r="P23">
            <v>500</v>
          </cell>
          <cell r="R23">
            <v>5000</v>
          </cell>
        </row>
        <row r="26">
          <cell r="B26" t="str">
            <v>Road Relocations</v>
          </cell>
        </row>
        <row r="27">
          <cell r="B27" t="str">
            <v xml:space="preserve"> - kM of Conductors</v>
          </cell>
          <cell r="C27">
            <v>0</v>
          </cell>
          <cell r="D27">
            <v>41.1</v>
          </cell>
          <cell r="E27">
            <v>1561000</v>
          </cell>
          <cell r="F27">
            <v>37980.53527980535</v>
          </cell>
          <cell r="G27">
            <v>0</v>
          </cell>
          <cell r="H27">
            <v>18.899999999999999</v>
          </cell>
          <cell r="I27">
            <v>1400000</v>
          </cell>
          <cell r="J27">
            <v>74074.074074074073</v>
          </cell>
          <cell r="K27">
            <v>0</v>
          </cell>
          <cell r="L27">
            <v>17</v>
          </cell>
          <cell r="M27">
            <v>1200000</v>
          </cell>
          <cell r="N27">
            <v>70588.23529411765</v>
          </cell>
          <cell r="O27">
            <v>0</v>
          </cell>
          <cell r="P27">
            <v>23</v>
          </cell>
          <cell r="Q27">
            <v>1600000</v>
          </cell>
          <cell r="R27">
            <v>69565.217391304352</v>
          </cell>
        </row>
        <row r="30">
          <cell r="B30" t="str">
            <v>Industrial &amp; Commercial Services</v>
          </cell>
          <cell r="C30">
            <v>0</v>
          </cell>
          <cell r="G30">
            <v>0</v>
          </cell>
          <cell r="K30">
            <v>0</v>
          </cell>
          <cell r="O30">
            <v>0</v>
          </cell>
        </row>
        <row r="31">
          <cell r="B31" t="str">
            <v xml:space="preserve"> - Number of Services</v>
          </cell>
          <cell r="D31">
            <v>135</v>
          </cell>
          <cell r="E31">
            <v>3886000</v>
          </cell>
          <cell r="F31">
            <v>28785.185185185186</v>
          </cell>
          <cell r="H31">
            <v>165</v>
          </cell>
          <cell r="I31">
            <v>4675419</v>
          </cell>
          <cell r="J31">
            <v>28335.872727272726</v>
          </cell>
          <cell r="L31">
            <v>180</v>
          </cell>
          <cell r="M31">
            <v>5000000</v>
          </cell>
          <cell r="N31">
            <v>27777.777777777777</v>
          </cell>
          <cell r="P31">
            <v>190</v>
          </cell>
          <cell r="Q31">
            <v>5000000</v>
          </cell>
          <cell r="R31">
            <v>26315.78947368421</v>
          </cell>
        </row>
        <row r="34">
          <cell r="B34" t="str">
            <v>O/H Distribution Maintenance</v>
          </cell>
          <cell r="C34">
            <v>0</v>
          </cell>
          <cell r="G34">
            <v>0</v>
          </cell>
          <cell r="K34">
            <v>0</v>
          </cell>
          <cell r="O34">
            <v>0</v>
          </cell>
        </row>
        <row r="36">
          <cell r="B36" t="str">
            <v xml:space="preserve"> - Wood &amp; Concrete Pole Replacements</v>
          </cell>
        </row>
        <row r="37">
          <cell r="B37" t="str">
            <v xml:space="preserve">     - Number of Poles</v>
          </cell>
          <cell r="D37">
            <v>42</v>
          </cell>
          <cell r="E37">
            <v>307000</v>
          </cell>
          <cell r="F37">
            <v>7309.5238095238092</v>
          </cell>
          <cell r="H37">
            <v>70</v>
          </cell>
          <cell r="I37">
            <v>460000</v>
          </cell>
          <cell r="J37">
            <v>6571.4285714285716</v>
          </cell>
          <cell r="L37">
            <v>65</v>
          </cell>
          <cell r="M37">
            <v>420000</v>
          </cell>
          <cell r="N37">
            <v>6461.5384615384619</v>
          </cell>
          <cell r="P37">
            <v>65</v>
          </cell>
          <cell r="Q37">
            <v>325000</v>
          </cell>
          <cell r="R37">
            <v>5000</v>
          </cell>
        </row>
        <row r="39">
          <cell r="B39" t="str">
            <v xml:space="preserve"> - Overhead Switch Replacement</v>
          </cell>
        </row>
        <row r="40">
          <cell r="B40" t="str">
            <v xml:space="preserve">     - Number of Switches</v>
          </cell>
          <cell r="D40">
            <v>17</v>
          </cell>
          <cell r="E40">
            <v>325000</v>
          </cell>
          <cell r="F40">
            <v>19117.647058823528</v>
          </cell>
          <cell r="H40">
            <v>24</v>
          </cell>
          <cell r="I40">
            <v>435000</v>
          </cell>
          <cell r="J40">
            <v>18125</v>
          </cell>
          <cell r="L40">
            <v>17</v>
          </cell>
          <cell r="M40">
            <v>200000</v>
          </cell>
          <cell r="N40">
            <v>11764.705882352941</v>
          </cell>
          <cell r="P40">
            <v>16</v>
          </cell>
          <cell r="Q40">
            <v>275000</v>
          </cell>
          <cell r="R40">
            <v>17187.5</v>
          </cell>
        </row>
        <row r="41">
          <cell r="B41" t="str">
            <v xml:space="preserve">     - Number of Insulators</v>
          </cell>
          <cell r="D41">
            <v>200</v>
          </cell>
          <cell r="E41">
            <v>33000</v>
          </cell>
          <cell r="F41">
            <v>165</v>
          </cell>
          <cell r="H41">
            <v>2000</v>
          </cell>
          <cell r="I41">
            <v>300000</v>
          </cell>
          <cell r="J41">
            <v>150</v>
          </cell>
          <cell r="L41">
            <v>780</v>
          </cell>
          <cell r="M41">
            <v>110000</v>
          </cell>
          <cell r="N41">
            <v>141.02564102564102</v>
          </cell>
          <cell r="P41">
            <v>1200</v>
          </cell>
          <cell r="Q41">
            <v>150000</v>
          </cell>
          <cell r="R41">
            <v>125</v>
          </cell>
        </row>
        <row r="43">
          <cell r="B43" t="str">
            <v xml:space="preserve"> - Feeder Overhauls</v>
          </cell>
        </row>
        <row r="44">
          <cell r="B44" t="str">
            <v xml:space="preserve">     - kM of Circuits</v>
          </cell>
          <cell r="D44">
            <v>13</v>
          </cell>
          <cell r="E44">
            <v>625000</v>
          </cell>
          <cell r="F44">
            <v>48076.923076923078</v>
          </cell>
          <cell r="H44">
            <v>8</v>
          </cell>
          <cell r="I44">
            <v>370000</v>
          </cell>
          <cell r="J44">
            <v>46250</v>
          </cell>
          <cell r="L44">
            <v>6.5</v>
          </cell>
          <cell r="M44">
            <v>300000</v>
          </cell>
          <cell r="N44">
            <v>46153.846153846156</v>
          </cell>
          <cell r="P44">
            <v>6</v>
          </cell>
          <cell r="Q44">
            <v>275000</v>
          </cell>
          <cell r="R44">
            <v>45833.333333333336</v>
          </cell>
        </row>
        <row r="46">
          <cell r="B46" t="str">
            <v xml:space="preserve"> - Overhead Rebuilds</v>
          </cell>
        </row>
        <row r="47">
          <cell r="B47" t="str">
            <v xml:space="preserve">     - Number of Homes</v>
          </cell>
          <cell r="D47">
            <v>512</v>
          </cell>
          <cell r="E47">
            <v>865000</v>
          </cell>
          <cell r="F47">
            <v>1689.453125</v>
          </cell>
          <cell r="H47">
            <v>435</v>
          </cell>
          <cell r="I47">
            <v>685000</v>
          </cell>
          <cell r="J47">
            <v>1574.7126436781609</v>
          </cell>
          <cell r="L47">
            <v>325</v>
          </cell>
          <cell r="M47">
            <v>470000</v>
          </cell>
          <cell r="N47">
            <v>1446.1538461538462</v>
          </cell>
          <cell r="P47">
            <v>465</v>
          </cell>
          <cell r="Q47">
            <v>675000</v>
          </cell>
          <cell r="R47">
            <v>1451.6129032258063</v>
          </cell>
        </row>
        <row r="51">
          <cell r="G51" t="str">
            <v>TABLE 2 (Cont'd)- COMPARATIVE COSTING</v>
          </cell>
        </row>
        <row r="52">
          <cell r="G52" t="str">
            <v>(1997 - 2000)</v>
          </cell>
        </row>
        <row r="54">
          <cell r="C54">
            <v>1997</v>
          </cell>
          <cell r="G54">
            <v>1998</v>
          </cell>
          <cell r="K54">
            <v>1999</v>
          </cell>
          <cell r="O54">
            <v>2000</v>
          </cell>
        </row>
        <row r="55">
          <cell r="B55" t="str">
            <v>CATEGORY</v>
          </cell>
          <cell r="C55" t="str">
            <v>Capacity</v>
          </cell>
          <cell r="E55" t="str">
            <v>Capital</v>
          </cell>
          <cell r="F55" t="str">
            <v xml:space="preserve">Unit </v>
          </cell>
          <cell r="G55" t="str">
            <v>Capacity</v>
          </cell>
          <cell r="I55" t="str">
            <v>Capital</v>
          </cell>
          <cell r="J55" t="str">
            <v xml:space="preserve">Unit </v>
          </cell>
          <cell r="K55" t="str">
            <v>Capacity</v>
          </cell>
          <cell r="M55" t="str">
            <v>Capital</v>
          </cell>
          <cell r="N55" t="str">
            <v xml:space="preserve">Unit </v>
          </cell>
          <cell r="O55" t="str">
            <v>Capacity</v>
          </cell>
          <cell r="Q55" t="str">
            <v>Capital</v>
          </cell>
          <cell r="R55" t="str">
            <v xml:space="preserve">Unit </v>
          </cell>
        </row>
        <row r="56">
          <cell r="C56" t="str">
            <v>(MW)</v>
          </cell>
          <cell r="D56" t="str">
            <v>Quantity</v>
          </cell>
          <cell r="E56" t="str">
            <v>Expenditure</v>
          </cell>
          <cell r="F56" t="str">
            <v>Cost</v>
          </cell>
          <cell r="G56" t="str">
            <v>(MW)</v>
          </cell>
          <cell r="H56" t="str">
            <v>Quantity</v>
          </cell>
          <cell r="I56" t="str">
            <v>Expenditure</v>
          </cell>
          <cell r="J56" t="str">
            <v>Cost</v>
          </cell>
          <cell r="K56" t="str">
            <v>(MW)</v>
          </cell>
          <cell r="L56" t="str">
            <v>Quantity</v>
          </cell>
          <cell r="M56" t="str">
            <v>Expenditure</v>
          </cell>
          <cell r="N56" t="str">
            <v>Cost</v>
          </cell>
          <cell r="O56" t="str">
            <v>(MW)</v>
          </cell>
          <cell r="P56" t="str">
            <v>Quantity</v>
          </cell>
          <cell r="Q56" t="str">
            <v>Expenditure</v>
          </cell>
          <cell r="R56" t="str">
            <v>Cost</v>
          </cell>
        </row>
        <row r="58">
          <cell r="B58" t="str">
            <v>U/G Distribution Maintenance</v>
          </cell>
          <cell r="C58">
            <v>0</v>
          </cell>
          <cell r="G58">
            <v>0</v>
          </cell>
          <cell r="K58">
            <v>0</v>
          </cell>
          <cell r="O58">
            <v>0</v>
          </cell>
        </row>
        <row r="60">
          <cell r="B60" t="str">
            <v xml:space="preserve"> - Primary Distribution Equipment Replacement</v>
          </cell>
        </row>
        <row r="61">
          <cell r="B61" t="str">
            <v xml:space="preserve">     - Number of Load Centres</v>
          </cell>
          <cell r="D61">
            <v>4</v>
          </cell>
          <cell r="E61">
            <v>110000</v>
          </cell>
          <cell r="F61">
            <v>27500</v>
          </cell>
          <cell r="H61">
            <v>8</v>
          </cell>
          <cell r="I61">
            <v>200000</v>
          </cell>
          <cell r="J61">
            <v>25000</v>
          </cell>
          <cell r="L61">
            <v>7</v>
          </cell>
          <cell r="M61">
            <v>170000</v>
          </cell>
          <cell r="N61">
            <v>24285.714285714286</v>
          </cell>
          <cell r="P61">
            <v>8</v>
          </cell>
          <cell r="Q61">
            <v>190000</v>
          </cell>
          <cell r="R61">
            <v>23750</v>
          </cell>
        </row>
        <row r="62">
          <cell r="B62" t="str">
            <v xml:space="preserve">     - Number of Elbows</v>
          </cell>
          <cell r="D62">
            <v>85</v>
          </cell>
          <cell r="E62">
            <v>38000</v>
          </cell>
          <cell r="F62">
            <v>447.05882352941177</v>
          </cell>
          <cell r="H62">
            <v>475</v>
          </cell>
          <cell r="I62">
            <v>200000</v>
          </cell>
          <cell r="J62">
            <v>421.05263157894734</v>
          </cell>
          <cell r="L62">
            <v>950</v>
          </cell>
          <cell r="M62">
            <v>385000</v>
          </cell>
          <cell r="N62">
            <v>405.26315789473682</v>
          </cell>
          <cell r="P62">
            <v>850</v>
          </cell>
          <cell r="Q62">
            <v>285000</v>
          </cell>
          <cell r="R62">
            <v>335.29411764705884</v>
          </cell>
        </row>
        <row r="63">
          <cell r="B63" t="str">
            <v xml:space="preserve">     - Number of Fault Indicators</v>
          </cell>
          <cell r="D63">
            <v>20</v>
          </cell>
          <cell r="E63">
            <v>25000</v>
          </cell>
          <cell r="F63">
            <v>1250</v>
          </cell>
          <cell r="H63">
            <v>100</v>
          </cell>
          <cell r="I63">
            <v>100000</v>
          </cell>
          <cell r="J63">
            <v>1000</v>
          </cell>
          <cell r="L63">
            <v>40</v>
          </cell>
          <cell r="M63">
            <v>35000</v>
          </cell>
          <cell r="N63">
            <v>875</v>
          </cell>
          <cell r="P63">
            <v>70</v>
          </cell>
          <cell r="Q63">
            <v>50000</v>
          </cell>
          <cell r="R63">
            <v>714.28571428571433</v>
          </cell>
        </row>
        <row r="64">
          <cell r="B64" t="str">
            <v xml:space="preserve">     - Number of Terminations</v>
          </cell>
          <cell r="D64">
            <v>225</v>
          </cell>
          <cell r="E64">
            <v>165000</v>
          </cell>
          <cell r="F64">
            <v>733.33333333333337</v>
          </cell>
        </row>
        <row r="66">
          <cell r="B66" t="str">
            <v xml:space="preserve"> - U/ground Cable and Splice Replacement</v>
          </cell>
        </row>
        <row r="67">
          <cell r="B67" t="str">
            <v xml:space="preserve">     - Number of Cable Sections</v>
          </cell>
          <cell r="D67">
            <v>10</v>
          </cell>
          <cell r="E67">
            <v>703000</v>
          </cell>
          <cell r="F67">
            <v>70300</v>
          </cell>
          <cell r="H67">
            <v>6</v>
          </cell>
          <cell r="I67">
            <v>425000</v>
          </cell>
          <cell r="J67">
            <v>70833.333333333328</v>
          </cell>
          <cell r="L67">
            <v>7</v>
          </cell>
          <cell r="M67">
            <v>495000</v>
          </cell>
          <cell r="N67">
            <v>70714.28571428571</v>
          </cell>
          <cell r="P67">
            <v>5</v>
          </cell>
          <cell r="Q67">
            <v>325000</v>
          </cell>
          <cell r="R67">
            <v>65000</v>
          </cell>
        </row>
        <row r="68">
          <cell r="B68" t="str">
            <v xml:space="preserve">     - Number of Splices</v>
          </cell>
          <cell r="D68">
            <v>140</v>
          </cell>
          <cell r="E68">
            <v>310000</v>
          </cell>
          <cell r="F68">
            <v>2214.2857142857142</v>
          </cell>
          <cell r="H68">
            <v>165</v>
          </cell>
          <cell r="I68">
            <v>400000</v>
          </cell>
          <cell r="J68">
            <v>2424.242424242424</v>
          </cell>
          <cell r="L68">
            <v>205</v>
          </cell>
          <cell r="M68">
            <v>480000</v>
          </cell>
          <cell r="N68">
            <v>2341.4634146341464</v>
          </cell>
          <cell r="P68">
            <v>200</v>
          </cell>
          <cell r="Q68">
            <v>450000</v>
          </cell>
          <cell r="R68">
            <v>2250</v>
          </cell>
        </row>
        <row r="70">
          <cell r="B70" t="str">
            <v xml:space="preserve"> - Meter Base Replacement</v>
          </cell>
        </row>
        <row r="71">
          <cell r="B71" t="str">
            <v xml:space="preserve">     - Number of Meterbases</v>
          </cell>
          <cell r="D71">
            <v>82</v>
          </cell>
          <cell r="E71">
            <v>66000</v>
          </cell>
          <cell r="F71">
            <v>804.8780487804878</v>
          </cell>
          <cell r="H71">
            <v>70</v>
          </cell>
          <cell r="I71">
            <v>55000</v>
          </cell>
          <cell r="J71">
            <v>785.71428571428567</v>
          </cell>
          <cell r="L71">
            <v>72</v>
          </cell>
          <cell r="M71">
            <v>55000</v>
          </cell>
          <cell r="N71">
            <v>763.88888888888891</v>
          </cell>
          <cell r="P71">
            <v>70</v>
          </cell>
          <cell r="Q71">
            <v>50000</v>
          </cell>
          <cell r="R71">
            <v>714.28571428571433</v>
          </cell>
        </row>
        <row r="73">
          <cell r="B73" t="str">
            <v xml:space="preserve"> - Secondary Cable Replacement</v>
          </cell>
        </row>
        <row r="74">
          <cell r="B74" t="str">
            <v xml:space="preserve">     - Number of Services</v>
          </cell>
          <cell r="D74">
            <v>15</v>
          </cell>
          <cell r="E74">
            <v>17000</v>
          </cell>
          <cell r="F74">
            <v>1133.3333333333333</v>
          </cell>
          <cell r="H74">
            <v>30</v>
          </cell>
          <cell r="I74">
            <v>35000</v>
          </cell>
          <cell r="J74">
            <v>1166.6666666666667</v>
          </cell>
          <cell r="L74">
            <v>28</v>
          </cell>
          <cell r="M74">
            <v>30000</v>
          </cell>
          <cell r="N74">
            <v>1071.4285714285713</v>
          </cell>
          <cell r="P74">
            <v>50</v>
          </cell>
          <cell r="Q74">
            <v>50000</v>
          </cell>
          <cell r="R74">
            <v>1000</v>
          </cell>
        </row>
        <row r="77">
          <cell r="B77" t="str">
            <v>Transformer Replacements</v>
          </cell>
          <cell r="C77">
            <v>0</v>
          </cell>
          <cell r="G77">
            <v>0</v>
          </cell>
          <cell r="K77">
            <v>0</v>
          </cell>
          <cell r="O77">
            <v>0</v>
          </cell>
        </row>
        <row r="79">
          <cell r="B79" t="str">
            <v xml:space="preserve"> - U/ground Transformer Replacement</v>
          </cell>
          <cell r="D79">
            <v>68</v>
          </cell>
          <cell r="E79">
            <v>398000</v>
          </cell>
          <cell r="F79">
            <v>5852.9411764705883</v>
          </cell>
          <cell r="H79">
            <v>75</v>
          </cell>
          <cell r="I79">
            <v>398000</v>
          </cell>
          <cell r="J79">
            <v>5306.666666666667</v>
          </cell>
          <cell r="L79">
            <v>97</v>
          </cell>
          <cell r="M79">
            <v>510000</v>
          </cell>
          <cell r="N79">
            <v>5257.7319587628863</v>
          </cell>
          <cell r="P79">
            <v>60</v>
          </cell>
          <cell r="Q79">
            <v>300000</v>
          </cell>
          <cell r="R79">
            <v>5000</v>
          </cell>
        </row>
        <row r="80">
          <cell r="B80" t="str">
            <v xml:space="preserve"> - Overhead Transformer Replacement</v>
          </cell>
          <cell r="D80">
            <v>57</v>
          </cell>
          <cell r="E80">
            <v>198000</v>
          </cell>
          <cell r="F80">
            <v>3473.6842105263158</v>
          </cell>
          <cell r="H80">
            <v>63</v>
          </cell>
          <cell r="I80">
            <v>202000</v>
          </cell>
          <cell r="J80">
            <v>3206.3492063492063</v>
          </cell>
          <cell r="L80">
            <v>60</v>
          </cell>
          <cell r="M80">
            <v>190000</v>
          </cell>
          <cell r="N80">
            <v>3166.6666666666665</v>
          </cell>
          <cell r="P80">
            <v>50</v>
          </cell>
          <cell r="Q80">
            <v>150000</v>
          </cell>
          <cell r="R80">
            <v>3000</v>
          </cell>
        </row>
        <row r="83">
          <cell r="B83" t="str">
            <v>Auto-Switches/SCADA</v>
          </cell>
          <cell r="C83">
            <v>0</v>
          </cell>
          <cell r="D83">
            <v>8</v>
          </cell>
          <cell r="E83">
            <v>306000</v>
          </cell>
          <cell r="F83">
            <v>38250</v>
          </cell>
          <cell r="G83">
            <v>0</v>
          </cell>
          <cell r="H83">
            <v>45</v>
          </cell>
          <cell r="I83">
            <v>1600000</v>
          </cell>
          <cell r="J83">
            <v>35555.555555555555</v>
          </cell>
          <cell r="K83">
            <v>0</v>
          </cell>
          <cell r="L83">
            <v>48</v>
          </cell>
          <cell r="M83">
            <v>1667000</v>
          </cell>
          <cell r="N83">
            <v>34729.166666666664</v>
          </cell>
          <cell r="O83">
            <v>0</v>
          </cell>
          <cell r="P83">
            <v>35</v>
          </cell>
          <cell r="Q83">
            <v>1200000</v>
          </cell>
          <cell r="R83">
            <v>34285.714285714283</v>
          </cell>
        </row>
        <row r="84">
          <cell r="B84" t="str">
            <v xml:space="preserve">     - Number of Switches/RTUs</v>
          </cell>
        </row>
        <row r="86">
          <cell r="B86" t="str">
            <v>TOTAL</v>
          </cell>
          <cell r="C86">
            <v>71</v>
          </cell>
          <cell r="E86">
            <v>21008000</v>
          </cell>
          <cell r="F86">
            <v>295.88732394366195</v>
          </cell>
          <cell r="G86">
            <v>77</v>
          </cell>
          <cell r="I86">
            <v>22690419</v>
          </cell>
          <cell r="J86">
            <v>294.68076623376624</v>
          </cell>
          <cell r="K86">
            <v>88</v>
          </cell>
          <cell r="M86">
            <v>21184000</v>
          </cell>
          <cell r="N86">
            <v>240.72727272727272</v>
          </cell>
          <cell r="O86">
            <v>163</v>
          </cell>
          <cell r="Q86">
            <v>20575000</v>
          </cell>
          <cell r="R86">
            <v>126.22699386503068</v>
          </cell>
        </row>
      </sheetData>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99"/>
      <sheetName val="List 2001"/>
      <sheetName val="Projects"/>
      <sheetName val="SUM2001"/>
      <sheetName val="Budget 2001"/>
      <sheetName val="Budget Forecast"/>
      <sheetName val="Sheet1"/>
      <sheetName val="Sheet2"/>
      <sheetName val="Sheet3"/>
      <sheetName val="Global"/>
    </sheetNames>
    <sheetDataSet>
      <sheetData sheetId="0" refreshError="1">
        <row r="1">
          <cell r="B1" t="str">
            <v>POSSIBLE  SYSTEM   CAPITAL PROJECTS  -  2000</v>
          </cell>
        </row>
        <row r="3">
          <cell r="A3" t="str">
            <v>SUBTRANSMISSION</v>
          </cell>
          <cell r="D3" t="str">
            <v>Date:</v>
          </cell>
          <cell r="F3">
            <v>37118.646983796294</v>
          </cell>
        </row>
        <row r="5">
          <cell r="A5" t="str">
            <v>ITEM</v>
          </cell>
          <cell r="B5" t="str">
            <v>DESCRIPTION</v>
          </cell>
          <cell r="C5" t="str">
            <v>TYPE</v>
          </cell>
          <cell r="D5" t="str">
            <v>ESTIMATE</v>
          </cell>
          <cell r="E5" t="str">
            <v>ZONE</v>
          </cell>
          <cell r="F5" t="str">
            <v>PRIORITY</v>
          </cell>
        </row>
        <row r="6">
          <cell r="C6" t="str">
            <v>(km)</v>
          </cell>
        </row>
        <row r="8">
          <cell r="B8" t="str">
            <v>44 kV - TOMKEN T.S.</v>
          </cell>
        </row>
        <row r="11">
          <cell r="A11" t="str">
            <v>1*</v>
          </cell>
          <cell r="B11" t="str">
            <v>44 kV Dixie/Hwy 401- Feeder Tie</v>
          </cell>
          <cell r="C11" t="str">
            <v>U/G (F)</v>
          </cell>
          <cell r="D11">
            <v>330000</v>
          </cell>
          <cell r="F11">
            <v>1</v>
          </cell>
        </row>
        <row r="12">
          <cell r="B12" t="str">
            <v xml:space="preserve">          From Shawson M.S. south along Dixie on</v>
          </cell>
          <cell r="C12">
            <v>0.4</v>
          </cell>
        </row>
        <row r="13">
          <cell r="B13" t="str">
            <v xml:space="preserve">         existing poleline and U/G under Hwy 401  </v>
          </cell>
        </row>
        <row r="16">
          <cell r="A16">
            <v>2</v>
          </cell>
          <cell r="B16" t="str">
            <v>44 kV Eglinton Feeders</v>
          </cell>
          <cell r="C16" t="str">
            <v>NEW</v>
          </cell>
          <cell r="D16">
            <v>530000</v>
          </cell>
          <cell r="F16">
            <v>2</v>
          </cell>
        </row>
        <row r="17">
          <cell r="B17" t="str">
            <v xml:space="preserve">          Along Ontario Hyd.R.O.W. to Dixie Rd. and</v>
          </cell>
          <cell r="C17">
            <v>3</v>
          </cell>
        </row>
        <row r="18">
          <cell r="B18" t="str">
            <v xml:space="preserve">         north to Eglinton Av. (new Tomken TS feeders)</v>
          </cell>
        </row>
        <row r="21">
          <cell r="A21">
            <v>3</v>
          </cell>
          <cell r="B21" t="str">
            <v>44 kV Dundas/Dixie- Feeder Tie</v>
          </cell>
          <cell r="C21" t="str">
            <v>REBUILD</v>
          </cell>
          <cell r="D21">
            <v>420000</v>
          </cell>
          <cell r="F21">
            <v>3</v>
          </cell>
        </row>
        <row r="22">
          <cell r="B22" t="str">
            <v xml:space="preserve">          On existing poleline  along  Dundas from Cawthra</v>
          </cell>
          <cell r="C22">
            <v>1.7</v>
          </cell>
        </row>
        <row r="23">
          <cell r="B23" t="str">
            <v xml:space="preserve">          to Dixie to Ont.Hyd. ROW at Summerville MS</v>
          </cell>
        </row>
        <row r="26">
          <cell r="A26">
            <v>4</v>
          </cell>
          <cell r="B26" t="str">
            <v>44 kV Matheson Rd. - Dixie to Tomken - Feeder Tie</v>
          </cell>
          <cell r="C26" t="str">
            <v>REBUILD</v>
          </cell>
          <cell r="D26">
            <v>420000</v>
          </cell>
          <cell r="F26">
            <v>4</v>
          </cell>
        </row>
        <row r="27">
          <cell r="B27" t="str">
            <v xml:space="preserve">          On existing poleline  along  Matheson Blvd. from</v>
          </cell>
          <cell r="C27">
            <v>1.7</v>
          </cell>
        </row>
        <row r="28">
          <cell r="B28" t="str">
            <v xml:space="preserve">          Dixie to Tomken Rd.</v>
          </cell>
        </row>
        <row r="31">
          <cell r="A31">
            <v>5</v>
          </cell>
          <cell r="B31" t="str">
            <v>44 kV Tomken TS - ROW to City Centre- Feeder Tie</v>
          </cell>
          <cell r="C31" t="str">
            <v>NEW</v>
          </cell>
          <cell r="D31">
            <v>305000</v>
          </cell>
          <cell r="F31">
            <v>5</v>
          </cell>
        </row>
        <row r="32">
          <cell r="B32" t="str">
            <v xml:space="preserve">          On new poleline  along  Ont. Hyd. ROW from</v>
          </cell>
          <cell r="C32">
            <v>1.5</v>
          </cell>
        </row>
        <row r="33">
          <cell r="B33" t="str">
            <v xml:space="preserve">          Tomken TS to City Centre along Eastgate Dr.</v>
          </cell>
        </row>
        <row r="36">
          <cell r="A36">
            <v>6</v>
          </cell>
          <cell r="B36" t="str">
            <v>44 kV Chalkdene - ROW to Chalkdene MS</v>
          </cell>
          <cell r="C36" t="str">
            <v>REBUILD</v>
          </cell>
          <cell r="D36">
            <v>420000</v>
          </cell>
          <cell r="F36">
            <v>6</v>
          </cell>
        </row>
        <row r="37">
          <cell r="B37" t="str">
            <v xml:space="preserve">          On existing poleline  along  Ont. Hyd. ROW</v>
          </cell>
          <cell r="C37">
            <v>1.7</v>
          </cell>
        </row>
        <row r="38">
          <cell r="B38" t="str">
            <v xml:space="preserve">          to Chalkdene MS</v>
          </cell>
        </row>
        <row r="41">
          <cell r="A41">
            <v>7</v>
          </cell>
          <cell r="B41" t="str">
            <v>44 kV Dixie/Burnhamthorpe/Dundas- Feeder Tie</v>
          </cell>
          <cell r="C41" t="str">
            <v>REBUILD</v>
          </cell>
          <cell r="D41">
            <v>580000</v>
          </cell>
          <cell r="F41">
            <v>7</v>
          </cell>
        </row>
        <row r="42">
          <cell r="B42" t="str">
            <v xml:space="preserve">          On existing poleline  along  Dixie  Rd.  from</v>
          </cell>
          <cell r="C42">
            <v>2.5</v>
          </cell>
        </row>
        <row r="43">
          <cell r="B43" t="str">
            <v xml:space="preserve">          Burnhamthorpe  Rd.   to  Dundas St.</v>
          </cell>
        </row>
        <row r="46">
          <cell r="A46">
            <v>8</v>
          </cell>
          <cell r="B46" t="str">
            <v>44 kV Burnhamthorpe Feeders</v>
          </cell>
          <cell r="C46" t="str">
            <v>REBUILD</v>
          </cell>
          <cell r="D46">
            <v>520000.00000000006</v>
          </cell>
          <cell r="F46">
            <v>8</v>
          </cell>
        </row>
        <row r="47">
          <cell r="B47" t="str">
            <v xml:space="preserve">          Along Ontario Hyd.R.O.W. to Dixie Rd. and</v>
          </cell>
          <cell r="C47">
            <v>2.2000000000000002</v>
          </cell>
        </row>
        <row r="48">
          <cell r="B48" t="str">
            <v xml:space="preserve">         south to Burnhamthorpe Rd. (new feeders)</v>
          </cell>
        </row>
        <row r="51">
          <cell r="A51">
            <v>9</v>
          </cell>
          <cell r="B51" t="str">
            <v>44 kV Tomken Rd. - ROW to Burnhamthorpe - Feeder Tie</v>
          </cell>
          <cell r="C51" t="str">
            <v>REBUILD</v>
          </cell>
          <cell r="D51">
            <v>280000</v>
          </cell>
          <cell r="F51">
            <v>9</v>
          </cell>
        </row>
        <row r="52">
          <cell r="B52" t="str">
            <v xml:space="preserve">          Rebuild poleline  along Tomken Rd.</v>
          </cell>
          <cell r="C52">
            <v>1</v>
          </cell>
        </row>
        <row r="53">
          <cell r="B53" t="str">
            <v xml:space="preserve">          from Ont. Hyd. ROW to Burnhamthorpe Rd.</v>
          </cell>
        </row>
        <row r="56">
          <cell r="B56" t="str">
            <v>SUB-TOTAL</v>
          </cell>
          <cell r="D56">
            <v>3805000</v>
          </cell>
        </row>
        <row r="58">
          <cell r="A58" t="str">
            <v>(*)  Included  in  1999  Capital  Budget.</v>
          </cell>
        </row>
        <row r="62">
          <cell r="B62" t="str">
            <v>POSSIBLE  SYSTEM   CAPITAL PROJECTS  -  2000</v>
          </cell>
        </row>
        <row r="64">
          <cell r="A64" t="str">
            <v>SUBTRANSMISSION</v>
          </cell>
          <cell r="D64" t="str">
            <v>Date:</v>
          </cell>
          <cell r="F64">
            <v>37118.646983796294</v>
          </cell>
        </row>
        <row r="67">
          <cell r="A67" t="str">
            <v>ITEM</v>
          </cell>
          <cell r="B67" t="str">
            <v>DESCRIPTION</v>
          </cell>
          <cell r="C67" t="str">
            <v>TYPE</v>
          </cell>
          <cell r="D67" t="str">
            <v>ESTIMATE</v>
          </cell>
          <cell r="E67" t="str">
            <v>ZONE</v>
          </cell>
          <cell r="F67" t="str">
            <v>PRIORITY</v>
          </cell>
        </row>
        <row r="68">
          <cell r="C68" t="str">
            <v>(km)</v>
          </cell>
        </row>
        <row r="70">
          <cell r="B70" t="str">
            <v>44 kV - MEADOWVALE TS</v>
          </cell>
        </row>
        <row r="73">
          <cell r="A73" t="str">
            <v>1*</v>
          </cell>
          <cell r="B73" t="str">
            <v>44 kV - Meadowvale Feeder - Fifth Line to Mississauga - Feede Tie</v>
          </cell>
          <cell r="C73" t="str">
            <v>ADD (F)</v>
          </cell>
          <cell r="D73">
            <v>230000</v>
          </cell>
          <cell r="F73">
            <v>1</v>
          </cell>
        </row>
        <row r="74">
          <cell r="B74" t="str">
            <v xml:space="preserve">          On existing poleline along Utility Corridor from Meadowvale TS </v>
          </cell>
          <cell r="C74">
            <v>4.5</v>
          </cell>
        </row>
        <row r="75">
          <cell r="B75" t="str">
            <v xml:space="preserve">          to Fifth Line to Mississuga Rd and south to Hwy 401 at CIBC</v>
          </cell>
        </row>
        <row r="76">
          <cell r="B76" t="str">
            <v xml:space="preserve">         (Phase I - Fifth LIne to Mississauga Rd)</v>
          </cell>
        </row>
        <row r="78">
          <cell r="A78">
            <v>2</v>
          </cell>
          <cell r="B78" t="str">
            <v>44 kV Britannia Rd. - Mississauga Rd. to Creditview</v>
          </cell>
          <cell r="C78" t="str">
            <v>REBUILD</v>
          </cell>
          <cell r="D78">
            <v>280000</v>
          </cell>
          <cell r="F78">
            <v>2</v>
          </cell>
        </row>
        <row r="79">
          <cell r="B79" t="str">
            <v xml:space="preserve">          On existing poleline along Britannia Rd. from Mississauga Rd. </v>
          </cell>
          <cell r="C79">
            <v>1</v>
          </cell>
        </row>
        <row r="80">
          <cell r="B80" t="str">
            <v xml:space="preserve">          to Creditview  Rd.</v>
          </cell>
        </row>
        <row r="83">
          <cell r="A83">
            <v>3</v>
          </cell>
          <cell r="B83" t="str">
            <v>44 kV Derry Rd - Mississauga/Creditview to Britannia- Feeder Tie</v>
          </cell>
          <cell r="C83" t="str">
            <v>REBUILD</v>
          </cell>
          <cell r="D83">
            <v>480000</v>
          </cell>
          <cell r="F83">
            <v>3</v>
          </cell>
        </row>
        <row r="84">
          <cell r="B84" t="str">
            <v xml:space="preserve">          On existing poleline along Derry Rd. from Mississauga Rd. </v>
          </cell>
          <cell r="C84">
            <v>2</v>
          </cell>
        </row>
        <row r="85">
          <cell r="B85" t="str">
            <v xml:space="preserve">          to Creditview  Rd. to Britannia Rd.</v>
          </cell>
        </row>
        <row r="88">
          <cell r="A88">
            <v>4</v>
          </cell>
          <cell r="B88" t="str">
            <v>44 kV Ninth Line/Britannia Feeders</v>
          </cell>
          <cell r="C88" t="str">
            <v>ADD</v>
          </cell>
          <cell r="D88">
            <v>330000</v>
          </cell>
        </row>
        <row r="89">
          <cell r="B89" t="str">
            <v xml:space="preserve">          Along Ninth Line from Derry Rd. to Britannia Rd. to Winston Churchill</v>
          </cell>
          <cell r="C89">
            <v>5</v>
          </cell>
        </row>
        <row r="90">
          <cell r="B90" t="str">
            <v xml:space="preserve">         on existing poleline.</v>
          </cell>
        </row>
        <row r="93">
          <cell r="A93">
            <v>5</v>
          </cell>
        </row>
        <row r="98">
          <cell r="A98">
            <v>6</v>
          </cell>
        </row>
        <row r="103">
          <cell r="A103">
            <v>7</v>
          </cell>
        </row>
        <row r="108">
          <cell r="A108">
            <v>8</v>
          </cell>
        </row>
        <row r="113">
          <cell r="A113">
            <v>9</v>
          </cell>
        </row>
        <row r="118">
          <cell r="B118" t="str">
            <v>SUB-TOTAL</v>
          </cell>
          <cell r="D118">
            <v>1320000</v>
          </cell>
        </row>
        <row r="120">
          <cell r="A120" t="str">
            <v>(*)  Included  in  1999  Capital  Budget.</v>
          </cell>
        </row>
        <row r="123">
          <cell r="B123" t="str">
            <v>POSSIBLE  SYSTEM   CAPITAL PROJECTS  -  2000</v>
          </cell>
        </row>
        <row r="125">
          <cell r="A125" t="str">
            <v>SUBTRANSMISSION</v>
          </cell>
          <cell r="D125" t="str">
            <v>Date:</v>
          </cell>
          <cell r="F125">
            <v>37118.646983796294</v>
          </cell>
        </row>
        <row r="128">
          <cell r="A128" t="str">
            <v>ITEM</v>
          </cell>
          <cell r="B128" t="str">
            <v>DESCRIPTION</v>
          </cell>
          <cell r="C128" t="str">
            <v>TYPE</v>
          </cell>
          <cell r="D128" t="str">
            <v>ESTIMATE</v>
          </cell>
          <cell r="E128" t="str">
            <v>ZONE</v>
          </cell>
          <cell r="F128" t="str">
            <v>PRIORITY</v>
          </cell>
        </row>
        <row r="129">
          <cell r="C129" t="str">
            <v>(km)</v>
          </cell>
        </row>
        <row r="131">
          <cell r="B131" t="str">
            <v>44 kV - ERINDALE TS</v>
          </cell>
        </row>
        <row r="134">
          <cell r="A134" t="str">
            <v>1**</v>
          </cell>
          <cell r="B134" t="str">
            <v>44 kV Glen Erin Dr. - Burnhamthorpe to Eglinton - Feeder Tie</v>
          </cell>
          <cell r="C134" t="str">
            <v>ADD (F)</v>
          </cell>
          <cell r="D134">
            <v>175000</v>
          </cell>
          <cell r="E134" t="str">
            <v>R</v>
          </cell>
          <cell r="F134">
            <v>1</v>
          </cell>
        </row>
        <row r="135">
          <cell r="B135" t="str">
            <v xml:space="preserve">          On existing poleline along Glen Erin Dr. from </v>
          </cell>
          <cell r="C135">
            <v>3</v>
          </cell>
        </row>
        <row r="136">
          <cell r="B136" t="str">
            <v xml:space="preserve">          Burnhamthorpe Dr. to Eglinton Av. (including 13.8 kV cct)</v>
          </cell>
        </row>
        <row r="139">
          <cell r="A139">
            <v>2</v>
          </cell>
          <cell r="B139" t="str">
            <v>44 kV Dundas - Hwy 10 to Mavis - Feeder Tie</v>
          </cell>
          <cell r="C139" t="str">
            <v>REBUILD</v>
          </cell>
          <cell r="D139">
            <v>380000</v>
          </cell>
          <cell r="F139">
            <v>2</v>
          </cell>
        </row>
        <row r="140">
          <cell r="B140" t="str">
            <v xml:space="preserve">          On existing poleline along Dundas St. from Hwy 10 to</v>
          </cell>
          <cell r="C140">
            <v>1.5</v>
          </cell>
        </row>
        <row r="141">
          <cell r="B141" t="str">
            <v xml:space="preserve">          Mavis Rd - Second cct to John MS</v>
          </cell>
        </row>
        <row r="144">
          <cell r="A144">
            <v>3</v>
          </cell>
          <cell r="B144" t="str">
            <v>44 kV Mavis - Burnhamthorpe Rd. to Dundas</v>
          </cell>
          <cell r="C144" t="str">
            <v>ADD</v>
          </cell>
          <cell r="D144">
            <v>270000</v>
          </cell>
          <cell r="F144">
            <v>3</v>
          </cell>
        </row>
        <row r="145">
          <cell r="B145" t="str">
            <v xml:space="preserve">          On existing poleline along Mavis from Burnhamthorpe Rd. to</v>
          </cell>
          <cell r="C145">
            <v>3</v>
          </cell>
        </row>
        <row r="146">
          <cell r="B146" t="str">
            <v xml:space="preserve">          Dundas St.</v>
          </cell>
        </row>
        <row r="149">
          <cell r="A149">
            <v>4</v>
          </cell>
          <cell r="B149" t="str">
            <v>44 kV Winston Churchill - Eglinton to Dundas</v>
          </cell>
          <cell r="C149" t="str">
            <v>ADD</v>
          </cell>
          <cell r="D149">
            <v>345000</v>
          </cell>
          <cell r="F149">
            <v>4</v>
          </cell>
        </row>
        <row r="150">
          <cell r="B150" t="str">
            <v xml:space="preserve">          On existing poleline along Winston Churchill Blvd. from Eglinton Ave.</v>
          </cell>
          <cell r="C150">
            <v>4.5</v>
          </cell>
        </row>
        <row r="151">
          <cell r="B151" t="str">
            <v xml:space="preserve">          to Dundas St.</v>
          </cell>
        </row>
        <row r="154">
          <cell r="A154">
            <v>5</v>
          </cell>
          <cell r="B154" t="str">
            <v>44 kV Mississauga Rd. - Burnhamthorpe to Dundas</v>
          </cell>
          <cell r="C154" t="str">
            <v>REBUILD</v>
          </cell>
          <cell r="D154">
            <v>580000</v>
          </cell>
          <cell r="F154">
            <v>5</v>
          </cell>
        </row>
        <row r="155">
          <cell r="B155" t="str">
            <v xml:space="preserve">          On existing poleline along Mississauga Rd from </v>
          </cell>
          <cell r="C155">
            <v>2.5</v>
          </cell>
        </row>
        <row r="156">
          <cell r="B156" t="str">
            <v xml:space="preserve">          Burnhamthorpe Rd. to Dundas St.</v>
          </cell>
        </row>
        <row r="159">
          <cell r="A159">
            <v>6</v>
          </cell>
          <cell r="B159" t="str">
            <v>44 kV Dundas St. - Erindale Station Rd, to Erin Mills Pkwy.</v>
          </cell>
          <cell r="C159" t="str">
            <v>REBUILD</v>
          </cell>
          <cell r="D159">
            <v>1080000</v>
          </cell>
          <cell r="F159">
            <v>6</v>
          </cell>
        </row>
        <row r="160">
          <cell r="B160" t="str">
            <v xml:space="preserve">          On existing poleline along Dundas St from Erindale sation Rd. </v>
          </cell>
          <cell r="C160">
            <v>5</v>
          </cell>
        </row>
        <row r="161">
          <cell r="B161" t="str">
            <v xml:space="preserve">          to Erin Mills Pkwy.</v>
          </cell>
        </row>
        <row r="164">
          <cell r="A164" t="str">
            <v>7*</v>
          </cell>
          <cell r="B164" t="str">
            <v>44 kV Erin Mills Pkwy - Britannia to Eglinton.</v>
          </cell>
          <cell r="C164" t="str">
            <v>ADD</v>
          </cell>
          <cell r="D164">
            <v>285000</v>
          </cell>
          <cell r="F164">
            <v>7</v>
          </cell>
        </row>
        <row r="165">
          <cell r="B165" t="str">
            <v xml:space="preserve">          On existing poleline along Erin Mills Pkwy from Britannia </v>
          </cell>
          <cell r="C165">
            <v>3.3</v>
          </cell>
        </row>
        <row r="166">
          <cell r="B166" t="str">
            <v xml:space="preserve">          to Eglinton Avenue</v>
          </cell>
        </row>
        <row r="169">
          <cell r="A169">
            <v>8</v>
          </cell>
          <cell r="B169" t="str">
            <v>44 kV Mississauga Rd. - Britannia to Eglinton - Feeder Tie</v>
          </cell>
          <cell r="C169" t="str">
            <v>REBUILD</v>
          </cell>
          <cell r="D169">
            <v>740000</v>
          </cell>
          <cell r="F169">
            <v>8</v>
          </cell>
        </row>
        <row r="170">
          <cell r="B170" t="str">
            <v xml:space="preserve">          On existing poleline along Mississauga Rd from </v>
          </cell>
          <cell r="C170">
            <v>3.3</v>
          </cell>
        </row>
        <row r="171">
          <cell r="B171" t="str">
            <v xml:space="preserve">          Britannia Rd. to Eglinton Ave.</v>
          </cell>
        </row>
        <row r="174">
          <cell r="A174">
            <v>9</v>
          </cell>
          <cell r="B174" t="str">
            <v>44 kV Burnhamthorpe Rd.- Glen Erin to WCB</v>
          </cell>
          <cell r="C174" t="str">
            <v>ADD</v>
          </cell>
          <cell r="D174">
            <v>115000</v>
          </cell>
          <cell r="F174">
            <v>9</v>
          </cell>
        </row>
        <row r="175">
          <cell r="B175" t="str">
            <v xml:space="preserve">          On existing poleline along Burnhamthorpe Rd. from Glen Erin</v>
          </cell>
          <cell r="C175">
            <v>1.5</v>
          </cell>
        </row>
        <row r="176">
          <cell r="B176" t="str">
            <v xml:space="preserve">          to Winston Churchill Blvd.</v>
          </cell>
        </row>
        <row r="179">
          <cell r="A179">
            <v>10</v>
          </cell>
          <cell r="B179" t="str">
            <v>44 kV Glengarry Rd - Dundas St. to Queensway</v>
          </cell>
          <cell r="C179" t="str">
            <v>REBUILD</v>
          </cell>
          <cell r="D179">
            <v>280000</v>
          </cell>
          <cell r="F179">
            <v>9</v>
          </cell>
        </row>
        <row r="180">
          <cell r="B180" t="str">
            <v xml:space="preserve">          On rebuild poleline along Glengarry Rd. from Dundas St.</v>
          </cell>
          <cell r="C180">
            <v>1</v>
          </cell>
        </row>
        <row r="181">
          <cell r="B181" t="str">
            <v xml:space="preserve">          to Queensway to the South.</v>
          </cell>
        </row>
        <row r="184">
          <cell r="B184" t="str">
            <v>SUB-TOTAL</v>
          </cell>
          <cell r="D184">
            <v>4250000</v>
          </cell>
        </row>
        <row r="186">
          <cell r="A186" t="str">
            <v>(*)  Included  in  1999  Capital  Budget.</v>
          </cell>
        </row>
        <row r="189">
          <cell r="B189" t="str">
            <v>POSSIBLE  SYSTEM   CAPITAL PROJECTS  -  2000</v>
          </cell>
        </row>
        <row r="191">
          <cell r="A191" t="str">
            <v>SUBTRANSMISSION</v>
          </cell>
          <cell r="D191" t="str">
            <v>Date:</v>
          </cell>
          <cell r="F191">
            <v>35627.357684374998</v>
          </cell>
        </row>
        <row r="194">
          <cell r="A194" t="str">
            <v>ITEM</v>
          </cell>
          <cell r="B194" t="str">
            <v>DESCRIPTION</v>
          </cell>
          <cell r="C194" t="str">
            <v>TYPE</v>
          </cell>
          <cell r="D194" t="str">
            <v>ESTIMATE</v>
          </cell>
          <cell r="E194" t="str">
            <v>ZONE</v>
          </cell>
          <cell r="F194" t="str">
            <v>PRIORITY</v>
          </cell>
        </row>
        <row r="195">
          <cell r="C195" t="str">
            <v>(km)</v>
          </cell>
        </row>
        <row r="197">
          <cell r="B197" t="str">
            <v>44 kV - BRAMALEA TS</v>
          </cell>
        </row>
        <row r="200">
          <cell r="A200">
            <v>1</v>
          </cell>
          <cell r="B200" t="str">
            <v>44 kV Drew Rd. Feeder Tie</v>
          </cell>
          <cell r="C200" t="str">
            <v>ADD</v>
          </cell>
          <cell r="D200">
            <v>205000</v>
          </cell>
          <cell r="F200">
            <v>1</v>
          </cell>
        </row>
        <row r="201">
          <cell r="B201" t="str">
            <v xml:space="preserve">          Along Drew Rd. from Tobram Rd. to </v>
          </cell>
          <cell r="C201">
            <v>2.5</v>
          </cell>
        </row>
        <row r="202">
          <cell r="B202" t="str">
            <v xml:space="preserve">          Airport Rd.</v>
          </cell>
        </row>
        <row r="205">
          <cell r="A205">
            <v>2</v>
          </cell>
          <cell r="B205" t="str">
            <v>44 kV Goreway Dr. - City Bounary to Derry - Feeder Tie</v>
          </cell>
          <cell r="C205" t="str">
            <v>REBUILD</v>
          </cell>
          <cell r="D205">
            <v>580000</v>
          </cell>
          <cell r="F205">
            <v>2</v>
          </cell>
        </row>
        <row r="206">
          <cell r="B206" t="str">
            <v xml:space="preserve">          Rebuild of poleline along Goreway Drive from City Boundary</v>
          </cell>
          <cell r="C206">
            <v>2.5</v>
          </cell>
        </row>
        <row r="207">
          <cell r="B207" t="str">
            <v xml:space="preserve">          to Orlando MS near American Dr.</v>
          </cell>
        </row>
        <row r="210">
          <cell r="A210">
            <v>3</v>
          </cell>
          <cell r="B210" t="str">
            <v>44 kV CN Tracks - City Bounary to Derry - Feeder Tie</v>
          </cell>
          <cell r="C210" t="str">
            <v>ADD</v>
          </cell>
          <cell r="D210">
            <v>370000</v>
          </cell>
          <cell r="F210">
            <v>3</v>
          </cell>
        </row>
        <row r="211">
          <cell r="B211" t="str">
            <v xml:space="preserve">          On existing poleline along CN tracks from City Boundary</v>
          </cell>
          <cell r="C211">
            <v>5</v>
          </cell>
        </row>
        <row r="212">
          <cell r="B212" t="str">
            <v xml:space="preserve">          to Derry Rd.</v>
          </cell>
        </row>
        <row r="215">
          <cell r="A215">
            <v>4</v>
          </cell>
          <cell r="B215" t="str">
            <v xml:space="preserve">44 kV Orlando MS to Northwest to Malton MS </v>
          </cell>
          <cell r="C215" t="str">
            <v>REBUILD</v>
          </cell>
          <cell r="D215">
            <v>580000</v>
          </cell>
          <cell r="F215">
            <v>4</v>
          </cell>
        </row>
        <row r="216">
          <cell r="B216" t="str">
            <v xml:space="preserve">          On rebuild poleline along Nortwest Dr.</v>
          </cell>
          <cell r="C216">
            <v>2.5</v>
          </cell>
        </row>
        <row r="217">
          <cell r="B217" t="str">
            <v xml:space="preserve">          to Derry Rd. (to Malton MS)</v>
          </cell>
        </row>
        <row r="220">
          <cell r="A220" t="str">
            <v>5??</v>
          </cell>
          <cell r="B220" t="str">
            <v>44 kV Goreway Dr. - Derry to Orlando MS - Feeder Tie</v>
          </cell>
          <cell r="C220" t="str">
            <v>REBUILD</v>
          </cell>
          <cell r="D220">
            <v>420000</v>
          </cell>
          <cell r="F220">
            <v>5</v>
          </cell>
        </row>
        <row r="221">
          <cell r="B221" t="str">
            <v xml:space="preserve">          On existing poleline along Goreway Drive from Derry Rd.</v>
          </cell>
          <cell r="C221">
            <v>1.7</v>
          </cell>
        </row>
        <row r="222">
          <cell r="B222" t="str">
            <v xml:space="preserve">          to Orlando MS near American Dr.</v>
          </cell>
        </row>
        <row r="225">
          <cell r="A225">
            <v>6</v>
          </cell>
        </row>
        <row r="230">
          <cell r="A230">
            <v>7</v>
          </cell>
        </row>
        <row r="235">
          <cell r="A235">
            <v>8</v>
          </cell>
        </row>
        <row r="240">
          <cell r="A240">
            <v>9</v>
          </cell>
        </row>
        <row r="245">
          <cell r="B245" t="str">
            <v>SUB-TOTAL</v>
          </cell>
          <cell r="D245">
            <v>2155000</v>
          </cell>
        </row>
        <row r="247">
          <cell r="A247" t="str">
            <v>(*)  Included  in  1999  Capital  Budget.</v>
          </cell>
        </row>
        <row r="250">
          <cell r="B250" t="str">
            <v>POSSIBLE  SYSTEM   CAPITAL PROJECTS  -  2000</v>
          </cell>
        </row>
        <row r="252">
          <cell r="A252" t="str">
            <v>SUBTRANSMISSION</v>
          </cell>
          <cell r="D252" t="str">
            <v>Date:</v>
          </cell>
          <cell r="F252">
            <v>37118.646983796294</v>
          </cell>
        </row>
        <row r="255">
          <cell r="A255" t="str">
            <v>ITEM</v>
          </cell>
          <cell r="B255" t="str">
            <v>DESCRIPTION</v>
          </cell>
          <cell r="C255" t="str">
            <v>TYPE</v>
          </cell>
          <cell r="D255" t="str">
            <v>ESTIMATE</v>
          </cell>
          <cell r="E255" t="str">
            <v>ZONE</v>
          </cell>
          <cell r="F255" t="str">
            <v>PRIORITY</v>
          </cell>
        </row>
        <row r="256">
          <cell r="C256" t="str">
            <v>(km)</v>
          </cell>
        </row>
        <row r="258">
          <cell r="B258" t="str">
            <v>27.6 kV SOUTH SYSTEM</v>
          </cell>
        </row>
        <row r="261">
          <cell r="A261">
            <v>1</v>
          </cell>
          <cell r="B261" t="str">
            <v>27.6 kV Cliff Rd. - ROW to Queensway</v>
          </cell>
          <cell r="C261" t="str">
            <v>REBUILD</v>
          </cell>
          <cell r="D261">
            <v>290000</v>
          </cell>
          <cell r="F261">
            <v>1</v>
          </cell>
        </row>
        <row r="262">
          <cell r="B262" t="str">
            <v xml:space="preserve">          On rebuild poleline along Cliff Rd. east of Hwy 10</v>
          </cell>
          <cell r="C262">
            <v>1.2</v>
          </cell>
        </row>
        <row r="263">
          <cell r="B263" t="str">
            <v xml:space="preserve">          from O.H. ROW to Queensway</v>
          </cell>
        </row>
        <row r="266">
          <cell r="A266">
            <v>2</v>
          </cell>
          <cell r="B266" t="str">
            <v>27.6 kV Lakeshore Rd -  Cawthra and Dixie</v>
          </cell>
          <cell r="C266" t="str">
            <v>REBUILD</v>
          </cell>
          <cell r="D266">
            <v>280000</v>
          </cell>
          <cell r="F266">
            <v>2</v>
          </cell>
        </row>
        <row r="267">
          <cell r="B267" t="str">
            <v xml:space="preserve">          On rebuild poleline along Lakeshore Rd.</v>
          </cell>
          <cell r="C267">
            <v>1</v>
          </cell>
        </row>
        <row r="268">
          <cell r="B268" t="str">
            <v xml:space="preserve">          between Cawthra and Dixie</v>
          </cell>
        </row>
        <row r="271">
          <cell r="A271">
            <v>3</v>
          </cell>
          <cell r="B271" t="str">
            <v>27.6 kV Stanfield - ROW to Queensway</v>
          </cell>
          <cell r="C271" t="str">
            <v>NEW</v>
          </cell>
          <cell r="D271">
            <v>305000</v>
          </cell>
          <cell r="F271">
            <v>3</v>
          </cell>
        </row>
        <row r="272">
          <cell r="B272" t="str">
            <v xml:space="preserve">          On existing poleline along Stanfield Rd. east of Hwy 10</v>
          </cell>
          <cell r="C272">
            <v>1.5</v>
          </cell>
        </row>
        <row r="273">
          <cell r="B273" t="str">
            <v xml:space="preserve">          from O.H. ROW to Queensway</v>
          </cell>
        </row>
        <row r="276">
          <cell r="A276">
            <v>4</v>
          </cell>
          <cell r="B276" t="str">
            <v>27.6 kV Indian Grove  - Lorne Park TS to Lakeshore</v>
          </cell>
          <cell r="C276" t="str">
            <v>REBUILD</v>
          </cell>
          <cell r="D276">
            <v>560000</v>
          </cell>
          <cell r="F276">
            <v>4</v>
          </cell>
        </row>
        <row r="277">
          <cell r="B277" t="str">
            <v xml:space="preserve">          On existing poleline along Indian Grove and Kane Rd. west of</v>
          </cell>
          <cell r="C277">
            <v>2.4</v>
          </cell>
        </row>
        <row r="278">
          <cell r="B278" t="str">
            <v xml:space="preserve">          Mississauga Rd. from O.H. ROW to Lakeshore</v>
          </cell>
        </row>
        <row r="281">
          <cell r="A281">
            <v>5</v>
          </cell>
          <cell r="B281" t="str">
            <v>27.6 KV Highway 10 - Lakeshore to Queensway</v>
          </cell>
          <cell r="C281" t="str">
            <v>REBUILD</v>
          </cell>
          <cell r="D281">
            <v>780000</v>
          </cell>
          <cell r="F281">
            <v>5</v>
          </cell>
        </row>
        <row r="282">
          <cell r="B282" t="str">
            <v xml:space="preserve">          On existing poleline along Hwy 10</v>
          </cell>
          <cell r="C282">
            <v>3.5</v>
          </cell>
        </row>
        <row r="283">
          <cell r="B283" t="str">
            <v xml:space="preserve">          between Lakeshore and Queensway</v>
          </cell>
        </row>
        <row r="286">
          <cell r="A286">
            <v>6</v>
          </cell>
          <cell r="B286" t="str">
            <v>27.6 KV Winston C.Blvd. -  St. Lawrence Cement Plant</v>
          </cell>
          <cell r="C286" t="str">
            <v>REBUILD</v>
          </cell>
          <cell r="D286">
            <v>780000</v>
          </cell>
        </row>
        <row r="287">
          <cell r="B287" t="str">
            <v xml:space="preserve">          On existing poleline along WCB south to Lakeshore</v>
          </cell>
          <cell r="C287">
            <v>3.5</v>
          </cell>
        </row>
        <row r="288">
          <cell r="B288" t="str">
            <v xml:space="preserve">          to St. Lawrence Cemnet  Plant</v>
          </cell>
        </row>
        <row r="291">
          <cell r="A291">
            <v>7</v>
          </cell>
        </row>
        <row r="296">
          <cell r="A296">
            <v>8</v>
          </cell>
        </row>
        <row r="301">
          <cell r="A301">
            <v>9</v>
          </cell>
        </row>
        <row r="306">
          <cell r="B306" t="str">
            <v>SUB-TOTAL</v>
          </cell>
          <cell r="D306">
            <v>2995000</v>
          </cell>
        </row>
        <row r="308">
          <cell r="A308" t="str">
            <v>(*)  Included  in  1999  Capital  Budget.</v>
          </cell>
        </row>
        <row r="311">
          <cell r="B311" t="str">
            <v>POSSIBLE  SYSTEM   CAPITAL PROJECTS  -  2000</v>
          </cell>
        </row>
        <row r="313">
          <cell r="A313" t="str">
            <v>SUBTRANSMISSION</v>
          </cell>
          <cell r="D313" t="str">
            <v>Date:</v>
          </cell>
          <cell r="F313">
            <v>37118.646983796294</v>
          </cell>
        </row>
        <row r="316">
          <cell r="A316" t="str">
            <v>ITEM</v>
          </cell>
          <cell r="B316" t="str">
            <v>DESCRIPTION</v>
          </cell>
          <cell r="C316" t="str">
            <v>TYPE</v>
          </cell>
          <cell r="D316" t="str">
            <v>ESTIMATE</v>
          </cell>
          <cell r="E316" t="str">
            <v>ZONE</v>
          </cell>
          <cell r="F316" t="str">
            <v>PRIORITY</v>
          </cell>
        </row>
        <row r="317">
          <cell r="C317" t="str">
            <v>(km)</v>
          </cell>
        </row>
        <row r="319">
          <cell r="B319" t="str">
            <v>27.6 kV NORTH SYSTEM</v>
          </cell>
        </row>
        <row r="322">
          <cell r="A322" t="str">
            <v>1*</v>
          </cell>
          <cell r="B322" t="str">
            <v>27.6 kV Mavis - Erindale TS to Brittannia Rd.</v>
          </cell>
          <cell r="C322" t="str">
            <v>ADD (F)</v>
          </cell>
          <cell r="D322">
            <v>870000</v>
          </cell>
          <cell r="F322">
            <v>1</v>
          </cell>
        </row>
        <row r="323">
          <cell r="B323" t="str">
            <v xml:space="preserve">          New underground feeders from Erindale TS to Mavis Rd. and</v>
          </cell>
          <cell r="C323">
            <v>3</v>
          </cell>
        </row>
        <row r="324">
          <cell r="B324" t="str">
            <v xml:space="preserve">          additional cct on exiting poleline along Mavis Rd. to Eglinton</v>
          </cell>
        </row>
        <row r="325">
          <cell r="B325" t="str">
            <v xml:space="preserve">          and north to Britannia Rd.</v>
          </cell>
        </row>
        <row r="327">
          <cell r="A327">
            <v>2</v>
          </cell>
          <cell r="B327" t="str">
            <v>27.6 kV /44 kV- Intertie Substation.</v>
          </cell>
          <cell r="C327" t="str">
            <v>ADD (F)</v>
          </cell>
          <cell r="D327">
            <v>375000</v>
          </cell>
          <cell r="E327" t="str">
            <v>R</v>
          </cell>
          <cell r="F327">
            <v>2</v>
          </cell>
        </row>
        <row r="328">
          <cell r="B328" t="str">
            <v xml:space="preserve">          Along Tomken Rd at a suitable location (at Derry MS?)</v>
          </cell>
          <cell r="C328">
            <v>0.7</v>
          </cell>
        </row>
        <row r="329">
          <cell r="B329" t="str">
            <v xml:space="preserve">          between Britannia and Derry Rd.</v>
          </cell>
        </row>
        <row r="332">
          <cell r="A332">
            <v>3</v>
          </cell>
          <cell r="B332" t="str">
            <v>27.6 kV - Hwy 10  - From ROW to Eglinton</v>
          </cell>
          <cell r="C332" t="str">
            <v>NEW (F)</v>
          </cell>
          <cell r="D332">
            <v>30050</v>
          </cell>
          <cell r="F332">
            <v>3</v>
          </cell>
        </row>
        <row r="333">
          <cell r="B333" t="str">
            <v xml:space="preserve">          Create a tie between two polelines</v>
          </cell>
          <cell r="C333">
            <v>6.7000000000000004E-2</v>
          </cell>
        </row>
        <row r="334">
          <cell r="B334" t="str">
            <v xml:space="preserve">          at north-east corner of Hwys10 and 403</v>
          </cell>
        </row>
        <row r="337">
          <cell r="A337">
            <v>4</v>
          </cell>
          <cell r="B337" t="str">
            <v>27.6 kV - Kennedy Rd.</v>
          </cell>
          <cell r="C337" t="str">
            <v>REBUILD (F)</v>
          </cell>
          <cell r="D337">
            <v>450000</v>
          </cell>
          <cell r="F337">
            <v>4</v>
          </cell>
        </row>
        <row r="338">
          <cell r="B338" t="str">
            <v xml:space="preserve">          On existing poleline along Kennedy Rd. from</v>
          </cell>
          <cell r="C338">
            <v>2</v>
          </cell>
        </row>
        <row r="339">
          <cell r="B339" t="str">
            <v xml:space="preserve">          Eglinton Av. To Britannia</v>
          </cell>
        </row>
        <row r="342">
          <cell r="A342">
            <v>5</v>
          </cell>
          <cell r="B342" t="str">
            <v>27.6 kV Bramalea TS Feeder Ties</v>
          </cell>
          <cell r="C342" t="str">
            <v>NEW</v>
          </cell>
          <cell r="D342">
            <v>300000</v>
          </cell>
          <cell r="F342">
            <v>5</v>
          </cell>
        </row>
        <row r="343">
          <cell r="B343" t="str">
            <v xml:space="preserve">          New poleline from Bramalea T.S. along</v>
          </cell>
          <cell r="C343">
            <v>5</v>
          </cell>
        </row>
        <row r="344">
          <cell r="B344" t="str">
            <v xml:space="preserve">          Utility Corridor to Dixie/Tomken/Kennedy</v>
          </cell>
        </row>
        <row r="345">
          <cell r="B345" t="str">
            <v xml:space="preserve">           OR  along Bramalea Rd &amp; Drew Rd.</v>
          </cell>
        </row>
        <row r="347">
          <cell r="A347">
            <v>6</v>
          </cell>
          <cell r="B347" t="str">
            <v xml:space="preserve">27.6 kV - Hwy 10  - From Eglinton to Bristol </v>
          </cell>
          <cell r="C347" t="str">
            <v>ADD (F)</v>
          </cell>
          <cell r="D347">
            <v>100000</v>
          </cell>
          <cell r="F347">
            <v>6</v>
          </cell>
        </row>
        <row r="348">
          <cell r="B348" t="str">
            <v xml:space="preserve">          On existing poleline along Hurontario St. from</v>
          </cell>
          <cell r="C348">
            <v>1.2</v>
          </cell>
        </row>
        <row r="349">
          <cell r="B349" t="str">
            <v xml:space="preserve">          Eglinton to Bristol Rd.</v>
          </cell>
        </row>
        <row r="352">
          <cell r="A352" t="str">
            <v>7*</v>
          </cell>
          <cell r="B352" t="str">
            <v>27.6 kV - Traders Area</v>
          </cell>
          <cell r="D352">
            <v>350000</v>
          </cell>
          <cell r="F352">
            <v>7</v>
          </cell>
        </row>
        <row r="353">
          <cell r="B353" t="str">
            <v xml:space="preserve">          Build additional U/G main feeder ties</v>
          </cell>
        </row>
        <row r="354">
          <cell r="B354" t="str">
            <v xml:space="preserve">          between Hwy 10 and Kennedy and create additional 1/0 taps from </v>
          </cell>
        </row>
        <row r="355">
          <cell r="B355" t="str">
            <v xml:space="preserve">          main feeders.</v>
          </cell>
        </row>
        <row r="357">
          <cell r="A357">
            <v>8</v>
          </cell>
          <cell r="B357" t="str">
            <v>27.6 kV - Derry/Ambassedor Area</v>
          </cell>
          <cell r="D357">
            <v>250000</v>
          </cell>
          <cell r="F357">
            <v>8</v>
          </cell>
        </row>
        <row r="358">
          <cell r="B358" t="str">
            <v xml:space="preserve">          Build additional U/G  ties from OH circuits</v>
          </cell>
        </row>
        <row r="359">
          <cell r="B359" t="str">
            <v xml:space="preserve">          between Hwy 10 and Kennedy north of Hwy 401</v>
          </cell>
        </row>
        <row r="362">
          <cell r="A362">
            <v>9</v>
          </cell>
          <cell r="B362" t="str">
            <v>27.6 kV - Hwy 10  - From Britannia to Derry</v>
          </cell>
          <cell r="C362" t="str">
            <v>ADD (F)</v>
          </cell>
          <cell r="D362">
            <v>250000</v>
          </cell>
          <cell r="F362">
            <v>9</v>
          </cell>
        </row>
        <row r="363">
          <cell r="B363" t="str">
            <v xml:space="preserve">          On existing poleline along Hurontario St. from</v>
          </cell>
          <cell r="C363">
            <v>3.4</v>
          </cell>
        </row>
        <row r="364">
          <cell r="B364" t="str">
            <v xml:space="preserve">          Britannia Rd. to Derry Rd.</v>
          </cell>
        </row>
        <row r="368">
          <cell r="B368" t="str">
            <v>SUB-TOTAL</v>
          </cell>
          <cell r="D368">
            <v>2975050</v>
          </cell>
        </row>
        <row r="370">
          <cell r="A370" t="str">
            <v>(*)  Included  in  1999  Capital  Budget.</v>
          </cell>
        </row>
        <row r="373">
          <cell r="B373" t="str">
            <v>POSSIBLE  SYSTEM   CAPITAL PROJECTS  -  2000</v>
          </cell>
        </row>
        <row r="375">
          <cell r="A375" t="str">
            <v>SUBTRANSMISSION</v>
          </cell>
          <cell r="D375" t="str">
            <v>Date:</v>
          </cell>
          <cell r="F375">
            <v>0</v>
          </cell>
        </row>
        <row r="378">
          <cell r="A378" t="str">
            <v>ITEM</v>
          </cell>
          <cell r="B378" t="str">
            <v>DESCRIPTION</v>
          </cell>
          <cell r="C378" t="str">
            <v>TYPE</v>
          </cell>
          <cell r="D378" t="str">
            <v>ESTIMATE</v>
          </cell>
          <cell r="E378" t="str">
            <v>ZONE</v>
          </cell>
          <cell r="F378" t="str">
            <v>PRIORITY</v>
          </cell>
        </row>
        <row r="379">
          <cell r="C379" t="str">
            <v>(km)</v>
          </cell>
        </row>
        <row r="381">
          <cell r="B381" t="str">
            <v>27.6 kV NORTH SYSTEM (Cont'd)</v>
          </cell>
        </row>
        <row r="384">
          <cell r="A384">
            <v>10</v>
          </cell>
          <cell r="B384" t="str">
            <v>27.6 kV - 4th cct on Britannia Rd.</v>
          </cell>
          <cell r="C384" t="str">
            <v>ADD (F)</v>
          </cell>
          <cell r="D384">
            <v>330000</v>
          </cell>
          <cell r="F384">
            <v>9</v>
          </cell>
        </row>
        <row r="385">
          <cell r="B385" t="str">
            <v xml:space="preserve">          On existing poleline along Britannia Rd. from Mavis</v>
          </cell>
          <cell r="C385">
            <v>5</v>
          </cell>
        </row>
        <row r="386">
          <cell r="B386" t="str">
            <v xml:space="preserve">          to Kennedy Rd.</v>
          </cell>
        </row>
        <row r="389">
          <cell r="A389" t="str">
            <v>11*</v>
          </cell>
          <cell r="B389" t="str">
            <v>27.6 kV - New Airport Feeder</v>
          </cell>
          <cell r="C389" t="str">
            <v>ADD (F)</v>
          </cell>
          <cell r="D389">
            <v>330000</v>
          </cell>
        </row>
        <row r="390">
          <cell r="B390" t="str">
            <v xml:space="preserve">          On existing poleline along Bramalea Rd to Derry Rd.</v>
          </cell>
          <cell r="C390">
            <v>5</v>
          </cell>
        </row>
        <row r="391">
          <cell r="B391" t="str">
            <v xml:space="preserve">          and south U/G to Airport to New West SU.</v>
          </cell>
        </row>
        <row r="394">
          <cell r="A394">
            <v>12</v>
          </cell>
          <cell r="B394" t="str">
            <v>27.6 kV - Courtneypark</v>
          </cell>
          <cell r="C394" t="str">
            <v>New</v>
          </cell>
          <cell r="D394">
            <v>380000</v>
          </cell>
        </row>
        <row r="395">
          <cell r="B395" t="str">
            <v xml:space="preserve">          On new pole line from Kennedy easterly to</v>
          </cell>
          <cell r="C395">
            <v>2</v>
          </cell>
        </row>
        <row r="396">
          <cell r="B396" t="str">
            <v xml:space="preserve">          Shawson Dr.</v>
          </cell>
        </row>
        <row r="399">
          <cell r="A399">
            <v>13</v>
          </cell>
          <cell r="B399" t="str">
            <v>27.6 kV - Derry T.S.</v>
          </cell>
          <cell r="C399" t="str">
            <v>New</v>
          </cell>
          <cell r="D399">
            <v>2500000</v>
          </cell>
        </row>
        <row r="400">
          <cell r="B400" t="str">
            <v xml:space="preserve">          Phase I of Derry TS </v>
          </cell>
        </row>
        <row r="425">
          <cell r="B425" t="str">
            <v>SUB-TOTAL</v>
          </cell>
          <cell r="D425">
            <v>6515050</v>
          </cell>
        </row>
        <row r="427">
          <cell r="A427" t="str">
            <v>(*)  Included  in  1999  Capital  Budget.</v>
          </cell>
        </row>
        <row r="430">
          <cell r="B430" t="str">
            <v>POSSIBLE  SYSTEM   CAPITAL PROJECTS  -  2000</v>
          </cell>
        </row>
        <row r="432">
          <cell r="A432" t="str">
            <v>DISTRIBUTION</v>
          </cell>
          <cell r="D432" t="str">
            <v>Date:</v>
          </cell>
          <cell r="F432">
            <v>37118.646983796294</v>
          </cell>
        </row>
        <row r="435">
          <cell r="A435" t="str">
            <v>ITEM</v>
          </cell>
          <cell r="B435" t="str">
            <v>DESCRIPTION</v>
          </cell>
          <cell r="C435" t="str">
            <v>TYPE</v>
          </cell>
          <cell r="D435" t="str">
            <v>ESTIMATE</v>
          </cell>
          <cell r="E435" t="str">
            <v>ZONE</v>
          </cell>
          <cell r="F435" t="str">
            <v>PRIORITY</v>
          </cell>
        </row>
        <row r="436">
          <cell r="C436" t="str">
            <v>(km)</v>
          </cell>
        </row>
        <row r="438">
          <cell r="B438" t="str">
            <v>13.8 kV SYSTEM</v>
          </cell>
        </row>
        <row r="441">
          <cell r="A441" t="str">
            <v>1*</v>
          </cell>
          <cell r="B441" t="str">
            <v>13.8 kV Burnhamthorpe- Tomken to Dixie</v>
          </cell>
          <cell r="C441" t="str">
            <v>ADD (F)</v>
          </cell>
          <cell r="D441">
            <v>95000</v>
          </cell>
          <cell r="F441">
            <v>1</v>
          </cell>
        </row>
        <row r="442">
          <cell r="B442" t="str">
            <v xml:space="preserve">         Add cct on rebuild poleline along Burnhamthorpe Rd. from Tomken Rd.</v>
          </cell>
          <cell r="C442">
            <v>1.74</v>
          </cell>
        </row>
        <row r="443">
          <cell r="B443" t="str">
            <v xml:space="preserve">          to Dixie Rd. </v>
          </cell>
        </row>
        <row r="446">
          <cell r="A446" t="str">
            <v>2*</v>
          </cell>
          <cell r="B446" t="str">
            <v>13.8 kV Dixie Rd. - Burnhamtorpe to Eglinton and Eastgate Dr.</v>
          </cell>
          <cell r="C446" t="str">
            <v>ADD (F)</v>
          </cell>
          <cell r="D446">
            <v>240000</v>
          </cell>
          <cell r="F446">
            <v>2</v>
          </cell>
        </row>
        <row r="447">
          <cell r="B447" t="str">
            <v xml:space="preserve">          On existing poleline along Dixie Rd. and Eastgate Dr.</v>
          </cell>
          <cell r="C447">
            <v>2.5</v>
          </cell>
        </row>
        <row r="448">
          <cell r="B448" t="str">
            <v xml:space="preserve">          North of Burnhamthorpe Rd.</v>
          </cell>
        </row>
        <row r="451">
          <cell r="A451" t="str">
            <v>3*</v>
          </cell>
          <cell r="B451" t="str">
            <v>13.8 kV Winston Churchill Blvd. - Closing the "gaps"</v>
          </cell>
          <cell r="C451" t="str">
            <v>ADD (F)</v>
          </cell>
          <cell r="D451">
            <v>235000</v>
          </cell>
          <cell r="F451">
            <v>3</v>
          </cell>
        </row>
        <row r="452">
          <cell r="B452" t="str">
            <v xml:space="preserve">          On existing poleline along Winston Churchill Blvd. Britannia Rd</v>
          </cell>
          <cell r="C452">
            <v>4.4000000000000004</v>
          </cell>
        </row>
        <row r="453">
          <cell r="B453" t="str">
            <v xml:space="preserve">          to Derry Rd. and north to the Tracks south of Hwy 401 and connect</v>
          </cell>
        </row>
        <row r="454">
          <cell r="B454" t="str">
            <v xml:space="preserve">          U/G taps to the Overhead circuits</v>
          </cell>
        </row>
        <row r="456">
          <cell r="A456" t="str">
            <v>4*</v>
          </cell>
          <cell r="B456" t="str">
            <v>13.8 kV Glen Erin - Dundas</v>
          </cell>
          <cell r="C456" t="str">
            <v>REBUILD (F)</v>
          </cell>
          <cell r="D456">
            <v>140000</v>
          </cell>
          <cell r="F456">
            <v>4</v>
          </cell>
        </row>
        <row r="457">
          <cell r="B457" t="str">
            <v xml:space="preserve">          On rebuild poleline along Glen Erin Dr. from Dundas</v>
          </cell>
          <cell r="C457">
            <v>1</v>
          </cell>
        </row>
        <row r="458">
          <cell r="B458" t="str">
            <v xml:space="preserve">          south to Sheridan Homelands</v>
          </cell>
        </row>
        <row r="461">
          <cell r="A461">
            <v>5</v>
          </cell>
          <cell r="B461" t="str">
            <v>13.8 kV Glen Erin - Hwy 403 to Eglinton</v>
          </cell>
          <cell r="C461" t="str">
            <v>ADD (F)</v>
          </cell>
          <cell r="D461">
            <v>120000</v>
          </cell>
          <cell r="E461" t="str">
            <v>R</v>
          </cell>
          <cell r="F461">
            <v>5</v>
          </cell>
        </row>
        <row r="462">
          <cell r="B462" t="str">
            <v xml:space="preserve">          On existing poleline along Glen Erin Dr. from </v>
          </cell>
          <cell r="C462">
            <v>1.5</v>
          </cell>
        </row>
        <row r="463">
          <cell r="B463" t="str">
            <v xml:space="preserve">          Hwy. 403 to Eglinton Av. (including 44 kV cct)</v>
          </cell>
        </row>
        <row r="466">
          <cell r="A466">
            <v>6</v>
          </cell>
          <cell r="B466" t="str">
            <v>13.8 kV Burnhamthorpe Rd. - Mississauga Rd to Winston Churchill Blvd.</v>
          </cell>
          <cell r="C466" t="str">
            <v>ADD</v>
          </cell>
          <cell r="D466">
            <v>258000</v>
          </cell>
          <cell r="F466">
            <v>6</v>
          </cell>
        </row>
        <row r="467">
          <cell r="B467" t="str">
            <v xml:space="preserve">          On existing poleline along Burnhamthorpe from Glen Erin Dr. to</v>
          </cell>
          <cell r="C467">
            <v>4</v>
          </cell>
        </row>
        <row r="468">
          <cell r="B468" t="str">
            <v xml:space="preserve">          Winston Churchill Blvd. and from Rogers MS to Mississauga Rd.</v>
          </cell>
        </row>
        <row r="469">
          <cell r="B469" t="str">
            <v xml:space="preserve">          and connect F6 CB to the feeder</v>
          </cell>
        </row>
        <row r="471">
          <cell r="A471">
            <v>7</v>
          </cell>
          <cell r="B471" t="str">
            <v>13.8 kV Matheson Blvd. - Tomken to Dixie</v>
          </cell>
          <cell r="C471" t="str">
            <v>ADD</v>
          </cell>
          <cell r="D471">
            <v>123000</v>
          </cell>
          <cell r="F471">
            <v>7</v>
          </cell>
        </row>
        <row r="472">
          <cell r="B472" t="str">
            <v xml:space="preserve">          On existing poleline along Matheson Blvd.</v>
          </cell>
          <cell r="C472">
            <v>1.3</v>
          </cell>
        </row>
        <row r="473">
          <cell r="B473" t="str">
            <v xml:space="preserve">          between Tomken Rd. and Dixie Rd. (including 44 kV cct)</v>
          </cell>
        </row>
        <row r="476">
          <cell r="A476">
            <v>8</v>
          </cell>
          <cell r="B476" t="str">
            <v>13. 8 kV Queen St/ Britannia</v>
          </cell>
          <cell r="C476" t="str">
            <v>REBUILD</v>
          </cell>
          <cell r="D476">
            <v>195500</v>
          </cell>
          <cell r="F476">
            <v>8</v>
          </cell>
        </row>
        <row r="477">
          <cell r="B477" t="str">
            <v xml:space="preserve">          On existing poleline along Britannia Rd east of Erin Mills Pkwy</v>
          </cell>
          <cell r="C477">
            <v>1.5</v>
          </cell>
        </row>
        <row r="478">
          <cell r="B478" t="str">
            <v xml:space="preserve">          and along Queens Street north of Britannia Rd. and south</v>
          </cell>
        </row>
        <row r="479">
          <cell r="B479" t="str">
            <v xml:space="preserve">          to Alpha Mills MS</v>
          </cell>
        </row>
        <row r="481">
          <cell r="A481" t="str">
            <v>9*</v>
          </cell>
          <cell r="B481" t="str">
            <v>13.8 kV Derry/Mississauga  - Argentia  to Old Derry &amp; along Derry</v>
          </cell>
          <cell r="C481" t="str">
            <v>REBUILD</v>
          </cell>
          <cell r="D481">
            <v>165000</v>
          </cell>
          <cell r="E481" t="str">
            <v>R</v>
          </cell>
          <cell r="F481">
            <v>9</v>
          </cell>
        </row>
        <row r="482">
          <cell r="B482" t="str">
            <v xml:space="preserve">          On existing poleline along Mississauga Rd. from Argentia Rd</v>
          </cell>
          <cell r="C482">
            <v>2</v>
          </cell>
        </row>
        <row r="483">
          <cell r="B483" t="str">
            <v xml:space="preserve">          to Derry Rd. and east along Derry Rd. to Old Derry Rd. and south</v>
          </cell>
        </row>
        <row r="484">
          <cell r="B484" t="str">
            <v xml:space="preserve">          to CIBC (Including 44kV)</v>
          </cell>
        </row>
        <row r="486">
          <cell r="B486" t="str">
            <v>SUB-TOTAL</v>
          </cell>
          <cell r="D486">
            <v>1571500</v>
          </cell>
        </row>
        <row r="488">
          <cell r="A488" t="str">
            <v>(*)  Included  in  1999  Capital  Budget.</v>
          </cell>
        </row>
        <row r="491">
          <cell r="B491" t="str">
            <v>POSSIBLE  SYSTEM   CAPITAL PROJECTS  -  2000</v>
          </cell>
        </row>
        <row r="493">
          <cell r="A493" t="str">
            <v>DISTRIBUTION</v>
          </cell>
          <cell r="D493" t="str">
            <v>Date:</v>
          </cell>
          <cell r="F493">
            <v>37118.646983796294</v>
          </cell>
        </row>
        <row r="496">
          <cell r="A496" t="str">
            <v>ITEM</v>
          </cell>
          <cell r="B496" t="str">
            <v>DESCRIPTION</v>
          </cell>
          <cell r="C496" t="str">
            <v>TYPE</v>
          </cell>
          <cell r="D496" t="str">
            <v>ESTIMATE</v>
          </cell>
          <cell r="E496" t="str">
            <v>ZONE</v>
          </cell>
          <cell r="F496" t="str">
            <v>PRIORITY</v>
          </cell>
        </row>
        <row r="497">
          <cell r="C497" t="str">
            <v>(km)</v>
          </cell>
        </row>
        <row r="499">
          <cell r="B499" t="str">
            <v>13.8 kV SYSTEM (Cont'd)</v>
          </cell>
        </row>
        <row r="502">
          <cell r="A502" t="str">
            <v>10*</v>
          </cell>
          <cell r="B502" t="str">
            <v>13.8 kV American/Elmbank Drive Feeder Tie</v>
          </cell>
          <cell r="C502" t="str">
            <v>REBUILD (F)</v>
          </cell>
          <cell r="D502">
            <v>258000</v>
          </cell>
          <cell r="F502">
            <v>10</v>
          </cell>
        </row>
        <row r="503">
          <cell r="B503" t="str">
            <v xml:space="preserve">           From Orlando MS to Elmbank and American Dr.</v>
          </cell>
          <cell r="C503">
            <v>2</v>
          </cell>
        </row>
        <row r="504">
          <cell r="B504" t="str">
            <v xml:space="preserve">           From Goreway to Viscount</v>
          </cell>
        </row>
        <row r="507">
          <cell r="A507" t="str">
            <v>11*</v>
          </cell>
          <cell r="B507" t="str">
            <v>Streetsville Conversion (URGENT)</v>
          </cell>
          <cell r="D507">
            <v>100000</v>
          </cell>
          <cell r="F507">
            <v>11</v>
          </cell>
        </row>
        <row r="508">
          <cell r="B508" t="str">
            <v xml:space="preserve">           Convert 4.16 kV to 13.8 kV in area SE  of</v>
          </cell>
        </row>
        <row r="509">
          <cell r="B509" t="str">
            <v xml:space="preserve">           Britannia Rd. and Queen St. and reconductor</v>
          </cell>
        </row>
        <row r="510">
          <cell r="B510" t="str">
            <v xml:space="preserve">           to 556 kcmil circuit along Britannia Rd.</v>
          </cell>
        </row>
        <row r="512">
          <cell r="A512" t="str">
            <v>12*</v>
          </cell>
          <cell r="B512" t="str">
            <v>600 V.Secondary Busses - Sectionalizing</v>
          </cell>
          <cell r="D512">
            <v>100000</v>
          </cell>
        </row>
        <row r="513">
          <cell r="B513" t="str">
            <v xml:space="preserve">           Various locations</v>
          </cell>
        </row>
        <row r="517">
          <cell r="A517">
            <v>13</v>
          </cell>
          <cell r="B517" t="str">
            <v>13.8 kV Thomas St</v>
          </cell>
          <cell r="C517" t="str">
            <v>Add</v>
          </cell>
          <cell r="D517">
            <v>258000</v>
          </cell>
          <cell r="F517">
            <v>10</v>
          </cell>
        </row>
        <row r="518">
          <cell r="B518" t="str">
            <v xml:space="preserve">           On exsiting poleline from Erin Mills Pkwy westerly to</v>
          </cell>
          <cell r="C518">
            <v>2</v>
          </cell>
        </row>
        <row r="519">
          <cell r="B519" t="str">
            <v xml:space="preserve">           WCB.</v>
          </cell>
        </row>
        <row r="522">
          <cell r="A522">
            <v>14</v>
          </cell>
          <cell r="B522" t="str">
            <v>13.8 kV Britannia RD.</v>
          </cell>
          <cell r="C522" t="str">
            <v>Add</v>
          </cell>
          <cell r="D522">
            <v>258000</v>
          </cell>
        </row>
        <row r="523">
          <cell r="B523" t="str">
            <v xml:space="preserve">           On exsiting poleline from WCB westerly to</v>
          </cell>
          <cell r="C523">
            <v>2</v>
          </cell>
        </row>
        <row r="524">
          <cell r="B524" t="str">
            <v xml:space="preserve">           Ninth Line.</v>
          </cell>
        </row>
        <row r="527">
          <cell r="A527">
            <v>15</v>
          </cell>
        </row>
        <row r="532">
          <cell r="A532">
            <v>16</v>
          </cell>
        </row>
        <row r="537">
          <cell r="A537">
            <v>17</v>
          </cell>
        </row>
        <row r="542">
          <cell r="A542">
            <v>18</v>
          </cell>
        </row>
        <row r="547">
          <cell r="B547" t="str">
            <v>SUB-TOTAL</v>
          </cell>
          <cell r="D547">
            <v>974000</v>
          </cell>
        </row>
        <row r="549">
          <cell r="A549" t="str">
            <v>(*)  Included  in  1999  Capital  Budget.</v>
          </cell>
        </row>
        <row r="552">
          <cell r="A552" t="str">
            <v>DISTRIBUTION (Cont'd)</v>
          </cell>
        </row>
        <row r="555">
          <cell r="A555" t="str">
            <v>ITEM</v>
          </cell>
          <cell r="B555" t="str">
            <v>DESCRIPTION</v>
          </cell>
          <cell r="C555" t="str">
            <v>TYPE</v>
          </cell>
          <cell r="D555" t="str">
            <v>ESTIMATE</v>
          </cell>
          <cell r="E555" t="str">
            <v>ZONE</v>
          </cell>
          <cell r="F555" t="str">
            <v>PRIORITY</v>
          </cell>
        </row>
        <row r="556">
          <cell r="C556" t="str">
            <v>(km)</v>
          </cell>
        </row>
        <row r="558">
          <cell r="B558" t="str">
            <v>4.16  KV   SYSTEM</v>
          </cell>
        </row>
        <row r="561">
          <cell r="A561">
            <v>1</v>
          </cell>
          <cell r="B561" t="str">
            <v>4.16 kV Bromsgrove MS/Clarkson MS Tie</v>
          </cell>
          <cell r="C561" t="str">
            <v>REBUILD</v>
          </cell>
          <cell r="D561">
            <v>50000</v>
          </cell>
          <cell r="F561">
            <v>1</v>
          </cell>
        </row>
        <row r="562">
          <cell r="B562" t="str">
            <v xml:space="preserve">          on existing poles between  Clarkson M.S.</v>
          </cell>
          <cell r="C562">
            <v>0.7</v>
          </cell>
        </row>
        <row r="563">
          <cell r="B563" t="str">
            <v xml:space="preserve">           and Bromsgrove  M.S.</v>
          </cell>
        </row>
        <row r="565">
          <cell r="A565">
            <v>2</v>
          </cell>
          <cell r="B565" t="str">
            <v>4.16 kV Atwater Feeder Tie</v>
          </cell>
          <cell r="C565" t="str">
            <v>REBUILD</v>
          </cell>
          <cell r="D565">
            <v>295000</v>
          </cell>
        </row>
        <row r="566">
          <cell r="B566" t="str">
            <v xml:space="preserve">          along Atwater from Cawthra MS  to off load</v>
          </cell>
          <cell r="C566">
            <v>0.8</v>
          </cell>
          <cell r="F566">
            <v>2</v>
          </cell>
        </row>
        <row r="567">
          <cell r="B567" t="str">
            <v xml:space="preserve">          9F4</v>
          </cell>
        </row>
        <row r="570">
          <cell r="A570">
            <v>3</v>
          </cell>
          <cell r="B570" t="str">
            <v>4.16 kV Pinetree MS/Melton MS Tie</v>
          </cell>
          <cell r="C570" t="str">
            <v>REBUILD</v>
          </cell>
          <cell r="D570">
            <v>120000</v>
          </cell>
          <cell r="F570">
            <v>3</v>
          </cell>
        </row>
        <row r="571">
          <cell r="B571" t="str">
            <v xml:space="preserve">          on existing poles between  Pinetree M.S.</v>
          </cell>
          <cell r="C571">
            <v>0.5</v>
          </cell>
        </row>
        <row r="572">
          <cell r="B572" t="str">
            <v xml:space="preserve">           and Melton  M.S.</v>
          </cell>
        </row>
        <row r="575">
          <cell r="A575">
            <v>4</v>
          </cell>
          <cell r="B575" t="str">
            <v>4.16 kV Bromsgrove MS/Park West MS Tie</v>
          </cell>
          <cell r="C575" t="str">
            <v>ADD</v>
          </cell>
          <cell r="D575">
            <v>75000</v>
          </cell>
          <cell r="F575">
            <v>4</v>
          </cell>
        </row>
        <row r="576">
          <cell r="B576" t="str">
            <v xml:space="preserve">          on existing poles between  Bromsgrove M.S.</v>
          </cell>
          <cell r="C576">
            <v>0.8</v>
          </cell>
        </row>
        <row r="577">
          <cell r="B577" t="str">
            <v xml:space="preserve">           and Park West M.S.</v>
          </cell>
        </row>
        <row r="580">
          <cell r="A580">
            <v>5</v>
          </cell>
          <cell r="B580" t="str">
            <v>4.16 kV Bromsgrove MS/Robin MS Tie</v>
          </cell>
          <cell r="C580" t="str">
            <v>ADD</v>
          </cell>
          <cell r="D580">
            <v>140000</v>
          </cell>
          <cell r="F580">
            <v>5</v>
          </cell>
        </row>
        <row r="581">
          <cell r="B581" t="str">
            <v xml:space="preserve">          on existing poles between  Bromsgrove M.S.</v>
          </cell>
          <cell r="C581">
            <v>1.4</v>
          </cell>
        </row>
        <row r="582">
          <cell r="B582" t="str">
            <v xml:space="preserve">           and Robin M.S.</v>
          </cell>
        </row>
        <row r="585">
          <cell r="A585">
            <v>6</v>
          </cell>
          <cell r="B585" t="str">
            <v>4.16 kV Park Royal MS/Park West MS Tie</v>
          </cell>
          <cell r="C585" t="str">
            <v>REBUILD</v>
          </cell>
          <cell r="D585">
            <v>130000</v>
          </cell>
          <cell r="F585">
            <v>6</v>
          </cell>
        </row>
        <row r="586">
          <cell r="B586" t="str">
            <v xml:space="preserve">          on existing poles between  Park Royal M.S.</v>
          </cell>
          <cell r="C586">
            <v>1</v>
          </cell>
        </row>
        <row r="587">
          <cell r="B587" t="str">
            <v xml:space="preserve">           and Park West M.S.</v>
          </cell>
        </row>
        <row r="590">
          <cell r="A590">
            <v>7</v>
          </cell>
          <cell r="B590" t="str">
            <v>4.16 kV Lakeshore Road Feeder Tie</v>
          </cell>
          <cell r="C590" t="str">
            <v>REBUILD</v>
          </cell>
          <cell r="D590">
            <v>50000</v>
          </cell>
          <cell r="F590">
            <v>7</v>
          </cell>
        </row>
        <row r="591">
          <cell r="B591" t="str">
            <v xml:space="preserve">          Lakeshore/Dennison/Lornepark</v>
          </cell>
          <cell r="C591">
            <v>0.6</v>
          </cell>
        </row>
        <row r="592">
          <cell r="B592" t="str">
            <v xml:space="preserve">           Parkland M.S. #26 and reconductor</v>
          </cell>
        </row>
        <row r="595">
          <cell r="A595">
            <v>8</v>
          </cell>
          <cell r="B595" t="str">
            <v xml:space="preserve">4.16 kV Stanfield Road Feeder Tie </v>
          </cell>
          <cell r="C595" t="str">
            <v>REBUILD</v>
          </cell>
          <cell r="D595">
            <v>265000</v>
          </cell>
          <cell r="F595">
            <v>8</v>
          </cell>
        </row>
        <row r="596">
          <cell r="B596" t="str">
            <v xml:space="preserve">          Along Ontario Hydro ROW From Cawthra</v>
          </cell>
          <cell r="C596">
            <v>1.2</v>
          </cell>
        </row>
        <row r="597">
          <cell r="B597" t="str">
            <v xml:space="preserve">          to Stanfield</v>
          </cell>
        </row>
        <row r="598">
          <cell r="B598" t="str">
            <v xml:space="preserve">       (See also 27.6 kV South)</v>
          </cell>
        </row>
        <row r="600">
          <cell r="A600">
            <v>9</v>
          </cell>
          <cell r="B600" t="str">
            <v xml:space="preserve">4.16 kV Clarkson/Lorne Park Feeder Tie </v>
          </cell>
          <cell r="C600" t="str">
            <v>ADD</v>
          </cell>
          <cell r="D600">
            <v>110000</v>
          </cell>
          <cell r="F600">
            <v>9</v>
          </cell>
        </row>
        <row r="601">
          <cell r="B601" t="str">
            <v xml:space="preserve">           Along Ontario hydro ROW</v>
          </cell>
          <cell r="C601">
            <v>2</v>
          </cell>
        </row>
        <row r="606">
          <cell r="B606" t="str">
            <v>SUB-TOTAL</v>
          </cell>
          <cell r="D606">
            <v>1235000</v>
          </cell>
        </row>
        <row r="608">
          <cell r="A608" t="str">
            <v>(*)  Included  in  1999  Capital  Budget.</v>
          </cell>
        </row>
        <row r="611">
          <cell r="A611" t="str">
            <v>MUNICIPAL STATIONS</v>
          </cell>
        </row>
        <row r="614">
          <cell r="A614" t="str">
            <v>ITEM</v>
          </cell>
          <cell r="B614" t="str">
            <v>DESCRIPTION</v>
          </cell>
          <cell r="C614" t="str">
            <v>TYPE</v>
          </cell>
          <cell r="D614" t="str">
            <v>ESTIMATE</v>
          </cell>
          <cell r="E614" t="str">
            <v>ZONE</v>
          </cell>
          <cell r="F614" t="str">
            <v>PRIORITY</v>
          </cell>
        </row>
        <row r="617">
          <cell r="A617" t="str">
            <v>1*</v>
          </cell>
          <cell r="B617" t="str">
            <v>Replacement M.S. feeder egress cables.</v>
          </cell>
          <cell r="D617">
            <v>200000</v>
          </cell>
        </row>
        <row r="622">
          <cell r="A622" t="str">
            <v>2*</v>
          </cell>
          <cell r="B622" t="str">
            <v>Stillmeadow M.S.</v>
          </cell>
          <cell r="D622">
            <v>800000</v>
          </cell>
        </row>
        <row r="623">
          <cell r="B623" t="str">
            <v xml:space="preserve">            Change 10 MVA Tx to 20 MVA Tx with</v>
          </cell>
        </row>
        <row r="624">
          <cell r="B624" t="str">
            <v xml:space="preserve">            6 feeders</v>
          </cell>
        </row>
        <row r="627">
          <cell r="A627" t="str">
            <v>3*</v>
          </cell>
          <cell r="B627" t="str">
            <v xml:space="preserve">Sheridan Park System Rebuild  </v>
          </cell>
          <cell r="D627">
            <v>800000</v>
          </cell>
        </row>
        <row r="628">
          <cell r="B628" t="str">
            <v xml:space="preserve">           Phase II - Sheridan Park  M.S. at 44 kV</v>
          </cell>
        </row>
        <row r="631">
          <cell r="A631" t="str">
            <v>4*</v>
          </cell>
          <cell r="B631" t="str">
            <v>Orlando M.S.</v>
          </cell>
          <cell r="D631">
            <v>500000</v>
          </cell>
        </row>
        <row r="632">
          <cell r="B632" t="str">
            <v xml:space="preserve">            2 x 20 MVA Tx Incl. Building, 44 kV and</v>
          </cell>
        </row>
        <row r="633">
          <cell r="B633" t="str">
            <v xml:space="preserve">            13.8  kV circuits - 6 feeders plus SCADA </v>
          </cell>
        </row>
        <row r="636">
          <cell r="A636">
            <v>5</v>
          </cell>
          <cell r="B636" t="str">
            <v>Chalkdene M.S.</v>
          </cell>
        </row>
        <row r="637">
          <cell r="B637" t="str">
            <v xml:space="preserve">            Add 2 Feeder CBs with additional feeders</v>
          </cell>
        </row>
        <row r="638">
          <cell r="B638" t="str">
            <v xml:space="preserve">           north and south</v>
          </cell>
        </row>
        <row r="641">
          <cell r="A641">
            <v>6</v>
          </cell>
          <cell r="B641" t="str">
            <v>Rockwood M.S.</v>
          </cell>
        </row>
        <row r="642">
          <cell r="B642" t="str">
            <v xml:space="preserve">            2 x 20 MVA Tx Incl. Building, 44 kV and</v>
          </cell>
        </row>
        <row r="643">
          <cell r="B643" t="str">
            <v xml:space="preserve">            13.8  kV circuits - 6 feeders plus SCADA </v>
          </cell>
        </row>
        <row r="646">
          <cell r="A646">
            <v>7</v>
          </cell>
          <cell r="B646" t="str">
            <v>New Substation at Summersite #88</v>
          </cell>
          <cell r="D646">
            <v>800000</v>
          </cell>
        </row>
        <row r="647">
          <cell r="B647" t="str">
            <v xml:space="preserve">           Build a new full size substation at Britannia Rd and</v>
          </cell>
        </row>
        <row r="648">
          <cell r="B648" t="str">
            <v xml:space="preserve">          Grossbeak west of Tenth Line</v>
          </cell>
        </row>
        <row r="650">
          <cell r="A650">
            <v>8</v>
          </cell>
          <cell r="B650" t="str">
            <v>M.S. Rebuilds</v>
          </cell>
        </row>
        <row r="651">
          <cell r="B651" t="str">
            <v xml:space="preserve">        Orchard Heights M.S.</v>
          </cell>
        </row>
        <row r="652">
          <cell r="B652" t="str">
            <v xml:space="preserve">           Mineola M.S.</v>
          </cell>
        </row>
        <row r="653">
          <cell r="B653" t="str">
            <v xml:space="preserve">           Clarkson M.S.</v>
          </cell>
        </row>
        <row r="654">
          <cell r="B654" t="str">
            <v xml:space="preserve">           Bromsgrove M.S.</v>
          </cell>
        </row>
        <row r="656">
          <cell r="A656">
            <v>9</v>
          </cell>
          <cell r="B656" t="str">
            <v>Thomas  M.S.</v>
          </cell>
        </row>
        <row r="657">
          <cell r="B657" t="str">
            <v xml:space="preserve">            Add 2nd 20 MVA Tx including additional</v>
          </cell>
        </row>
        <row r="658">
          <cell r="B658" t="str">
            <v xml:space="preserve">            44 kV circuit and 44 kV MOCB</v>
          </cell>
        </row>
        <row r="661">
          <cell r="A661">
            <v>10</v>
          </cell>
          <cell r="B661" t="str">
            <v>Desboro  M.S.</v>
          </cell>
        </row>
        <row r="662">
          <cell r="B662" t="str">
            <v xml:space="preserve">            Add 2nd 20 MVA Tx including additional</v>
          </cell>
        </row>
        <row r="663">
          <cell r="B663" t="str">
            <v xml:space="preserve">            44 kV circuit and 44 kV MOCB</v>
          </cell>
        </row>
        <row r="665">
          <cell r="B665" t="str">
            <v>SUB-TOTAL</v>
          </cell>
          <cell r="D665">
            <v>3100000</v>
          </cell>
        </row>
        <row r="667">
          <cell r="A667" t="str">
            <v>(*)  Included  in  1999  Capital  Budget.</v>
          </cell>
        </row>
        <row r="670">
          <cell r="A670" t="str">
            <v>SUBDIVISION REBUILDS</v>
          </cell>
        </row>
        <row r="673">
          <cell r="A673" t="str">
            <v>ITEM</v>
          </cell>
          <cell r="B673" t="str">
            <v>DESCRIPTION</v>
          </cell>
          <cell r="C673" t="str">
            <v>TYPE</v>
          </cell>
          <cell r="D673" t="str">
            <v>ESTIMATE</v>
          </cell>
          <cell r="E673" t="str">
            <v>ZONE</v>
          </cell>
          <cell r="F673" t="str">
            <v>PRIORITY</v>
          </cell>
        </row>
        <row r="674">
          <cell r="C674" t="str">
            <v>(km)</v>
          </cell>
        </row>
        <row r="676">
          <cell r="B676" t="str">
            <v>Subdivision Rebuilds*</v>
          </cell>
        </row>
        <row r="679">
          <cell r="A679" t="str">
            <v>1*</v>
          </cell>
          <cell r="B679" t="str">
            <v>Malton - Phase VI</v>
          </cell>
          <cell r="D679">
            <v>1000000</v>
          </cell>
          <cell r="E679">
            <v>7</v>
          </cell>
          <cell r="F679">
            <v>1</v>
          </cell>
        </row>
        <row r="680">
          <cell r="B680" t="str">
            <v xml:space="preserve">          NE of Derry/Airport Rd.</v>
          </cell>
        </row>
        <row r="681">
          <cell r="B681" t="str">
            <v xml:space="preserve">          plus east of Goreway at Darcel/Monica</v>
          </cell>
        </row>
        <row r="683">
          <cell r="A683" t="str">
            <v>2*</v>
          </cell>
          <cell r="B683" t="str">
            <v xml:space="preserve"> Forest Glen Area east and west of Dixie Rd.</v>
          </cell>
          <cell r="D683">
            <v>1000000</v>
          </cell>
          <cell r="E683">
            <v>5</v>
          </cell>
          <cell r="F683">
            <v>1</v>
          </cell>
        </row>
        <row r="685">
          <cell r="A685" t="str">
            <v>3*</v>
          </cell>
          <cell r="B685" t="str">
            <v>Meadowvale T.C. Mainfeeders - Phase II</v>
          </cell>
          <cell r="D685">
            <v>1000000</v>
          </cell>
          <cell r="E685">
            <v>1</v>
          </cell>
          <cell r="F685">
            <v>1</v>
          </cell>
        </row>
        <row r="687">
          <cell r="A687" t="str">
            <v>4*</v>
          </cell>
          <cell r="B687" t="str">
            <v>Woodlands Area</v>
          </cell>
          <cell r="D687">
            <v>1000000</v>
          </cell>
          <cell r="E687">
            <v>2</v>
          </cell>
          <cell r="F687">
            <v>1</v>
          </cell>
        </row>
        <row r="718">
          <cell r="B718" t="str">
            <v>TOTAL REBUILDS</v>
          </cell>
          <cell r="D718">
            <v>4000000</v>
          </cell>
        </row>
        <row r="720">
          <cell r="A720" t="str">
            <v>(*)  Included  in  1999  Capital  Budget.</v>
          </cell>
        </row>
        <row r="723">
          <cell r="A723" t="str">
            <v xml:space="preserve"> </v>
          </cell>
        </row>
        <row r="725">
          <cell r="A725" t="str">
            <v>SYSTEM MAINTENANCE PROJECTS</v>
          </cell>
        </row>
        <row r="728">
          <cell r="A728" t="str">
            <v>ITEM</v>
          </cell>
          <cell r="B728" t="str">
            <v>DESCRIPTION</v>
          </cell>
          <cell r="C728" t="str">
            <v>TYPE</v>
          </cell>
          <cell r="D728" t="str">
            <v>ESTIMATE</v>
          </cell>
          <cell r="F728" t="str">
            <v>PRIORITY</v>
          </cell>
        </row>
        <row r="729">
          <cell r="C729" t="str">
            <v>(km)</v>
          </cell>
        </row>
        <row r="731">
          <cell r="A731" t="str">
            <v>1*</v>
          </cell>
          <cell r="B731" t="str">
            <v>Wood Pole Replacement</v>
          </cell>
          <cell r="D731">
            <v>250000</v>
          </cell>
        </row>
        <row r="735">
          <cell r="A735" t="str">
            <v>2*</v>
          </cell>
          <cell r="B735" t="str">
            <v>Overhead Switch Replacement</v>
          </cell>
          <cell r="D735">
            <v>300000</v>
          </cell>
        </row>
        <row r="739">
          <cell r="A739" t="str">
            <v>3*</v>
          </cell>
          <cell r="B739" t="str">
            <v>Feeder Overhauls</v>
          </cell>
          <cell r="D739">
            <v>600000</v>
          </cell>
        </row>
        <row r="743">
          <cell r="A743" t="str">
            <v>4*</v>
          </cell>
          <cell r="B743" t="str">
            <v>Overhead Rebuilds</v>
          </cell>
          <cell r="D743">
            <v>600000</v>
          </cell>
        </row>
        <row r="747">
          <cell r="A747" t="str">
            <v>5*</v>
          </cell>
          <cell r="B747" t="str">
            <v>Load Centre Replacement</v>
          </cell>
          <cell r="D747">
            <v>100000</v>
          </cell>
        </row>
        <row r="751">
          <cell r="A751" t="str">
            <v>6*</v>
          </cell>
          <cell r="B751" t="str">
            <v>Underground Cable Replacement</v>
          </cell>
          <cell r="D751">
            <v>1200000</v>
          </cell>
        </row>
        <row r="755">
          <cell r="A755" t="str">
            <v>7*</v>
          </cell>
          <cell r="B755" t="str">
            <v>Meter Base Replacement</v>
          </cell>
          <cell r="D755">
            <v>40000</v>
          </cell>
        </row>
        <row r="759">
          <cell r="A759" t="str">
            <v>8*</v>
          </cell>
          <cell r="B759" t="str">
            <v>Secondary Cable Replacement</v>
          </cell>
          <cell r="D759">
            <v>60000</v>
          </cell>
        </row>
        <row r="763">
          <cell r="A763" t="str">
            <v>9*</v>
          </cell>
          <cell r="B763" t="str">
            <v>Underground Transformer Replacements</v>
          </cell>
          <cell r="D763">
            <v>150000</v>
          </cell>
        </row>
        <row r="767">
          <cell r="A767" t="str">
            <v>10*</v>
          </cell>
          <cell r="B767" t="str">
            <v>Overhead Transformer Replacement</v>
          </cell>
          <cell r="D767">
            <v>150000</v>
          </cell>
        </row>
        <row r="771">
          <cell r="A771" t="str">
            <v>11*</v>
          </cell>
          <cell r="B771" t="str">
            <v>PowerT/former O/H &amp; Station Upgrade</v>
          </cell>
          <cell r="D771">
            <v>100000</v>
          </cell>
        </row>
        <row r="775">
          <cell r="A775" t="str">
            <v>12*</v>
          </cell>
          <cell r="B775" t="str">
            <v>Auto-Switches/SCADA</v>
          </cell>
          <cell r="D775">
            <v>1200000</v>
          </cell>
        </row>
        <row r="777">
          <cell r="B777" t="str">
            <v>TOTAL MAINTENANCE</v>
          </cell>
          <cell r="D777">
            <v>4750000</v>
          </cell>
        </row>
        <row r="779">
          <cell r="A779" t="str">
            <v>(*)  Included  in  1999  Capital  Budget.</v>
          </cell>
        </row>
      </sheetData>
      <sheetData sheetId="1" refreshError="1"/>
      <sheetData sheetId="2" refreshError="1"/>
      <sheetData sheetId="3"/>
      <sheetData sheetId="4"/>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2001"/>
      <sheetName val="SUM2001 (2)"/>
      <sheetName val="SUM2001 (3)"/>
      <sheetName val="Sheet1"/>
      <sheetName val="Sheet2"/>
      <sheetName val="Sheet3"/>
    </sheetNames>
    <sheetDataSet>
      <sheetData sheetId="0" refreshError="1">
        <row r="6">
          <cell r="C6" t="str">
            <v>TABLE 1</v>
          </cell>
        </row>
        <row r="7">
          <cell r="C7" t="str">
            <v xml:space="preserve">SUMMARY OF </v>
          </cell>
        </row>
        <row r="8">
          <cell r="C8" t="str">
            <v>RECOMMENDED OPERATION'S CAPITAL PROJECTS - 2002</v>
          </cell>
        </row>
        <row r="10">
          <cell r="C10">
            <v>2002</v>
          </cell>
          <cell r="D10" t="str">
            <v>BENEFITS (1)</v>
          </cell>
          <cell r="I10" t="str">
            <v>BENEFITS (2)</v>
          </cell>
        </row>
        <row r="11">
          <cell r="A11" t="str">
            <v>Item</v>
          </cell>
          <cell r="B11" t="str">
            <v>Description</v>
          </cell>
          <cell r="C11" t="str">
            <v>Budget</v>
          </cell>
          <cell r="D11" t="str">
            <v>Capcity</v>
          </cell>
          <cell r="F11" t="str">
            <v>SAVINGS (p.a)</v>
          </cell>
          <cell r="H11" t="str">
            <v>Payback</v>
          </cell>
          <cell r="I11" t="str">
            <v>SAVINGS (p.a)</v>
          </cell>
          <cell r="K11" t="str">
            <v>Payback</v>
          </cell>
        </row>
        <row r="12">
          <cell r="C12" t="str">
            <v>Amount</v>
          </cell>
          <cell r="D12" t="str">
            <v>(MW)</v>
          </cell>
          <cell r="E12" t="str">
            <v>Losses</v>
          </cell>
          <cell r="F12" t="str">
            <v>Cust-min.</v>
          </cell>
          <cell r="G12" t="str">
            <v>Out. Costs*</v>
          </cell>
          <cell r="H12" t="str">
            <v>Yrs</v>
          </cell>
          <cell r="I12" t="str">
            <v>Eff. MW-Min.</v>
          </cell>
          <cell r="J12" t="str">
            <v>Out. Costs*</v>
          </cell>
          <cell r="K12" t="str">
            <v>Yrs</v>
          </cell>
        </row>
        <row r="14">
          <cell r="B14" t="str">
            <v>SUBTRANSMISSION</v>
          </cell>
        </row>
        <row r="17">
          <cell r="A17">
            <v>1</v>
          </cell>
          <cell r="B17" t="str">
            <v>44 kV Winston Churchill Blvd. - Britannia Rd to Eglinton Av.</v>
          </cell>
          <cell r="C17">
            <v>150000</v>
          </cell>
          <cell r="D17">
            <v>3</v>
          </cell>
          <cell r="E17">
            <v>8000</v>
          </cell>
          <cell r="F17">
            <v>20000</v>
          </cell>
          <cell r="G17">
            <v>100000</v>
          </cell>
          <cell r="H17">
            <v>1.3888888888888888</v>
          </cell>
          <cell r="I17">
            <v>543</v>
          </cell>
          <cell r="J17">
            <v>81450</v>
          </cell>
          <cell r="K17">
            <v>1.6769144773616547</v>
          </cell>
        </row>
        <row r="18">
          <cell r="A18">
            <v>2</v>
          </cell>
          <cell r="B18" t="str">
            <v>44 kV Thomas St. - Ninth Line to Mississauga Rd. (Queen St.)</v>
          </cell>
          <cell r="C18">
            <v>220000</v>
          </cell>
          <cell r="D18">
            <v>3</v>
          </cell>
          <cell r="E18">
            <v>7500</v>
          </cell>
          <cell r="F18">
            <v>20000</v>
          </cell>
          <cell r="G18">
            <v>100000</v>
          </cell>
          <cell r="H18">
            <v>2.0465116279069768</v>
          </cell>
        </row>
        <row r="19">
          <cell r="A19">
            <v>3</v>
          </cell>
          <cell r="B19" t="str">
            <v>44 kV Dundas St - Erindale Stn. Rd. to Mississauga Rd.</v>
          </cell>
          <cell r="C19">
            <v>50000</v>
          </cell>
          <cell r="D19">
            <v>2</v>
          </cell>
          <cell r="E19">
            <v>3000</v>
          </cell>
          <cell r="F19">
            <v>8000</v>
          </cell>
          <cell r="G19">
            <v>40000</v>
          </cell>
          <cell r="H19">
            <v>1.1627906976744187</v>
          </cell>
          <cell r="I19">
            <v>270</v>
          </cell>
          <cell r="J19">
            <v>40500</v>
          </cell>
          <cell r="K19">
            <v>1.1494252873563218</v>
          </cell>
        </row>
        <row r="20">
          <cell r="A20">
            <v>4</v>
          </cell>
          <cell r="B20" t="str">
            <v>44 kV Dundas St. - Stillmeadow Rd.to John M.S.</v>
          </cell>
          <cell r="C20">
            <v>190000</v>
          </cell>
          <cell r="D20">
            <v>5</v>
          </cell>
          <cell r="E20">
            <v>10000</v>
          </cell>
          <cell r="F20">
            <v>25000</v>
          </cell>
          <cell r="G20">
            <v>125000</v>
          </cell>
          <cell r="H20">
            <v>1.4074074074074074</v>
          </cell>
          <cell r="I20">
            <v>931</v>
          </cell>
          <cell r="J20">
            <v>139650</v>
          </cell>
          <cell r="K20">
            <v>1.2696291346475108</v>
          </cell>
        </row>
        <row r="21">
          <cell r="A21">
            <v>5</v>
          </cell>
          <cell r="B21" t="str">
            <v>44 kV Mavis Rd. - Burnhamthorpe Rd. to Dundas St.</v>
          </cell>
          <cell r="C21">
            <v>310000</v>
          </cell>
          <cell r="D21">
            <v>3</v>
          </cell>
          <cell r="E21">
            <v>10000</v>
          </cell>
          <cell r="F21">
            <v>25000</v>
          </cell>
          <cell r="G21">
            <v>125000</v>
          </cell>
          <cell r="H21">
            <v>2.2962962962962963</v>
          </cell>
          <cell r="I21">
            <v>761</v>
          </cell>
          <cell r="J21">
            <v>114150</v>
          </cell>
          <cell r="K21">
            <v>2.4969794603302455</v>
          </cell>
        </row>
        <row r="22">
          <cell r="A22">
            <v>6</v>
          </cell>
          <cell r="B22" t="str">
            <v>44kV - Eastgate - Dixie Rd. to Fieldgate Dr./ROW</v>
          </cell>
          <cell r="C22">
            <v>235000</v>
          </cell>
          <cell r="D22">
            <v>5</v>
          </cell>
          <cell r="E22">
            <v>8000</v>
          </cell>
          <cell r="F22">
            <v>20000</v>
          </cell>
          <cell r="G22">
            <v>100000</v>
          </cell>
          <cell r="H22">
            <v>2.175925925925926</v>
          </cell>
        </row>
        <row r="23">
          <cell r="A23">
            <v>7</v>
          </cell>
          <cell r="B23" t="str">
            <v>44kV - Eglinton Ave - Eastgate to Spectrum Way</v>
          </cell>
          <cell r="C23">
            <v>320000</v>
          </cell>
          <cell r="D23">
            <v>5</v>
          </cell>
          <cell r="E23">
            <v>10000</v>
          </cell>
          <cell r="F23">
            <v>25000</v>
          </cell>
          <cell r="G23">
            <v>125000</v>
          </cell>
          <cell r="H23">
            <v>2.3703703703703702</v>
          </cell>
        </row>
        <row r="24">
          <cell r="A24">
            <v>8</v>
          </cell>
          <cell r="B24" t="str">
            <v>44kV - Orlando M.S. to Northwest to Malton M.S. Feeder Tie</v>
          </cell>
          <cell r="C24">
            <v>320000</v>
          </cell>
          <cell r="D24">
            <v>5</v>
          </cell>
          <cell r="E24">
            <v>10000</v>
          </cell>
          <cell r="F24">
            <v>25000</v>
          </cell>
          <cell r="G24">
            <v>125000</v>
          </cell>
          <cell r="H24">
            <v>2.3703703703703702</v>
          </cell>
        </row>
        <row r="25">
          <cell r="A25">
            <v>9</v>
          </cell>
          <cell r="B25" t="str">
            <v>44kV - Derry Rd. - Close gap between Dixie Rd. and Tomken Rd.</v>
          </cell>
          <cell r="C25">
            <v>160000</v>
          </cell>
          <cell r="D25">
            <v>3</v>
          </cell>
          <cell r="E25">
            <v>6500</v>
          </cell>
          <cell r="F25">
            <v>17500</v>
          </cell>
          <cell r="G25">
            <v>87500</v>
          </cell>
          <cell r="H25">
            <v>1.7021276595744681</v>
          </cell>
        </row>
        <row r="26">
          <cell r="A26">
            <v>10</v>
          </cell>
          <cell r="B26" t="str">
            <v>27.6 kV Stanfield Rd. - ROW to Queensway</v>
          </cell>
          <cell r="C26">
            <v>315000</v>
          </cell>
          <cell r="D26">
            <v>3</v>
          </cell>
          <cell r="E26">
            <v>6000</v>
          </cell>
          <cell r="F26">
            <v>16000</v>
          </cell>
          <cell r="G26">
            <v>80000</v>
          </cell>
          <cell r="H26">
            <v>3.6627906976744184</v>
          </cell>
        </row>
        <row r="27">
          <cell r="A27">
            <v>11</v>
          </cell>
          <cell r="B27" t="str">
            <v xml:space="preserve">27.6 kV- Mavis Rd.- Britannia Rd. to Derry Rd.. </v>
          </cell>
          <cell r="C27">
            <v>295000</v>
          </cell>
          <cell r="D27">
            <v>3</v>
          </cell>
          <cell r="E27">
            <v>5000</v>
          </cell>
          <cell r="F27">
            <v>13000</v>
          </cell>
          <cell r="G27">
            <v>65000</v>
          </cell>
          <cell r="H27">
            <v>4.2142857142857144</v>
          </cell>
        </row>
        <row r="28">
          <cell r="A28">
            <v>12</v>
          </cell>
          <cell r="B28" t="str">
            <v>27.6 kV -  Hwy 10 - From Eglinton Rd. to Bristol Dr.</v>
          </cell>
          <cell r="C28">
            <v>185000</v>
          </cell>
          <cell r="D28">
            <v>3</v>
          </cell>
          <cell r="E28">
            <v>6000</v>
          </cell>
          <cell r="F28">
            <v>16000</v>
          </cell>
          <cell r="G28">
            <v>80000</v>
          </cell>
          <cell r="H28">
            <v>2.1511627906976742</v>
          </cell>
        </row>
        <row r="29">
          <cell r="A29">
            <v>13</v>
          </cell>
          <cell r="B29" t="str">
            <v>44 kV Relocation - Ontario Hydro Tower Removals</v>
          </cell>
          <cell r="C29">
            <v>200000</v>
          </cell>
          <cell r="D29" t="str">
            <v>-</v>
          </cell>
          <cell r="E29">
            <v>0</v>
          </cell>
          <cell r="F29">
            <v>0</v>
          </cell>
          <cell r="G29">
            <v>0</v>
          </cell>
          <cell r="H29" t="str">
            <v>-</v>
          </cell>
        </row>
        <row r="31">
          <cell r="B31" t="str">
            <v xml:space="preserve">      TOTAL - SUBTRANSMISSION</v>
          </cell>
          <cell r="C31">
            <v>2950000</v>
          </cell>
          <cell r="D31">
            <v>43</v>
          </cell>
          <cell r="E31">
            <v>90000</v>
          </cell>
          <cell r="F31">
            <v>230500</v>
          </cell>
          <cell r="G31">
            <v>1152500</v>
          </cell>
          <cell r="H31">
            <v>2.3742454728370221</v>
          </cell>
          <cell r="I31">
            <v>2505</v>
          </cell>
          <cell r="J31">
            <v>375750</v>
          </cell>
          <cell r="K31">
            <v>6.3338701019860437</v>
          </cell>
        </row>
        <row r="33">
          <cell r="B33" t="str">
            <v>DISTRIBUTION</v>
          </cell>
        </row>
        <row r="35">
          <cell r="A35">
            <v>1</v>
          </cell>
          <cell r="B35" t="str">
            <v>13.8 kV Eastgate Pkwy., Dixie Rd</v>
          </cell>
          <cell r="C35">
            <v>175000</v>
          </cell>
          <cell r="D35">
            <v>2</v>
          </cell>
          <cell r="E35">
            <v>3000</v>
          </cell>
          <cell r="F35">
            <v>14000</v>
          </cell>
          <cell r="G35">
            <v>70000</v>
          </cell>
          <cell r="H35">
            <v>2.3972602739726026</v>
          </cell>
          <cell r="I35">
            <v>370</v>
          </cell>
          <cell r="J35">
            <v>55500</v>
          </cell>
          <cell r="K35">
            <v>2.9914529914529915</v>
          </cell>
        </row>
        <row r="36">
          <cell r="A36">
            <v>2</v>
          </cell>
          <cell r="B36" t="str">
            <v>13.8 kV Argentia Rd.- Creditview Rd.</v>
          </cell>
          <cell r="C36">
            <v>135000</v>
          </cell>
          <cell r="D36">
            <v>2</v>
          </cell>
          <cell r="E36">
            <v>3000</v>
          </cell>
          <cell r="F36">
            <v>10000</v>
          </cell>
          <cell r="G36">
            <v>50000</v>
          </cell>
          <cell r="H36">
            <v>2.5471698113207548</v>
          </cell>
          <cell r="I36">
            <v>854</v>
          </cell>
          <cell r="J36">
            <v>128100</v>
          </cell>
          <cell r="K36">
            <v>1.0297482837528604</v>
          </cell>
        </row>
        <row r="37">
          <cell r="A37">
            <v>3</v>
          </cell>
          <cell r="B37" t="str">
            <v>13.8 kV Matheson Blvd. - Tomken Rd. to Dixie Rd.</v>
          </cell>
          <cell r="C37">
            <v>150000</v>
          </cell>
          <cell r="D37">
            <v>2</v>
          </cell>
          <cell r="E37">
            <v>5000</v>
          </cell>
          <cell r="F37">
            <v>10000</v>
          </cell>
          <cell r="G37">
            <v>50000</v>
          </cell>
          <cell r="H37">
            <v>2.7272727272727271</v>
          </cell>
          <cell r="I37">
            <v>734</v>
          </cell>
          <cell r="J37">
            <v>110100</v>
          </cell>
          <cell r="K37">
            <v>1.3032145960034753</v>
          </cell>
        </row>
        <row r="38">
          <cell r="A38">
            <v>4</v>
          </cell>
          <cell r="B38" t="str">
            <v>13.8 kV Queen St./Britannia Rd.</v>
          </cell>
          <cell r="C38">
            <v>150000</v>
          </cell>
          <cell r="D38">
            <v>2</v>
          </cell>
          <cell r="E38">
            <v>3000</v>
          </cell>
          <cell r="F38">
            <v>12000</v>
          </cell>
          <cell r="G38">
            <v>60000</v>
          </cell>
          <cell r="H38">
            <v>2.3809523809523809</v>
          </cell>
        </row>
        <row r="39">
          <cell r="A39">
            <v>5</v>
          </cell>
          <cell r="B39" t="str">
            <v>Streetsville Conversion</v>
          </cell>
          <cell r="C39">
            <v>150000</v>
          </cell>
          <cell r="D39">
            <v>1</v>
          </cell>
          <cell r="E39">
            <v>2000</v>
          </cell>
          <cell r="F39">
            <v>10000</v>
          </cell>
          <cell r="G39">
            <v>50000</v>
          </cell>
          <cell r="H39">
            <v>2.8846153846153846</v>
          </cell>
          <cell r="I39">
            <v>364</v>
          </cell>
          <cell r="J39">
            <v>54600</v>
          </cell>
          <cell r="K39">
            <v>2.6501766784452299</v>
          </cell>
        </row>
        <row r="40">
          <cell r="A40">
            <v>6</v>
          </cell>
          <cell r="B40" t="str">
            <v>600 V.Secondary Busses - Sectionalizing</v>
          </cell>
          <cell r="C40">
            <v>100000</v>
          </cell>
          <cell r="D40">
            <v>1</v>
          </cell>
          <cell r="E40">
            <v>1000</v>
          </cell>
          <cell r="F40">
            <v>6000</v>
          </cell>
          <cell r="G40">
            <v>30000</v>
          </cell>
          <cell r="H40">
            <v>3.225806451612903</v>
          </cell>
          <cell r="I40">
            <v>864</v>
          </cell>
          <cell r="J40">
            <v>129600</v>
          </cell>
          <cell r="K40">
            <v>0.76569678407350694</v>
          </cell>
        </row>
        <row r="42">
          <cell r="B42" t="str">
            <v xml:space="preserve">     TOTAL - DISTRIBUTION</v>
          </cell>
          <cell r="C42">
            <v>860000</v>
          </cell>
          <cell r="D42">
            <v>10</v>
          </cell>
          <cell r="E42">
            <v>17000</v>
          </cell>
          <cell r="F42">
            <v>62000</v>
          </cell>
          <cell r="G42">
            <v>310000</v>
          </cell>
          <cell r="H42">
            <v>2.6299694189602447</v>
          </cell>
          <cell r="I42">
            <v>3186</v>
          </cell>
          <cell r="J42">
            <v>477900</v>
          </cell>
          <cell r="K42">
            <v>1.737724792887452</v>
          </cell>
        </row>
        <row r="44">
          <cell r="A44" t="str">
            <v>(1)</v>
          </cell>
          <cell r="B44" t="str">
            <v>Analysis based on "Cutomer-Minutes" of Outages</v>
          </cell>
        </row>
        <row r="45">
          <cell r="A45" t="str">
            <v>*</v>
          </cell>
          <cell r="B45" t="str">
            <v>Savings p.a. to the community</v>
          </cell>
        </row>
        <row r="46">
          <cell r="C46" t="str">
            <v>TABLE 1 (Cont'd)</v>
          </cell>
        </row>
        <row r="47">
          <cell r="C47" t="str">
            <v xml:space="preserve">SUMMARY OF </v>
          </cell>
        </row>
        <row r="48">
          <cell r="C48" t="str">
            <v>RECOMMENDED OPERATION'S CAPITAL PROJECTS - 2002</v>
          </cell>
        </row>
        <row r="50">
          <cell r="C50">
            <v>2002</v>
          </cell>
          <cell r="D50" t="str">
            <v>BENEFITS (1)</v>
          </cell>
          <cell r="I50" t="str">
            <v>BENEFITS (2)</v>
          </cell>
        </row>
        <row r="51">
          <cell r="A51" t="str">
            <v>Item</v>
          </cell>
          <cell r="B51" t="str">
            <v>Description</v>
          </cell>
          <cell r="C51" t="str">
            <v>Budget</v>
          </cell>
          <cell r="D51" t="str">
            <v>Capcity</v>
          </cell>
          <cell r="F51" t="str">
            <v>SAVINGS (p.a)</v>
          </cell>
          <cell r="H51" t="str">
            <v>Payback</v>
          </cell>
          <cell r="I51" t="str">
            <v>SAVINGS (p.a)</v>
          </cell>
          <cell r="K51" t="str">
            <v>Payback</v>
          </cell>
        </row>
        <row r="52">
          <cell r="C52" t="str">
            <v>Amount</v>
          </cell>
          <cell r="D52" t="str">
            <v>(MW)</v>
          </cell>
          <cell r="E52" t="str">
            <v>Losses</v>
          </cell>
          <cell r="F52" t="str">
            <v>Cust-min.</v>
          </cell>
          <cell r="G52" t="str">
            <v>Out. Costs*</v>
          </cell>
          <cell r="H52" t="str">
            <v>Yrs</v>
          </cell>
          <cell r="I52" t="str">
            <v>Eff. MW-Min.</v>
          </cell>
          <cell r="J52" t="str">
            <v>Out. Costs*</v>
          </cell>
          <cell r="K52" t="str">
            <v>Yrs</v>
          </cell>
        </row>
        <row r="55">
          <cell r="B55" t="str">
            <v>SUBSTATIONS</v>
          </cell>
        </row>
        <row r="57">
          <cell r="A57">
            <v>1</v>
          </cell>
          <cell r="B57" t="str">
            <v>Chalkdene M.S.</v>
          </cell>
          <cell r="C57">
            <v>700000</v>
          </cell>
          <cell r="D57">
            <v>20</v>
          </cell>
          <cell r="E57">
            <v>10000</v>
          </cell>
          <cell r="F57">
            <v>65000</v>
          </cell>
          <cell r="G57">
            <v>325000</v>
          </cell>
          <cell r="H57">
            <v>2.08955223880597</v>
          </cell>
          <cell r="I57">
            <v>1513</v>
          </cell>
          <cell r="J57">
            <v>226950</v>
          </cell>
          <cell r="K57">
            <v>2.9542097488921715</v>
          </cell>
        </row>
        <row r="58">
          <cell r="A58">
            <v>2</v>
          </cell>
          <cell r="B58" t="str">
            <v>Summersite M.S.</v>
          </cell>
          <cell r="C58">
            <v>700000</v>
          </cell>
          <cell r="D58">
            <v>20</v>
          </cell>
          <cell r="E58">
            <v>10000</v>
          </cell>
          <cell r="F58">
            <v>50000</v>
          </cell>
          <cell r="G58">
            <v>250000</v>
          </cell>
          <cell r="H58">
            <v>2.6923076923076925</v>
          </cell>
          <cell r="I58">
            <v>2453</v>
          </cell>
          <cell r="J58">
            <v>367950</v>
          </cell>
          <cell r="K58">
            <v>1.8520968382061118</v>
          </cell>
        </row>
        <row r="59">
          <cell r="A59">
            <v>3</v>
          </cell>
          <cell r="B59" t="str">
            <v>Lisgar M.S.</v>
          </cell>
          <cell r="C59">
            <v>250000</v>
          </cell>
          <cell r="D59">
            <v>20</v>
          </cell>
          <cell r="E59">
            <v>10000</v>
          </cell>
          <cell r="F59">
            <v>60000</v>
          </cell>
          <cell r="G59">
            <v>300000</v>
          </cell>
          <cell r="H59">
            <v>0.80645161290322576</v>
          </cell>
          <cell r="I59">
            <v>1763</v>
          </cell>
          <cell r="J59">
            <v>264450</v>
          </cell>
          <cell r="K59">
            <v>0.91091273456002919</v>
          </cell>
        </row>
        <row r="60">
          <cell r="A60">
            <v>4</v>
          </cell>
          <cell r="B60" t="str">
            <v>27.6 kV Reclosers</v>
          </cell>
          <cell r="C60">
            <v>200000</v>
          </cell>
          <cell r="D60" t="str">
            <v>-</v>
          </cell>
          <cell r="E60">
            <v>6000</v>
          </cell>
          <cell r="F60">
            <v>45000</v>
          </cell>
          <cell r="G60">
            <v>225000</v>
          </cell>
          <cell r="H60">
            <v>0.86580086580086579</v>
          </cell>
          <cell r="I60">
            <v>1990</v>
          </cell>
          <cell r="J60">
            <v>298500</v>
          </cell>
          <cell r="K60">
            <v>0.65681444991789817</v>
          </cell>
        </row>
        <row r="61">
          <cell r="A61">
            <v>5</v>
          </cell>
          <cell r="B61" t="str">
            <v>Bexhill M.S.</v>
          </cell>
          <cell r="C61">
            <v>300000</v>
          </cell>
          <cell r="E61">
            <v>0</v>
          </cell>
          <cell r="F61">
            <v>15000</v>
          </cell>
          <cell r="G61">
            <v>75000</v>
          </cell>
          <cell r="H61">
            <v>4</v>
          </cell>
        </row>
        <row r="62">
          <cell r="A62">
            <v>6</v>
          </cell>
          <cell r="B62" t="str">
            <v>Park West M.S.</v>
          </cell>
          <cell r="C62">
            <v>300000</v>
          </cell>
          <cell r="E62">
            <v>0</v>
          </cell>
          <cell r="F62">
            <v>15000</v>
          </cell>
          <cell r="G62">
            <v>75000</v>
          </cell>
          <cell r="H62">
            <v>4</v>
          </cell>
        </row>
        <row r="63">
          <cell r="A63">
            <v>7</v>
          </cell>
          <cell r="B63" t="str">
            <v>Dixie M.S.</v>
          </cell>
          <cell r="C63">
            <v>300000</v>
          </cell>
          <cell r="E63">
            <v>0</v>
          </cell>
          <cell r="F63">
            <v>15000</v>
          </cell>
          <cell r="G63">
            <v>75000</v>
          </cell>
          <cell r="H63">
            <v>4</v>
          </cell>
        </row>
        <row r="64">
          <cell r="A64">
            <v>8</v>
          </cell>
          <cell r="B64" t="str">
            <v>Derry T.S.</v>
          </cell>
          <cell r="C64">
            <v>1000000</v>
          </cell>
          <cell r="D64" t="str">
            <v>-</v>
          </cell>
          <cell r="E64">
            <v>0</v>
          </cell>
          <cell r="F64">
            <v>0</v>
          </cell>
          <cell r="G64">
            <v>0</v>
          </cell>
          <cell r="H64">
            <v>2.2222222222222223</v>
          </cell>
        </row>
        <row r="66">
          <cell r="B66" t="str">
            <v xml:space="preserve">     TOTAL - SUBSTATION</v>
          </cell>
          <cell r="C66">
            <v>3750000</v>
          </cell>
          <cell r="D66">
            <v>60</v>
          </cell>
          <cell r="E66">
            <v>36000</v>
          </cell>
          <cell r="F66">
            <v>265000</v>
          </cell>
          <cell r="G66">
            <v>1325000</v>
          </cell>
          <cell r="H66">
            <v>2.7553269654665686</v>
          </cell>
          <cell r="I66">
            <v>7719</v>
          </cell>
          <cell r="J66">
            <v>1157850</v>
          </cell>
          <cell r="K66">
            <v>3.1410981279055159</v>
          </cell>
        </row>
        <row r="68">
          <cell r="B68" t="str">
            <v>SUBDIVISION REBUILDS</v>
          </cell>
        </row>
        <row r="70">
          <cell r="A70">
            <v>1</v>
          </cell>
          <cell r="B70" t="str">
            <v>The Collegeway</v>
          </cell>
          <cell r="C70">
            <v>310000</v>
          </cell>
          <cell r="D70">
            <v>1</v>
          </cell>
          <cell r="E70">
            <v>1500</v>
          </cell>
          <cell r="F70">
            <v>22500</v>
          </cell>
          <cell r="G70">
            <v>112500</v>
          </cell>
          <cell r="H70">
            <v>2.7192982456140351</v>
          </cell>
          <cell r="I70">
            <v>2341</v>
          </cell>
          <cell r="J70">
            <v>351150</v>
          </cell>
          <cell r="K70">
            <v>0.87905855664256349</v>
          </cell>
        </row>
        <row r="71">
          <cell r="A71">
            <v>2</v>
          </cell>
          <cell r="B71" t="str">
            <v>Woodlands</v>
          </cell>
          <cell r="C71">
            <v>350000</v>
          </cell>
          <cell r="D71">
            <v>1</v>
          </cell>
          <cell r="E71">
            <v>1500</v>
          </cell>
          <cell r="F71">
            <v>22500</v>
          </cell>
          <cell r="G71">
            <v>112500</v>
          </cell>
          <cell r="H71">
            <v>3.0701754385964914</v>
          </cell>
          <cell r="I71">
            <v>2689</v>
          </cell>
          <cell r="J71">
            <v>403350</v>
          </cell>
          <cell r="K71">
            <v>0.86451772261331361</v>
          </cell>
        </row>
        <row r="72">
          <cell r="A72">
            <v>3</v>
          </cell>
          <cell r="B72" t="str">
            <v>Roche Crt/Fowler</v>
          </cell>
          <cell r="C72">
            <v>270000</v>
          </cell>
          <cell r="D72">
            <v>1</v>
          </cell>
          <cell r="E72">
            <v>1500</v>
          </cell>
          <cell r="F72">
            <v>22500</v>
          </cell>
          <cell r="G72">
            <v>112500</v>
          </cell>
          <cell r="H72">
            <v>2.3684210526315788</v>
          </cell>
          <cell r="I72">
            <v>1339</v>
          </cell>
          <cell r="J72">
            <v>200850</v>
          </cell>
          <cell r="K72">
            <v>1.3343217197924389</v>
          </cell>
        </row>
        <row r="73">
          <cell r="A73">
            <v>4</v>
          </cell>
          <cell r="B73" t="str">
            <v>Sherwood Forest</v>
          </cell>
          <cell r="C73">
            <v>450000</v>
          </cell>
          <cell r="D73">
            <v>1</v>
          </cell>
          <cell r="E73">
            <v>3000</v>
          </cell>
          <cell r="F73">
            <v>21000</v>
          </cell>
          <cell r="G73">
            <v>105000</v>
          </cell>
          <cell r="H73">
            <v>4.166666666666667</v>
          </cell>
          <cell r="I73">
            <v>2169</v>
          </cell>
          <cell r="J73">
            <v>325350</v>
          </cell>
          <cell r="K73">
            <v>1.3704888076747372</v>
          </cell>
        </row>
        <row r="74">
          <cell r="A74">
            <v>5</v>
          </cell>
          <cell r="B74" t="str">
            <v>Malton West Phase VI</v>
          </cell>
          <cell r="C74">
            <v>380000</v>
          </cell>
          <cell r="D74">
            <v>1</v>
          </cell>
          <cell r="E74">
            <v>1500</v>
          </cell>
          <cell r="F74">
            <v>22500</v>
          </cell>
          <cell r="G74">
            <v>112500</v>
          </cell>
          <cell r="H74">
            <v>3.3333333333333335</v>
          </cell>
        </row>
        <row r="75">
          <cell r="A75">
            <v>6</v>
          </cell>
          <cell r="B75" t="str">
            <v>Applewood</v>
          </cell>
          <cell r="C75">
            <v>600000</v>
          </cell>
          <cell r="D75">
            <v>1</v>
          </cell>
          <cell r="E75">
            <v>2500</v>
          </cell>
          <cell r="F75">
            <v>28000</v>
          </cell>
          <cell r="G75">
            <v>140000</v>
          </cell>
          <cell r="H75">
            <v>4.2105263157894735</v>
          </cell>
        </row>
        <row r="76">
          <cell r="A76">
            <v>7</v>
          </cell>
          <cell r="B76" t="str">
            <v>Mavis/Queensway</v>
          </cell>
          <cell r="C76">
            <v>310000</v>
          </cell>
          <cell r="D76">
            <v>1</v>
          </cell>
          <cell r="E76">
            <v>1500</v>
          </cell>
          <cell r="F76">
            <v>22500</v>
          </cell>
          <cell r="G76">
            <v>112500</v>
          </cell>
          <cell r="H76">
            <v>2.7192982456140351</v>
          </cell>
          <cell r="I76">
            <v>8538</v>
          </cell>
          <cell r="J76">
            <v>1280700</v>
          </cell>
          <cell r="K76">
            <v>3.4810860988628454</v>
          </cell>
        </row>
        <row r="77">
          <cell r="A77">
            <v>8</v>
          </cell>
          <cell r="B77" t="str">
            <v>Meadowvale</v>
          </cell>
          <cell r="C77">
            <v>420000</v>
          </cell>
          <cell r="D77">
            <v>1</v>
          </cell>
          <cell r="E77">
            <v>2000</v>
          </cell>
          <cell r="F77">
            <v>24000</v>
          </cell>
          <cell r="G77">
            <v>120000</v>
          </cell>
          <cell r="H77">
            <v>3.442622950819672</v>
          </cell>
        </row>
        <row r="78">
          <cell r="A78">
            <v>9</v>
          </cell>
          <cell r="B78" t="str">
            <v>Copenhagen</v>
          </cell>
          <cell r="C78">
            <v>350000</v>
          </cell>
          <cell r="D78">
            <v>1</v>
          </cell>
          <cell r="E78">
            <v>1500</v>
          </cell>
          <cell r="F78">
            <v>22500</v>
          </cell>
          <cell r="G78">
            <v>112500</v>
          </cell>
          <cell r="H78">
            <v>3.0701754385964914</v>
          </cell>
        </row>
        <row r="79">
          <cell r="A79">
            <v>10</v>
          </cell>
          <cell r="B79" t="str">
            <v>Malton - Dooley</v>
          </cell>
          <cell r="C79">
            <v>130000</v>
          </cell>
          <cell r="D79">
            <v>1</v>
          </cell>
          <cell r="E79">
            <v>750</v>
          </cell>
          <cell r="F79">
            <v>11250</v>
          </cell>
          <cell r="G79">
            <v>56250</v>
          </cell>
          <cell r="H79">
            <v>2.2807017543859649</v>
          </cell>
        </row>
        <row r="80">
          <cell r="A80">
            <v>11</v>
          </cell>
          <cell r="B80" t="str">
            <v>Grand Forks</v>
          </cell>
          <cell r="C80">
            <v>430000</v>
          </cell>
          <cell r="D80">
            <v>1</v>
          </cell>
          <cell r="E80">
            <v>2000</v>
          </cell>
          <cell r="F80">
            <v>20500</v>
          </cell>
          <cell r="G80">
            <v>102500</v>
          </cell>
          <cell r="H80">
            <v>4.1148325358851672</v>
          </cell>
        </row>
        <row r="81">
          <cell r="C81" t="str">
            <v xml:space="preserve">SUMMARY OF </v>
          </cell>
        </row>
        <row r="82">
          <cell r="B82" t="str">
            <v xml:space="preserve">     TOTAL - SUBDIVISION REBUILDS</v>
          </cell>
          <cell r="C82">
            <v>4000000</v>
          </cell>
          <cell r="D82">
            <v>11</v>
          </cell>
          <cell r="E82">
            <v>19250</v>
          </cell>
          <cell r="F82">
            <v>239750</v>
          </cell>
          <cell r="G82">
            <v>1198750</v>
          </cell>
          <cell r="H82">
            <v>3.284072249589491</v>
          </cell>
          <cell r="I82">
            <v>8538</v>
          </cell>
          <cell r="J82">
            <v>1280700</v>
          </cell>
          <cell r="K82">
            <v>3.0770414246701798</v>
          </cell>
        </row>
        <row r="84">
          <cell r="A84" t="str">
            <v>(1)</v>
          </cell>
          <cell r="B84" t="str">
            <v>Analysis based on "Cutomer-Minutes" of Outages</v>
          </cell>
          <cell r="C84">
            <v>2002</v>
          </cell>
          <cell r="D84" t="str">
            <v>BENEFITS (1)</v>
          </cell>
          <cell r="I84" t="str">
            <v>BENEFITS (2)</v>
          </cell>
        </row>
        <row r="85">
          <cell r="A85" t="str">
            <v>*</v>
          </cell>
          <cell r="B85" t="str">
            <v>Savings p.a. to the community</v>
          </cell>
          <cell r="C85" t="str">
            <v>Budget</v>
          </cell>
          <cell r="D85" t="str">
            <v>Capcity</v>
          </cell>
          <cell r="F85" t="str">
            <v>SAVINGS (p.a)</v>
          </cell>
          <cell r="H85" t="str">
            <v>Payback</v>
          </cell>
          <cell r="I85" t="str">
            <v>SAVINGS (p.a)</v>
          </cell>
          <cell r="K85" t="str">
            <v>Payback</v>
          </cell>
        </row>
        <row r="86">
          <cell r="C86" t="str">
            <v>TABLE 1 (Cont'd)</v>
          </cell>
          <cell r="D86" t="str">
            <v>(MW)</v>
          </cell>
          <cell r="E86" t="str">
            <v>Losses</v>
          </cell>
          <cell r="F86" t="str">
            <v>Cust-min.</v>
          </cell>
          <cell r="G86" t="str">
            <v>Out. Costs*</v>
          </cell>
          <cell r="H86" t="str">
            <v>Yrs</v>
          </cell>
          <cell r="I86" t="str">
            <v>Eff. MW-Min.</v>
          </cell>
          <cell r="J86" t="str">
            <v>Out. Costs*</v>
          </cell>
          <cell r="K86" t="str">
            <v>Yrs</v>
          </cell>
        </row>
        <row r="87">
          <cell r="C87" t="str">
            <v xml:space="preserve">SUMMARY OF </v>
          </cell>
        </row>
        <row r="88">
          <cell r="C88" t="str">
            <v>RECOMMENDED OPERATION'S CAPITAL PROJECTS - 2002</v>
          </cell>
        </row>
        <row r="89">
          <cell r="B89" t="str">
            <v>SYSTEM MAINTENANCE PROJECTS</v>
          </cell>
        </row>
        <row r="90">
          <cell r="C90">
            <v>2002</v>
          </cell>
          <cell r="D90" t="str">
            <v>BENEFITS (1)</v>
          </cell>
          <cell r="I90" t="str">
            <v>BENEFITS (2)</v>
          </cell>
        </row>
        <row r="91">
          <cell r="A91" t="str">
            <v>Item</v>
          </cell>
          <cell r="B91" t="str">
            <v>Description</v>
          </cell>
          <cell r="C91" t="str">
            <v>Budget</v>
          </cell>
          <cell r="D91" t="str">
            <v>Capcity</v>
          </cell>
          <cell r="E91">
            <v>0</v>
          </cell>
          <cell r="F91" t="str">
            <v>SAVINGS (p.a)</v>
          </cell>
          <cell r="G91">
            <v>300000</v>
          </cell>
          <cell r="H91" t="str">
            <v>Payback</v>
          </cell>
          <cell r="I91" t="str">
            <v>SAVINGS (p.a)</v>
          </cell>
          <cell r="J91">
            <v>170100</v>
          </cell>
          <cell r="K91" t="str">
            <v>Payback</v>
          </cell>
        </row>
        <row r="92">
          <cell r="A92">
            <v>2</v>
          </cell>
          <cell r="B92" t="str">
            <v>Overhead Switch/Insulator Replacements</v>
          </cell>
          <cell r="C92" t="str">
            <v>Amount</v>
          </cell>
          <cell r="D92" t="str">
            <v>(MW)</v>
          </cell>
          <cell r="E92" t="str">
            <v>Losses</v>
          </cell>
          <cell r="F92" t="str">
            <v>Cust-min.</v>
          </cell>
          <cell r="G92" t="str">
            <v>Out. Costs*</v>
          </cell>
          <cell r="H92" t="str">
            <v>Yrs</v>
          </cell>
          <cell r="I92" t="str">
            <v>Eff. MW-Min.</v>
          </cell>
          <cell r="J92" t="str">
            <v>Out. Costs*</v>
          </cell>
          <cell r="K92" t="str">
            <v>Yrs</v>
          </cell>
        </row>
        <row r="93">
          <cell r="A93">
            <v>3</v>
          </cell>
          <cell r="B93" t="str">
            <v>Feeder Overhauls</v>
          </cell>
          <cell r="C93">
            <v>350000</v>
          </cell>
          <cell r="D93" t="str">
            <v>-</v>
          </cell>
          <cell r="E93">
            <v>5000</v>
          </cell>
          <cell r="F93">
            <v>40000</v>
          </cell>
          <cell r="G93">
            <v>200000</v>
          </cell>
          <cell r="H93">
            <v>1.7073170731707317</v>
          </cell>
          <cell r="I93">
            <v>1600</v>
          </cell>
          <cell r="J93">
            <v>240000</v>
          </cell>
          <cell r="K93">
            <v>1.4285714285714286</v>
          </cell>
        </row>
        <row r="94">
          <cell r="A94">
            <v>4</v>
          </cell>
          <cell r="B94" t="str">
            <v>Overhead Rebuilds</v>
          </cell>
          <cell r="C94">
            <v>650000</v>
          </cell>
          <cell r="D94" t="str">
            <v>-</v>
          </cell>
          <cell r="E94">
            <v>1500</v>
          </cell>
          <cell r="F94">
            <v>60000</v>
          </cell>
          <cell r="G94">
            <v>300000</v>
          </cell>
          <cell r="H94">
            <v>2.1558872305140961</v>
          </cell>
          <cell r="I94">
            <v>2115</v>
          </cell>
          <cell r="J94">
            <v>317250</v>
          </cell>
          <cell r="K94">
            <v>2.0392156862745097</v>
          </cell>
        </row>
        <row r="95">
          <cell r="A95">
            <v>5</v>
          </cell>
          <cell r="B95" t="str">
            <v>SYSTEM UPGRADE PROJECTS</v>
          </cell>
          <cell r="C95">
            <v>600000</v>
          </cell>
          <cell r="D95" t="str">
            <v>-</v>
          </cell>
          <cell r="E95">
            <v>0</v>
          </cell>
          <cell r="F95">
            <v>75000</v>
          </cell>
          <cell r="G95">
            <v>375000</v>
          </cell>
          <cell r="H95">
            <v>1.6</v>
          </cell>
          <cell r="I95">
            <v>1054</v>
          </cell>
          <cell r="J95">
            <v>158100</v>
          </cell>
          <cell r="K95">
            <v>3.795066413662239</v>
          </cell>
        </row>
        <row r="96">
          <cell r="A96">
            <v>6</v>
          </cell>
          <cell r="B96" t="str">
            <v>U/ground Cable and Splice Replacement</v>
          </cell>
          <cell r="C96">
            <v>1225000</v>
          </cell>
          <cell r="D96" t="str">
            <v>-</v>
          </cell>
          <cell r="E96">
            <v>5000</v>
          </cell>
          <cell r="F96">
            <v>80000</v>
          </cell>
          <cell r="G96">
            <v>400000</v>
          </cell>
          <cell r="H96">
            <v>3.0246913580246915</v>
          </cell>
          <cell r="I96">
            <v>2084</v>
          </cell>
          <cell r="J96">
            <v>312600</v>
          </cell>
          <cell r="K96">
            <v>3.8570528967254409</v>
          </cell>
        </row>
        <row r="97">
          <cell r="A97">
            <v>1</v>
          </cell>
          <cell r="B97" t="str">
            <v>Wood &amp; Concrete Pole Replacement</v>
          </cell>
          <cell r="C97">
            <v>900000</v>
          </cell>
          <cell r="D97" t="str">
            <v>-</v>
          </cell>
          <cell r="E97">
            <v>0</v>
          </cell>
          <cell r="F97">
            <v>60000</v>
          </cell>
          <cell r="G97">
            <v>300000</v>
          </cell>
          <cell r="H97">
            <v>3</v>
          </cell>
          <cell r="I97">
            <v>1134</v>
          </cell>
          <cell r="J97">
            <v>170100</v>
          </cell>
          <cell r="K97">
            <v>5.2910052910052912</v>
          </cell>
        </row>
        <row r="98">
          <cell r="A98">
            <v>2</v>
          </cell>
          <cell r="B98" t="str">
            <v>Overhead Switch/Insulator Replacement</v>
          </cell>
          <cell r="C98">
            <v>600000</v>
          </cell>
          <cell r="D98" t="str">
            <v>-</v>
          </cell>
          <cell r="E98">
            <v>0</v>
          </cell>
          <cell r="F98">
            <v>25000</v>
          </cell>
          <cell r="G98">
            <v>125000</v>
          </cell>
          <cell r="H98">
            <v>4.8</v>
          </cell>
          <cell r="I98">
            <v>1320</v>
          </cell>
          <cell r="J98">
            <v>198000</v>
          </cell>
          <cell r="K98">
            <v>3.0303030303030303</v>
          </cell>
        </row>
        <row r="99">
          <cell r="A99">
            <v>3</v>
          </cell>
          <cell r="B99" t="str">
            <v>Feeder Overhaul</v>
          </cell>
          <cell r="C99">
            <v>350000</v>
          </cell>
          <cell r="D99" t="str">
            <v>-</v>
          </cell>
          <cell r="E99">
            <v>5000</v>
          </cell>
          <cell r="F99">
            <v>40000</v>
          </cell>
          <cell r="G99">
            <v>200000</v>
          </cell>
          <cell r="H99">
            <v>1.7073170731707317</v>
          </cell>
          <cell r="I99">
            <v>1600</v>
          </cell>
          <cell r="J99">
            <v>240000</v>
          </cell>
          <cell r="K99">
            <v>1.4285714285714286</v>
          </cell>
        </row>
        <row r="100">
          <cell r="A100">
            <v>4</v>
          </cell>
          <cell r="B100" t="str">
            <v>Overhead Rebuild</v>
          </cell>
          <cell r="C100">
            <v>650000</v>
          </cell>
          <cell r="D100" t="str">
            <v>-</v>
          </cell>
          <cell r="E100">
            <v>1500</v>
          </cell>
          <cell r="F100">
            <v>60000</v>
          </cell>
          <cell r="G100">
            <v>300000</v>
          </cell>
          <cell r="H100">
            <v>2.1558872305140961</v>
          </cell>
          <cell r="I100">
            <v>2115</v>
          </cell>
          <cell r="J100">
            <v>317250</v>
          </cell>
          <cell r="K100">
            <v>2.0392156862745097</v>
          </cell>
        </row>
        <row r="101">
          <cell r="A101">
            <v>5</v>
          </cell>
          <cell r="B101" t="str">
            <v>Primary Distribution Equipment Replacement</v>
          </cell>
          <cell r="C101">
            <v>600000</v>
          </cell>
          <cell r="D101" t="str">
            <v>-</v>
          </cell>
          <cell r="E101">
            <v>0</v>
          </cell>
          <cell r="F101">
            <v>75000</v>
          </cell>
          <cell r="G101">
            <v>375000</v>
          </cell>
          <cell r="H101">
            <v>1.6</v>
          </cell>
          <cell r="I101">
            <v>1054</v>
          </cell>
          <cell r="J101">
            <v>158100</v>
          </cell>
          <cell r="K101">
            <v>3.795066413662239</v>
          </cell>
        </row>
        <row r="102">
          <cell r="A102">
            <v>6</v>
          </cell>
          <cell r="B102" t="str">
            <v>U/ground Cable and Splice Replacement</v>
          </cell>
          <cell r="C102">
            <v>1225000</v>
          </cell>
          <cell r="D102" t="str">
            <v>-</v>
          </cell>
          <cell r="E102">
            <v>5000</v>
          </cell>
          <cell r="F102">
            <v>80000</v>
          </cell>
          <cell r="G102">
            <v>400000</v>
          </cell>
          <cell r="H102">
            <v>3.0246913580246915</v>
          </cell>
          <cell r="I102">
            <v>2084</v>
          </cell>
          <cell r="J102">
            <v>312600</v>
          </cell>
          <cell r="K102">
            <v>3.8570528967254409</v>
          </cell>
        </row>
        <row r="103">
          <cell r="A103">
            <v>7</v>
          </cell>
          <cell r="B103" t="str">
            <v>Meter Base Replacement</v>
          </cell>
          <cell r="C103">
            <v>45000</v>
          </cell>
          <cell r="D103" t="str">
            <v>-</v>
          </cell>
          <cell r="E103">
            <v>0</v>
          </cell>
          <cell r="F103">
            <v>10000</v>
          </cell>
          <cell r="G103">
            <v>50000</v>
          </cell>
          <cell r="H103">
            <v>0.9</v>
          </cell>
          <cell r="I103">
            <v>152</v>
          </cell>
          <cell r="J103">
            <v>22800</v>
          </cell>
          <cell r="K103">
            <v>1.9736842105263157</v>
          </cell>
        </row>
        <row r="104">
          <cell r="A104">
            <v>8</v>
          </cell>
          <cell r="B104" t="str">
            <v>Secondary Cable Replacement</v>
          </cell>
          <cell r="C104">
            <v>30000</v>
          </cell>
          <cell r="D104" t="str">
            <v>-</v>
          </cell>
          <cell r="E104">
            <v>0</v>
          </cell>
          <cell r="F104">
            <v>7500</v>
          </cell>
          <cell r="G104">
            <v>37500</v>
          </cell>
          <cell r="H104">
            <v>0.8</v>
          </cell>
          <cell r="I104">
            <v>156</v>
          </cell>
          <cell r="J104">
            <v>23400</v>
          </cell>
          <cell r="K104">
            <v>1.2820512820512822</v>
          </cell>
        </row>
        <row r="105">
          <cell r="A105">
            <v>9</v>
          </cell>
          <cell r="B105" t="str">
            <v>U/ground Transformer Replacement</v>
          </cell>
          <cell r="C105">
            <v>375000</v>
          </cell>
          <cell r="D105" t="str">
            <v>-</v>
          </cell>
          <cell r="E105">
            <v>1500</v>
          </cell>
          <cell r="F105">
            <v>30000</v>
          </cell>
          <cell r="G105">
            <v>150000</v>
          </cell>
          <cell r="H105">
            <v>2.4752475247524752</v>
          </cell>
          <cell r="I105">
            <v>517</v>
          </cell>
          <cell r="J105">
            <v>77550</v>
          </cell>
          <cell r="K105">
            <v>4.7438330170777991</v>
          </cell>
        </row>
        <row r="106">
          <cell r="A106">
            <v>10</v>
          </cell>
          <cell r="B106" t="str">
            <v>Overhead Transformer Replacement</v>
          </cell>
          <cell r="C106">
            <v>225000</v>
          </cell>
          <cell r="D106" t="str">
            <v>-</v>
          </cell>
          <cell r="E106">
            <v>2000</v>
          </cell>
          <cell r="F106">
            <v>20000</v>
          </cell>
          <cell r="G106">
            <v>100000</v>
          </cell>
          <cell r="H106">
            <v>2.2058823529411766</v>
          </cell>
          <cell r="I106">
            <v>376</v>
          </cell>
          <cell r="J106">
            <v>56400</v>
          </cell>
          <cell r="K106">
            <v>3.8527397260273974</v>
          </cell>
        </row>
        <row r="107">
          <cell r="A107">
            <v>11</v>
          </cell>
          <cell r="B107" t="str">
            <v>Auto-Switches/SCADA</v>
          </cell>
          <cell r="C107">
            <v>1800000</v>
          </cell>
          <cell r="D107" t="str">
            <v>-</v>
          </cell>
          <cell r="E107">
            <v>75000</v>
          </cell>
          <cell r="F107">
            <v>300000</v>
          </cell>
          <cell r="G107">
            <v>1500000</v>
          </cell>
          <cell r="H107">
            <v>1.1428571428571428</v>
          </cell>
          <cell r="I107">
            <v>7800</v>
          </cell>
          <cell r="J107">
            <v>1170000</v>
          </cell>
          <cell r="K107">
            <v>1.4457831325301205</v>
          </cell>
        </row>
        <row r="109">
          <cell r="B109" t="str">
            <v xml:space="preserve">      TOTAL - SYSTEM UPGRADE</v>
          </cell>
          <cell r="C109">
            <v>6800000</v>
          </cell>
          <cell r="D109">
            <v>0</v>
          </cell>
          <cell r="E109">
            <v>90000</v>
          </cell>
          <cell r="F109">
            <v>707500</v>
          </cell>
          <cell r="G109">
            <v>3537500</v>
          </cell>
          <cell r="H109">
            <v>1.8745692625775328</v>
          </cell>
          <cell r="I109">
            <v>18308</v>
          </cell>
          <cell r="J109">
            <v>2746200</v>
          </cell>
          <cell r="K109">
            <v>2.3975742190254565</v>
          </cell>
        </row>
        <row r="110">
          <cell r="A110" t="str">
            <v>Item</v>
          </cell>
          <cell r="B110" t="str">
            <v>Description</v>
          </cell>
          <cell r="C110" t="str">
            <v>Budget</v>
          </cell>
          <cell r="D110" t="str">
            <v>Add.</v>
          </cell>
          <cell r="F110" t="str">
            <v>SAVINGS (p.a)</v>
          </cell>
          <cell r="H110" t="str">
            <v>Payback</v>
          </cell>
        </row>
        <row r="111">
          <cell r="C111" t="str">
            <v>TABLE 1 (Cont'd)</v>
          </cell>
          <cell r="D111" t="str">
            <v>Capacity(MW)</v>
          </cell>
          <cell r="E111" t="str">
            <v>Losses</v>
          </cell>
          <cell r="F111" t="str">
            <v>Cust-min.</v>
          </cell>
          <cell r="G111" t="str">
            <v>Out. Costs*</v>
          </cell>
          <cell r="H111" t="str">
            <v>Yrs</v>
          </cell>
        </row>
        <row r="112">
          <cell r="C112" t="str">
            <v xml:space="preserve">SUMMARY OF </v>
          </cell>
        </row>
        <row r="113">
          <cell r="C113" t="str">
            <v>RECOMMENDED SYSTEM EXPANSION PROJECTS - 1998</v>
          </cell>
        </row>
        <row r="114">
          <cell r="B114" t="str">
            <v xml:space="preserve">       Total - Subtransmission</v>
          </cell>
          <cell r="C114">
            <v>2950000</v>
          </cell>
          <cell r="D114">
            <v>43</v>
          </cell>
          <cell r="E114">
            <v>90000</v>
          </cell>
          <cell r="F114">
            <v>230500</v>
          </cell>
          <cell r="G114">
            <v>1152500</v>
          </cell>
          <cell r="H114">
            <v>2.3742454728370221</v>
          </cell>
          <cell r="I114">
            <v>3780</v>
          </cell>
          <cell r="J114">
            <v>567000</v>
          </cell>
          <cell r="K114">
            <v>4.4901065449010655</v>
          </cell>
        </row>
        <row r="115">
          <cell r="B115" t="str">
            <v xml:space="preserve">       Total - Distribution</v>
          </cell>
          <cell r="C115">
            <v>1998</v>
          </cell>
          <cell r="D115">
            <v>10</v>
          </cell>
          <cell r="E115" t="str">
            <v xml:space="preserve">        BENEFITS</v>
          </cell>
          <cell r="F115">
            <v>62000</v>
          </cell>
          <cell r="G115">
            <v>310000</v>
          </cell>
          <cell r="H115">
            <v>2.6299694189602447</v>
          </cell>
          <cell r="I115">
            <v>4298</v>
          </cell>
          <cell r="J115">
            <v>644700</v>
          </cell>
          <cell r="K115">
            <v>1.2996826356354843</v>
          </cell>
        </row>
        <row r="116">
          <cell r="A116" t="str">
            <v>Item</v>
          </cell>
          <cell r="B116" t="str">
            <v>Description</v>
          </cell>
          <cell r="C116" t="str">
            <v>Budget</v>
          </cell>
          <cell r="D116" t="str">
            <v>Add.</v>
          </cell>
          <cell r="E116">
            <v>48500</v>
          </cell>
          <cell r="F116" t="str">
            <v>SAVINGS (p.a)</v>
          </cell>
          <cell r="G116">
            <v>1762500</v>
          </cell>
          <cell r="H116" t="str">
            <v>Payback</v>
          </cell>
          <cell r="I116">
            <v>6700</v>
          </cell>
          <cell r="J116">
            <v>1005000</v>
          </cell>
          <cell r="K116">
            <v>3.5595633602278118</v>
          </cell>
        </row>
        <row r="117">
          <cell r="B117" t="str">
            <v xml:space="preserve">       Total - Subdivision Rebuilds</v>
          </cell>
          <cell r="C117" t="str">
            <v>Amount</v>
          </cell>
          <cell r="D117" t="str">
            <v>Capacity(MW)</v>
          </cell>
          <cell r="E117" t="str">
            <v>Losses</v>
          </cell>
          <cell r="F117" t="str">
            <v>Cust-min.</v>
          </cell>
          <cell r="G117" t="str">
            <v>Out. Costs*</v>
          </cell>
          <cell r="H117" t="str">
            <v>Yrs</v>
          </cell>
          <cell r="I117">
            <v>8400</v>
          </cell>
          <cell r="J117">
            <v>1260000</v>
          </cell>
          <cell r="K117">
            <v>3.5377358490566038</v>
          </cell>
        </row>
        <row r="118">
          <cell r="B118" t="str">
            <v xml:space="preserve">       Total - System Maintenance</v>
          </cell>
          <cell r="C118">
            <v>6800000</v>
          </cell>
          <cell r="D118">
            <v>0</v>
          </cell>
          <cell r="E118">
            <v>90000</v>
          </cell>
          <cell r="F118">
            <v>707500</v>
          </cell>
          <cell r="G118">
            <v>3537500</v>
          </cell>
          <cell r="H118">
            <v>1.8745692625775328</v>
          </cell>
          <cell r="I118">
            <v>16500</v>
          </cell>
          <cell r="J118">
            <v>2475000</v>
          </cell>
          <cell r="K118">
            <v>2.6510721247563351</v>
          </cell>
        </row>
        <row r="120">
          <cell r="B120" t="str">
            <v xml:space="preserve">       Total - Subtransmission</v>
          </cell>
          <cell r="C120">
            <v>2950000</v>
          </cell>
          <cell r="D120">
            <v>43</v>
          </cell>
          <cell r="E120">
            <v>90000</v>
          </cell>
          <cell r="F120">
            <v>230500</v>
          </cell>
          <cell r="G120">
            <v>1152500</v>
          </cell>
          <cell r="H120">
            <v>2.3742454728370221</v>
          </cell>
          <cell r="I120">
            <v>3780</v>
          </cell>
          <cell r="J120">
            <v>567000</v>
          </cell>
          <cell r="K120">
            <v>4.4901065449010655</v>
          </cell>
        </row>
        <row r="121">
          <cell r="B121" t="str">
            <v xml:space="preserve">       Total - Distribution</v>
          </cell>
          <cell r="C121">
            <v>860000</v>
          </cell>
          <cell r="D121">
            <v>10</v>
          </cell>
          <cell r="E121">
            <v>17000</v>
          </cell>
          <cell r="F121">
            <v>62000</v>
          </cell>
          <cell r="G121">
            <v>310000</v>
          </cell>
          <cell r="H121">
            <v>2.6299694189602447</v>
          </cell>
          <cell r="I121">
            <v>4298</v>
          </cell>
          <cell r="J121">
            <v>644700</v>
          </cell>
          <cell r="K121">
            <v>1.2996826356354843</v>
          </cell>
        </row>
        <row r="122">
          <cell r="B122" t="str">
            <v xml:space="preserve">       Total - Substations</v>
          </cell>
          <cell r="C122">
            <v>3750000</v>
          </cell>
          <cell r="D122">
            <v>60</v>
          </cell>
          <cell r="E122">
            <v>36000</v>
          </cell>
          <cell r="F122">
            <v>265000</v>
          </cell>
          <cell r="G122">
            <v>1325000</v>
          </cell>
          <cell r="H122">
            <v>2.7553269654665686</v>
          </cell>
          <cell r="I122">
            <v>6700</v>
          </cell>
          <cell r="J122">
            <v>1005000</v>
          </cell>
          <cell r="K122">
            <v>3.6023054755043229</v>
          </cell>
        </row>
        <row r="123">
          <cell r="B123" t="str">
            <v xml:space="preserve">       Total - Subdivision Rebuilds</v>
          </cell>
          <cell r="C123">
            <v>4000000</v>
          </cell>
          <cell r="D123">
            <v>11</v>
          </cell>
          <cell r="E123">
            <v>19250</v>
          </cell>
          <cell r="F123">
            <v>239750</v>
          </cell>
          <cell r="G123">
            <v>1198750</v>
          </cell>
          <cell r="H123">
            <v>3.284072249589491</v>
          </cell>
          <cell r="I123">
            <v>8400</v>
          </cell>
          <cell r="J123">
            <v>1260000</v>
          </cell>
          <cell r="K123">
            <v>3.1268321282001175</v>
          </cell>
        </row>
        <row r="124">
          <cell r="A124">
            <v>1</v>
          </cell>
          <cell r="B124" t="str">
            <v xml:space="preserve">       Total - System Upgrade</v>
          </cell>
          <cell r="C124">
            <v>6800000</v>
          </cell>
          <cell r="D124">
            <v>0</v>
          </cell>
          <cell r="E124">
            <v>90000</v>
          </cell>
          <cell r="F124">
            <v>707500</v>
          </cell>
          <cell r="G124">
            <v>3537500</v>
          </cell>
          <cell r="H124">
            <v>1.8745692625775328</v>
          </cell>
          <cell r="I124">
            <v>16500</v>
          </cell>
          <cell r="J124">
            <v>2475000</v>
          </cell>
          <cell r="K124">
            <v>2.6510721247563351</v>
          </cell>
        </row>
        <row r="125">
          <cell r="A125">
            <v>2</v>
          </cell>
          <cell r="B125" t="str">
            <v>New Customer Services</v>
          </cell>
          <cell r="C125">
            <v>5000000</v>
          </cell>
        </row>
        <row r="126">
          <cell r="A126">
            <v>3</v>
          </cell>
          <cell r="B126" t="str">
            <v xml:space="preserve">       TOTAL - SYSTEM EXPANSION</v>
          </cell>
          <cell r="C126">
            <v>18360000</v>
          </cell>
          <cell r="D126">
            <v>124</v>
          </cell>
          <cell r="E126">
            <v>252250</v>
          </cell>
          <cell r="F126">
            <v>1504750</v>
          </cell>
          <cell r="G126">
            <v>7523750</v>
          </cell>
          <cell r="H126">
            <v>2.3611111111111112</v>
          </cell>
          <cell r="I126">
            <v>39678</v>
          </cell>
          <cell r="J126">
            <v>5951700</v>
          </cell>
          <cell r="K126">
            <v>2.9594048952683369</v>
          </cell>
        </row>
        <row r="127">
          <cell r="A127">
            <v>4</v>
          </cell>
          <cell r="B127" t="str">
            <v>Major Tools</v>
          </cell>
          <cell r="C127">
            <v>150000</v>
          </cell>
        </row>
        <row r="128">
          <cell r="A128">
            <v>5</v>
          </cell>
          <cell r="B128" t="str">
            <v>OTHER CAPITAL</v>
          </cell>
          <cell r="C128">
            <v>1800000</v>
          </cell>
        </row>
        <row r="130">
          <cell r="A130">
            <v>1</v>
          </cell>
          <cell r="B130" t="str">
            <v>Road Projects</v>
          </cell>
          <cell r="C130">
            <v>1800000</v>
          </cell>
        </row>
        <row r="131">
          <cell r="A131">
            <v>2</v>
          </cell>
          <cell r="B131" t="str">
            <v>New Customer Services</v>
          </cell>
          <cell r="C131">
            <v>5000000</v>
          </cell>
        </row>
        <row r="132">
          <cell r="A132">
            <v>3</v>
          </cell>
          <cell r="B132" t="str">
            <v>New Subdivisions</v>
          </cell>
          <cell r="C132">
            <v>1600000</v>
          </cell>
        </row>
        <row r="133">
          <cell r="A133">
            <v>4</v>
          </cell>
          <cell r="B133" t="str">
            <v>Metering Equipment</v>
          </cell>
          <cell r="C133">
            <v>1000000</v>
          </cell>
        </row>
        <row r="134">
          <cell r="A134">
            <v>5</v>
          </cell>
          <cell r="B134" t="str">
            <v>Major Tools</v>
          </cell>
          <cell r="C134">
            <v>150000</v>
          </cell>
        </row>
        <row r="135">
          <cell r="A135">
            <v>6</v>
          </cell>
          <cell r="B135" t="str">
            <v>Rolling Stock</v>
          </cell>
          <cell r="C135">
            <v>900000</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993B9-BC6E-47D9-9A55-6DE5CC1608D5}">
  <dimension ref="B2:AJ551"/>
  <sheetViews>
    <sheetView tabSelected="1" view="pageBreakPreview" zoomScale="60" zoomScaleNormal="100" workbookViewId="0">
      <selection activeCell="D13" sqref="D13"/>
    </sheetView>
  </sheetViews>
  <sheetFormatPr defaultColWidth="9.1796875" defaultRowHeight="14" x14ac:dyDescent="0.3"/>
  <cols>
    <col min="1" max="1" width="3.453125" style="1" customWidth="1"/>
    <col min="2" max="2" width="17" style="1" customWidth="1"/>
    <col min="3" max="3" width="9.7265625" style="4" bestFit="1" customWidth="1"/>
    <col min="4" max="4" width="112.81640625" style="1" bestFit="1" customWidth="1"/>
    <col min="5" max="5" width="12.7265625" style="4" customWidth="1"/>
    <col min="6" max="6" width="12.1796875" style="4" customWidth="1"/>
    <col min="7" max="7" width="16.81640625" style="1" bestFit="1" customWidth="1"/>
    <col min="8" max="9" width="7" style="1" bestFit="1" customWidth="1"/>
    <col min="10" max="10" width="6.81640625" style="1" bestFit="1" customWidth="1"/>
    <col min="11" max="12" width="7" style="1" bestFit="1" customWidth="1"/>
    <col min="13" max="13" width="6.81640625" style="1" bestFit="1" customWidth="1"/>
    <col min="14" max="15" width="7" style="1" bestFit="1" customWidth="1"/>
    <col min="16" max="16" width="6.81640625" style="1" bestFit="1" customWidth="1"/>
    <col min="17" max="18" width="7" style="1" bestFit="1" customWidth="1"/>
    <col min="19" max="19" width="6.81640625" style="1" bestFit="1" customWidth="1"/>
    <col min="20" max="21" width="7" style="1" bestFit="1" customWidth="1"/>
    <col min="22" max="22" width="6.81640625" style="1" bestFit="1" customWidth="1"/>
    <col min="23" max="23" width="6.81640625" style="1" customWidth="1"/>
    <col min="24" max="24" width="15.7265625" style="1" bestFit="1" customWidth="1"/>
    <col min="25" max="25" width="17.81640625" style="1" bestFit="1" customWidth="1"/>
    <col min="26" max="31" width="12.54296875" style="1" bestFit="1" customWidth="1"/>
    <col min="32" max="32" width="15.81640625" style="1" bestFit="1" customWidth="1"/>
    <col min="33" max="35" width="12.54296875" style="1" bestFit="1" customWidth="1"/>
    <col min="36" max="36" width="14.26953125" style="1" bestFit="1" customWidth="1"/>
    <col min="37" max="37" width="9.81640625" style="1" bestFit="1" customWidth="1"/>
    <col min="38" max="38" width="9.1796875" style="1"/>
    <col min="39" max="39" width="7.26953125" style="1" bestFit="1" customWidth="1"/>
    <col min="40" max="40" width="12.1796875" style="1" bestFit="1" customWidth="1"/>
    <col min="41" max="41" width="9.81640625" style="1" bestFit="1" customWidth="1"/>
    <col min="42" max="42" width="11.26953125" style="1" bestFit="1" customWidth="1"/>
    <col min="43" max="16384" width="9.1796875" style="1"/>
  </cols>
  <sheetData>
    <row r="2" spans="2:36" x14ac:dyDescent="0.3">
      <c r="B2" s="13"/>
      <c r="C2" s="13"/>
      <c r="D2" s="13"/>
      <c r="E2" s="13"/>
      <c r="F2" s="13"/>
    </row>
    <row r="3" spans="2:36" ht="28" x14ac:dyDescent="0.3">
      <c r="B3" s="5" t="s">
        <v>6</v>
      </c>
      <c r="C3" s="5" t="s">
        <v>5</v>
      </c>
      <c r="D3" s="5" t="s">
        <v>7</v>
      </c>
      <c r="E3" s="5" t="s">
        <v>553</v>
      </c>
      <c r="F3" s="5" t="s">
        <v>554</v>
      </c>
    </row>
    <row r="4" spans="2:36" ht="12.75" customHeight="1" x14ac:dyDescent="0.3">
      <c r="B4" s="6" t="s">
        <v>2</v>
      </c>
      <c r="C4" s="7">
        <v>101887</v>
      </c>
      <c r="D4" s="8" t="s">
        <v>42</v>
      </c>
      <c r="E4" s="9">
        <v>4523381.53</v>
      </c>
      <c r="F4" s="9">
        <v>6736562.6241917741</v>
      </c>
    </row>
    <row r="5" spans="2:36" ht="12.75" customHeight="1" x14ac:dyDescent="0.3">
      <c r="B5" s="6" t="s">
        <v>2</v>
      </c>
      <c r="C5" s="7">
        <v>101896</v>
      </c>
      <c r="D5" s="8" t="s">
        <v>44</v>
      </c>
      <c r="E5" s="9">
        <v>1858060.1</v>
      </c>
      <c r="F5" s="9">
        <v>2690746.5584311411</v>
      </c>
    </row>
    <row r="6" spans="2:36" s="2" customFormat="1" x14ac:dyDescent="0.3">
      <c r="B6" s="6" t="s">
        <v>2</v>
      </c>
      <c r="C6" s="7">
        <v>150388</v>
      </c>
      <c r="D6" s="8" t="s">
        <v>67</v>
      </c>
      <c r="E6" s="9">
        <v>1743264.3800000001</v>
      </c>
      <c r="F6" s="9">
        <v>1939896.0838837994</v>
      </c>
      <c r="G6" s="1"/>
      <c r="H6" s="1"/>
      <c r="I6" s="1"/>
      <c r="J6" s="1"/>
      <c r="X6" s="1"/>
      <c r="Y6" s="1"/>
      <c r="Z6" s="1"/>
      <c r="AA6" s="1"/>
      <c r="AB6" s="1"/>
      <c r="AC6" s="1"/>
      <c r="AD6" s="1"/>
      <c r="AE6" s="1"/>
      <c r="AF6" s="1"/>
      <c r="AG6" s="1"/>
      <c r="AH6" s="1"/>
      <c r="AI6" s="1"/>
      <c r="AJ6" s="1"/>
    </row>
    <row r="7" spans="2:36" ht="12.75" customHeight="1" x14ac:dyDescent="0.3">
      <c r="B7" s="6" t="s">
        <v>2</v>
      </c>
      <c r="C7" s="7">
        <v>152364</v>
      </c>
      <c r="D7" s="8" t="s">
        <v>341</v>
      </c>
      <c r="E7" s="9">
        <v>1689532.8100000003</v>
      </c>
      <c r="F7" s="9">
        <v>3243199.8202607827</v>
      </c>
    </row>
    <row r="8" spans="2:36" ht="12.75" customHeight="1" x14ac:dyDescent="0.3">
      <c r="B8" s="6" t="s">
        <v>2</v>
      </c>
      <c r="C8" s="7">
        <v>152404</v>
      </c>
      <c r="D8" s="8" t="s">
        <v>291</v>
      </c>
      <c r="E8" s="9">
        <v>1541534.76</v>
      </c>
      <c r="F8" s="9">
        <v>3054536.2672846578</v>
      </c>
    </row>
    <row r="9" spans="2:36" ht="12.75" customHeight="1" x14ac:dyDescent="0.3">
      <c r="B9" s="6" t="s">
        <v>2</v>
      </c>
      <c r="C9" s="7">
        <v>152381</v>
      </c>
      <c r="D9" s="8" t="s">
        <v>289</v>
      </c>
      <c r="E9" s="9">
        <v>1513927.0400000003</v>
      </c>
      <c r="F9" s="9">
        <v>875725.75209440594</v>
      </c>
    </row>
    <row r="10" spans="2:36" ht="12.75" customHeight="1" x14ac:dyDescent="0.3">
      <c r="B10" s="6" t="s">
        <v>2</v>
      </c>
      <c r="C10" s="7">
        <v>150456</v>
      </c>
      <c r="D10" s="8" t="s">
        <v>77</v>
      </c>
      <c r="E10" s="9">
        <v>1513149.5899999999</v>
      </c>
      <c r="F10" s="9">
        <v>1449030.4872074481</v>
      </c>
    </row>
    <row r="11" spans="2:36" ht="12.75" customHeight="1" x14ac:dyDescent="0.3">
      <c r="B11" s="6" t="s">
        <v>2</v>
      </c>
      <c r="C11" s="7">
        <v>151578</v>
      </c>
      <c r="D11" s="8" t="s">
        <v>299</v>
      </c>
      <c r="E11" s="9">
        <v>1498972.2699999998</v>
      </c>
      <c r="F11" s="9">
        <v>2164653.3415425466</v>
      </c>
    </row>
    <row r="12" spans="2:36" x14ac:dyDescent="0.3">
      <c r="B12" s="6" t="s">
        <v>2</v>
      </c>
      <c r="C12" s="7">
        <v>150653</v>
      </c>
      <c r="D12" s="8" t="s">
        <v>208</v>
      </c>
      <c r="E12" s="9">
        <v>1349131.25</v>
      </c>
      <c r="F12" s="9">
        <v>1359334.56</v>
      </c>
    </row>
    <row r="13" spans="2:36" ht="14.25" customHeight="1" x14ac:dyDescent="0.3">
      <c r="B13" s="6" t="s">
        <v>2</v>
      </c>
      <c r="C13" s="7">
        <v>152255</v>
      </c>
      <c r="D13" s="8" t="s">
        <v>441</v>
      </c>
      <c r="E13" s="9">
        <v>1162277.28</v>
      </c>
      <c r="F13" s="9">
        <v>1165621.8778973729</v>
      </c>
    </row>
    <row r="14" spans="2:36" ht="14.25" customHeight="1" x14ac:dyDescent="0.3">
      <c r="B14" s="6" t="s">
        <v>2</v>
      </c>
      <c r="C14" s="7">
        <v>151678</v>
      </c>
      <c r="D14" s="8" t="s">
        <v>301</v>
      </c>
      <c r="E14" s="9">
        <v>1151622.83</v>
      </c>
      <c r="F14" s="9">
        <v>1615186.4980894309</v>
      </c>
    </row>
    <row r="15" spans="2:36" ht="14.25" customHeight="1" x14ac:dyDescent="0.3">
      <c r="B15" s="6" t="s">
        <v>2</v>
      </c>
      <c r="C15" s="7">
        <v>150384</v>
      </c>
      <c r="D15" s="8" t="s">
        <v>66</v>
      </c>
      <c r="E15" s="9">
        <v>1053335.0399999991</v>
      </c>
      <c r="F15" s="9">
        <v>1246692.819882581</v>
      </c>
    </row>
    <row r="16" spans="2:36" ht="14.25" customHeight="1" x14ac:dyDescent="0.3">
      <c r="B16" s="6" t="s">
        <v>2</v>
      </c>
      <c r="C16" s="7">
        <v>150386</v>
      </c>
      <c r="D16" s="8" t="s">
        <v>55</v>
      </c>
      <c r="E16" s="9">
        <v>979668.07999999775</v>
      </c>
      <c r="F16" s="9">
        <v>1131072.3900056812</v>
      </c>
    </row>
    <row r="17" spans="2:6" ht="14.25" customHeight="1" x14ac:dyDescent="0.3">
      <c r="B17" s="6" t="s">
        <v>2</v>
      </c>
      <c r="C17" s="7">
        <v>150652</v>
      </c>
      <c r="D17" s="8" t="s">
        <v>133</v>
      </c>
      <c r="E17" s="9">
        <v>965009.55</v>
      </c>
      <c r="F17" s="9">
        <v>1227229.0795213468</v>
      </c>
    </row>
    <row r="18" spans="2:6" ht="14.25" customHeight="1" x14ac:dyDescent="0.3">
      <c r="B18" s="6" t="s">
        <v>2</v>
      </c>
      <c r="C18" s="7">
        <v>152302</v>
      </c>
      <c r="D18" s="8" t="s">
        <v>272</v>
      </c>
      <c r="E18" s="9">
        <v>927400.98</v>
      </c>
      <c r="F18" s="9">
        <v>1426601.9305188982</v>
      </c>
    </row>
    <row r="19" spans="2:6" ht="14.25" customHeight="1" x14ac:dyDescent="0.3">
      <c r="B19" s="6" t="s">
        <v>2</v>
      </c>
      <c r="C19" s="7">
        <v>151675</v>
      </c>
      <c r="D19" s="8" t="s">
        <v>261</v>
      </c>
      <c r="E19" s="9">
        <v>901868.87000000011</v>
      </c>
      <c r="F19" s="9">
        <v>1255787.0018433023</v>
      </c>
    </row>
    <row r="20" spans="2:6" ht="14.25" customHeight="1" x14ac:dyDescent="0.3">
      <c r="B20" s="6" t="s">
        <v>2</v>
      </c>
      <c r="C20" s="7">
        <v>101892</v>
      </c>
      <c r="D20" s="8" t="s">
        <v>43</v>
      </c>
      <c r="E20" s="9">
        <v>842484.12</v>
      </c>
      <c r="F20" s="9">
        <v>1213578.3961786176</v>
      </c>
    </row>
    <row r="21" spans="2:6" x14ac:dyDescent="0.3">
      <c r="B21" s="6" t="s">
        <v>2</v>
      </c>
      <c r="C21" s="7">
        <v>150449</v>
      </c>
      <c r="D21" s="8" t="s">
        <v>75</v>
      </c>
      <c r="E21" s="9">
        <v>791952.56000000052</v>
      </c>
      <c r="F21" s="9">
        <v>917374.68924328499</v>
      </c>
    </row>
    <row r="22" spans="2:6" x14ac:dyDescent="0.3">
      <c r="B22" s="6" t="s">
        <v>2</v>
      </c>
      <c r="C22" s="7">
        <v>152378</v>
      </c>
      <c r="D22" s="8" t="s">
        <v>342</v>
      </c>
      <c r="E22" s="9">
        <v>778973.0199999999</v>
      </c>
      <c r="F22" s="9">
        <v>1205884.0390610024</v>
      </c>
    </row>
    <row r="23" spans="2:6" x14ac:dyDescent="0.3">
      <c r="B23" s="6" t="s">
        <v>2</v>
      </c>
      <c r="C23" s="7">
        <v>101791</v>
      </c>
      <c r="D23" s="8" t="s">
        <v>36</v>
      </c>
      <c r="E23" s="9">
        <v>763794.60999999894</v>
      </c>
      <c r="F23" s="9">
        <v>754893.75460551307</v>
      </c>
    </row>
    <row r="24" spans="2:6" x14ac:dyDescent="0.3">
      <c r="B24" s="6" t="s">
        <v>2</v>
      </c>
      <c r="C24" s="7">
        <v>150588</v>
      </c>
      <c r="D24" s="8" t="s">
        <v>204</v>
      </c>
      <c r="E24" s="9">
        <v>760162.38999999966</v>
      </c>
      <c r="F24" s="9">
        <v>561198.84897225746</v>
      </c>
    </row>
    <row r="25" spans="2:6" s="3" customFormat="1" x14ac:dyDescent="0.3">
      <c r="B25" s="6" t="s">
        <v>2</v>
      </c>
      <c r="C25" s="7">
        <v>151718</v>
      </c>
      <c r="D25" s="8" t="s">
        <v>263</v>
      </c>
      <c r="E25" s="9">
        <v>745723.90999999992</v>
      </c>
      <c r="F25" s="9">
        <v>989455.46362197213</v>
      </c>
    </row>
    <row r="26" spans="2:6" x14ac:dyDescent="0.3">
      <c r="B26" s="6" t="s">
        <v>2</v>
      </c>
      <c r="C26" s="7">
        <v>151679</v>
      </c>
      <c r="D26" s="8" t="s">
        <v>281</v>
      </c>
      <c r="E26" s="9">
        <v>744036.9</v>
      </c>
      <c r="F26" s="9">
        <v>874686.22162000998</v>
      </c>
    </row>
    <row r="27" spans="2:6" x14ac:dyDescent="0.3">
      <c r="B27" s="6" t="s">
        <v>2</v>
      </c>
      <c r="C27" s="7">
        <v>150630</v>
      </c>
      <c r="D27" s="8" t="s">
        <v>157</v>
      </c>
      <c r="E27" s="9">
        <v>730280.07999999914</v>
      </c>
      <c r="F27" s="9">
        <v>1164065.7488344274</v>
      </c>
    </row>
    <row r="28" spans="2:6" x14ac:dyDescent="0.3">
      <c r="B28" s="6" t="s">
        <v>2</v>
      </c>
      <c r="C28" s="7">
        <v>101762</v>
      </c>
      <c r="D28" s="8" t="s">
        <v>32</v>
      </c>
      <c r="E28" s="9">
        <v>722354.74</v>
      </c>
      <c r="F28" s="9">
        <v>941364.27263317956</v>
      </c>
    </row>
    <row r="29" spans="2:6" x14ac:dyDescent="0.3">
      <c r="B29" s="6" t="s">
        <v>2</v>
      </c>
      <c r="C29" s="7">
        <v>151722</v>
      </c>
      <c r="D29" s="8" t="s">
        <v>284</v>
      </c>
      <c r="E29" s="9">
        <v>720270.22000000009</v>
      </c>
      <c r="F29" s="9">
        <v>986160.98449809582</v>
      </c>
    </row>
    <row r="30" spans="2:6" x14ac:dyDescent="0.3">
      <c r="B30" s="6" t="s">
        <v>2</v>
      </c>
      <c r="C30" s="7">
        <v>150259</v>
      </c>
      <c r="D30" s="8" t="s">
        <v>63</v>
      </c>
      <c r="E30" s="9">
        <v>670426.28</v>
      </c>
      <c r="F30" s="9">
        <v>670426.57349325286</v>
      </c>
    </row>
    <row r="31" spans="2:6" x14ac:dyDescent="0.3">
      <c r="B31" s="6" t="s">
        <v>2</v>
      </c>
      <c r="C31" s="7">
        <v>101764</v>
      </c>
      <c r="D31" s="8" t="s">
        <v>34</v>
      </c>
      <c r="E31" s="9">
        <v>651799.41999999981</v>
      </c>
      <c r="F31" s="9">
        <v>1259763.5853667322</v>
      </c>
    </row>
    <row r="32" spans="2:6" x14ac:dyDescent="0.3">
      <c r="B32" s="6" t="s">
        <v>2</v>
      </c>
      <c r="C32" s="7">
        <v>151683</v>
      </c>
      <c r="D32" s="8" t="s">
        <v>302</v>
      </c>
      <c r="E32" s="9">
        <v>637591.9800000001</v>
      </c>
      <c r="F32" s="9">
        <v>992679.58161383693</v>
      </c>
    </row>
    <row r="33" spans="2:6" x14ac:dyDescent="0.3">
      <c r="B33" s="6" t="s">
        <v>2</v>
      </c>
      <c r="C33" s="7">
        <v>152600</v>
      </c>
      <c r="D33" s="8" t="s">
        <v>497</v>
      </c>
      <c r="E33" s="9">
        <v>631912.98</v>
      </c>
      <c r="F33" s="9">
        <v>462973.20325357467</v>
      </c>
    </row>
    <row r="34" spans="2:6" x14ac:dyDescent="0.3">
      <c r="B34" s="6" t="s">
        <v>2</v>
      </c>
      <c r="C34" s="7">
        <v>151672</v>
      </c>
      <c r="D34" s="8" t="s">
        <v>328</v>
      </c>
      <c r="E34" s="9">
        <v>629882.22</v>
      </c>
      <c r="F34" s="9">
        <v>1329965.2645865327</v>
      </c>
    </row>
    <row r="35" spans="2:6" x14ac:dyDescent="0.3">
      <c r="B35" s="6" t="s">
        <v>2</v>
      </c>
      <c r="C35" s="7">
        <v>152482</v>
      </c>
      <c r="D35" s="8" t="s">
        <v>517</v>
      </c>
      <c r="E35" s="9">
        <v>529856.56999999995</v>
      </c>
      <c r="F35" s="9">
        <v>427280.08897441201</v>
      </c>
    </row>
    <row r="36" spans="2:6" x14ac:dyDescent="0.3">
      <c r="B36" s="6" t="s">
        <v>2</v>
      </c>
      <c r="C36" s="7">
        <v>151686</v>
      </c>
      <c r="D36" s="8" t="s">
        <v>331</v>
      </c>
      <c r="E36" s="9">
        <v>516532.64999999997</v>
      </c>
      <c r="F36" s="9">
        <v>530000</v>
      </c>
    </row>
    <row r="37" spans="2:6" x14ac:dyDescent="0.3">
      <c r="B37" s="6" t="s">
        <v>2</v>
      </c>
      <c r="C37" s="7">
        <v>150457</v>
      </c>
      <c r="D37" s="8" t="s">
        <v>78</v>
      </c>
      <c r="E37" s="9">
        <v>515832.2699999999</v>
      </c>
      <c r="F37" s="9">
        <v>613121.68013080629</v>
      </c>
    </row>
    <row r="38" spans="2:6" x14ac:dyDescent="0.3">
      <c r="B38" s="6" t="s">
        <v>2</v>
      </c>
      <c r="C38" s="7">
        <v>152405</v>
      </c>
      <c r="D38" s="8" t="s">
        <v>252</v>
      </c>
      <c r="E38" s="9">
        <v>501609.97</v>
      </c>
      <c r="F38" s="9">
        <v>457856.18517872976</v>
      </c>
    </row>
    <row r="39" spans="2:6" x14ac:dyDescent="0.3">
      <c r="B39" s="6" t="s">
        <v>2</v>
      </c>
      <c r="C39" s="7">
        <v>152453</v>
      </c>
      <c r="D39" s="8" t="s">
        <v>413</v>
      </c>
      <c r="E39" s="9">
        <v>490754.01</v>
      </c>
      <c r="F39" s="9">
        <v>739045.4</v>
      </c>
    </row>
    <row r="40" spans="2:6" x14ac:dyDescent="0.3">
      <c r="B40" s="6" t="s">
        <v>2</v>
      </c>
      <c r="C40" s="7">
        <v>151806</v>
      </c>
      <c r="D40" s="8" t="s">
        <v>333</v>
      </c>
      <c r="E40" s="9">
        <v>458506.53</v>
      </c>
      <c r="F40" s="9">
        <v>481674.00573788804</v>
      </c>
    </row>
    <row r="41" spans="2:6" x14ac:dyDescent="0.3">
      <c r="B41" s="6" t="s">
        <v>2</v>
      </c>
      <c r="C41" s="7">
        <v>151651</v>
      </c>
      <c r="D41" s="8" t="s">
        <v>346</v>
      </c>
      <c r="E41" s="9">
        <v>452541.06999999995</v>
      </c>
      <c r="F41" s="9">
        <v>683501.08312759642</v>
      </c>
    </row>
    <row r="42" spans="2:6" x14ac:dyDescent="0.3">
      <c r="B42" s="6" t="s">
        <v>2</v>
      </c>
      <c r="C42" s="7"/>
      <c r="D42" s="8" t="s">
        <v>532</v>
      </c>
      <c r="E42" s="9">
        <f>SUM(E43:E165)</f>
        <v>3706081.2199999969</v>
      </c>
      <c r="F42" s="9">
        <f>SUM(F43:F165)</f>
        <v>14473489.390662614</v>
      </c>
    </row>
    <row r="43" spans="2:6" hidden="1" x14ac:dyDescent="0.3">
      <c r="B43" s="6" t="s">
        <v>2</v>
      </c>
      <c r="C43" s="7">
        <v>152500</v>
      </c>
      <c r="D43" s="8" t="s">
        <v>464</v>
      </c>
      <c r="E43" s="9">
        <v>395545.82</v>
      </c>
      <c r="F43" s="9">
        <v>1541499.0810281984</v>
      </c>
    </row>
    <row r="44" spans="2:6" hidden="1" x14ac:dyDescent="0.3">
      <c r="B44" s="6" t="s">
        <v>2</v>
      </c>
      <c r="C44" s="7">
        <v>151684</v>
      </c>
      <c r="D44" s="8" t="s">
        <v>282</v>
      </c>
      <c r="E44" s="9">
        <v>360083.06999999995</v>
      </c>
      <c r="F44" s="9">
        <v>370000</v>
      </c>
    </row>
    <row r="45" spans="2:6" hidden="1" x14ac:dyDescent="0.3">
      <c r="B45" s="6" t="s">
        <v>2</v>
      </c>
      <c r="C45" s="7">
        <v>151719</v>
      </c>
      <c r="D45" s="8" t="s">
        <v>304</v>
      </c>
      <c r="E45" s="9">
        <v>358571.14</v>
      </c>
      <c r="F45" s="9">
        <v>472599.3053472265</v>
      </c>
    </row>
    <row r="46" spans="2:6" hidden="1" x14ac:dyDescent="0.3">
      <c r="B46" s="6" t="s">
        <v>2</v>
      </c>
      <c r="C46" s="7">
        <v>151721</v>
      </c>
      <c r="D46" s="8" t="s">
        <v>332</v>
      </c>
      <c r="E46" s="9">
        <v>315890.56999999995</v>
      </c>
      <c r="F46" s="9">
        <v>616600.03977153834</v>
      </c>
    </row>
    <row r="47" spans="2:6" hidden="1" x14ac:dyDescent="0.3">
      <c r="B47" s="6" t="s">
        <v>2</v>
      </c>
      <c r="C47" s="7">
        <v>151550</v>
      </c>
      <c r="D47" s="8" t="s">
        <v>237</v>
      </c>
      <c r="E47" s="9">
        <v>307973.74000000022</v>
      </c>
      <c r="F47" s="9">
        <v>406876.06187163561</v>
      </c>
    </row>
    <row r="48" spans="2:6" hidden="1" x14ac:dyDescent="0.3">
      <c r="B48" s="6" t="s">
        <v>2</v>
      </c>
      <c r="C48" s="7">
        <v>151696</v>
      </c>
      <c r="D48" s="8" t="s">
        <v>241</v>
      </c>
      <c r="E48" s="9">
        <v>288894.83000000007</v>
      </c>
      <c r="F48" s="9">
        <v>377711.45354032668</v>
      </c>
    </row>
    <row r="49" spans="2:6" hidden="1" x14ac:dyDescent="0.3">
      <c r="B49" s="6" t="s">
        <v>2</v>
      </c>
      <c r="C49" s="7">
        <v>151577</v>
      </c>
      <c r="D49" s="8" t="s">
        <v>298</v>
      </c>
      <c r="E49" s="9">
        <v>280207.32000000007</v>
      </c>
      <c r="F49" s="9">
        <v>346686.48466468643</v>
      </c>
    </row>
    <row r="50" spans="2:6" hidden="1" x14ac:dyDescent="0.3">
      <c r="B50" s="6" t="s">
        <v>2</v>
      </c>
      <c r="C50" s="7">
        <v>152590</v>
      </c>
      <c r="D50" s="8" t="s">
        <v>514</v>
      </c>
      <c r="E50" s="9">
        <v>277064.51</v>
      </c>
      <c r="F50" s="9">
        <v>335323.40494927973</v>
      </c>
    </row>
    <row r="51" spans="2:6" hidden="1" x14ac:dyDescent="0.3">
      <c r="B51" s="6" t="s">
        <v>2</v>
      </c>
      <c r="C51" s="7">
        <v>151587</v>
      </c>
      <c r="D51" s="8" t="s">
        <v>300</v>
      </c>
      <c r="E51" s="9">
        <v>235684.19000000003</v>
      </c>
      <c r="F51" s="9">
        <v>1742463.645289731</v>
      </c>
    </row>
    <row r="52" spans="2:6" hidden="1" x14ac:dyDescent="0.3">
      <c r="B52" s="6" t="s">
        <v>2</v>
      </c>
      <c r="C52" s="7">
        <v>150389</v>
      </c>
      <c r="D52" s="8" t="s">
        <v>56</v>
      </c>
      <c r="E52" s="9">
        <v>234989.52000000002</v>
      </c>
      <c r="F52" s="9">
        <v>410305.12219762395</v>
      </c>
    </row>
    <row r="53" spans="2:6" hidden="1" x14ac:dyDescent="0.3">
      <c r="B53" s="6" t="s">
        <v>2</v>
      </c>
      <c r="C53" s="7">
        <v>152562</v>
      </c>
      <c r="D53" s="8" t="s">
        <v>516</v>
      </c>
      <c r="E53" s="9">
        <v>231303.25</v>
      </c>
      <c r="F53" s="9">
        <v>721565.98897713027</v>
      </c>
    </row>
    <row r="54" spans="2:6" hidden="1" x14ac:dyDescent="0.3">
      <c r="B54" s="6" t="s">
        <v>2</v>
      </c>
      <c r="C54" s="7">
        <v>152578</v>
      </c>
      <c r="D54" s="8" t="s">
        <v>515</v>
      </c>
      <c r="E54" s="9">
        <v>216222.46999999997</v>
      </c>
      <c r="F54" s="9">
        <v>37570.182712772948</v>
      </c>
    </row>
    <row r="55" spans="2:6" hidden="1" x14ac:dyDescent="0.3">
      <c r="B55" s="6" t="s">
        <v>2</v>
      </c>
      <c r="C55" s="7">
        <v>151536</v>
      </c>
      <c r="D55" s="8" t="s">
        <v>343</v>
      </c>
      <c r="E55" s="9">
        <v>213922.61999999979</v>
      </c>
      <c r="F55" s="9">
        <v>28425.413013555692</v>
      </c>
    </row>
    <row r="56" spans="2:6" hidden="1" x14ac:dyDescent="0.3">
      <c r="B56" s="6" t="s">
        <v>2</v>
      </c>
      <c r="C56" s="7">
        <v>152088</v>
      </c>
      <c r="D56" s="8" t="s">
        <v>244</v>
      </c>
      <c r="E56" s="9">
        <v>199255.52</v>
      </c>
      <c r="F56" s="9">
        <v>205000</v>
      </c>
    </row>
    <row r="57" spans="2:6" hidden="1" x14ac:dyDescent="0.3">
      <c r="B57" s="6" t="s">
        <v>2</v>
      </c>
      <c r="C57" s="7">
        <v>151677</v>
      </c>
      <c r="D57" s="8" t="s">
        <v>330</v>
      </c>
      <c r="E57" s="9">
        <v>195072.65</v>
      </c>
      <c r="F57" s="9">
        <v>575967.94972900534</v>
      </c>
    </row>
    <row r="58" spans="2:6" hidden="1" x14ac:dyDescent="0.3">
      <c r="B58" s="6" t="s">
        <v>2</v>
      </c>
      <c r="C58" s="7">
        <v>152086</v>
      </c>
      <c r="D58" s="8" t="s">
        <v>243</v>
      </c>
      <c r="E58" s="9">
        <v>185286.18</v>
      </c>
      <c r="F58" s="9">
        <v>266815.85778552241</v>
      </c>
    </row>
    <row r="59" spans="2:6" hidden="1" x14ac:dyDescent="0.3">
      <c r="B59" s="6" t="s">
        <v>2</v>
      </c>
      <c r="C59" s="7">
        <v>150673</v>
      </c>
      <c r="D59" s="8" t="s">
        <v>134</v>
      </c>
      <c r="E59" s="9">
        <v>183168.47000000003</v>
      </c>
      <c r="F59" s="9">
        <v>212143.41507055072</v>
      </c>
    </row>
    <row r="60" spans="2:6" hidden="1" x14ac:dyDescent="0.3">
      <c r="B60" s="6" t="s">
        <v>2</v>
      </c>
      <c r="C60" s="7">
        <v>150675</v>
      </c>
      <c r="D60" s="8" t="s">
        <v>135</v>
      </c>
      <c r="E60" s="9">
        <v>171706.02999999997</v>
      </c>
      <c r="F60" s="9">
        <v>94542.862702558399</v>
      </c>
    </row>
    <row r="61" spans="2:6" hidden="1" x14ac:dyDescent="0.3">
      <c r="B61" s="6" t="s">
        <v>2</v>
      </c>
      <c r="C61" s="7">
        <v>152601</v>
      </c>
      <c r="D61" s="8" t="s">
        <v>498</v>
      </c>
      <c r="E61" s="9">
        <v>167244.41999999998</v>
      </c>
      <c r="F61" s="9">
        <v>0</v>
      </c>
    </row>
    <row r="62" spans="2:6" hidden="1" x14ac:dyDescent="0.3">
      <c r="B62" s="6" t="s">
        <v>2</v>
      </c>
      <c r="C62" s="7">
        <v>152311</v>
      </c>
      <c r="D62" s="8" t="s">
        <v>288</v>
      </c>
      <c r="E62" s="9">
        <v>159642.78999999998</v>
      </c>
      <c r="F62" s="9">
        <v>-92157</v>
      </c>
    </row>
    <row r="63" spans="2:6" hidden="1" x14ac:dyDescent="0.3">
      <c r="B63" s="6" t="s">
        <v>2</v>
      </c>
      <c r="C63" s="7">
        <v>150604</v>
      </c>
      <c r="D63" s="8" t="s">
        <v>178</v>
      </c>
      <c r="E63" s="9">
        <v>158778.58000000002</v>
      </c>
      <c r="F63" s="9">
        <v>234650.90089578726</v>
      </c>
    </row>
    <row r="64" spans="2:6" hidden="1" x14ac:dyDescent="0.3">
      <c r="B64" s="6" t="s">
        <v>2</v>
      </c>
      <c r="C64" s="7">
        <v>151714</v>
      </c>
      <c r="D64" s="8" t="s">
        <v>303</v>
      </c>
      <c r="E64" s="9">
        <v>156664.35</v>
      </c>
      <c r="F64" s="9">
        <v>221495.56367695544</v>
      </c>
    </row>
    <row r="65" spans="2:6" hidden="1" x14ac:dyDescent="0.3">
      <c r="B65" s="6" t="s">
        <v>2</v>
      </c>
      <c r="C65" s="7">
        <v>151948</v>
      </c>
      <c r="D65" s="8" t="s">
        <v>267</v>
      </c>
      <c r="E65" s="9">
        <v>145502.39000000013</v>
      </c>
      <c r="F65" s="9">
        <v>131423.78999999992</v>
      </c>
    </row>
    <row r="66" spans="2:6" hidden="1" x14ac:dyDescent="0.3">
      <c r="B66" s="6" t="s">
        <v>2</v>
      </c>
      <c r="C66" s="7">
        <v>103381</v>
      </c>
      <c r="D66" s="8" t="s">
        <v>60</v>
      </c>
      <c r="E66" s="9">
        <v>139511.28</v>
      </c>
      <c r="F66" s="9">
        <v>199346.43564422868</v>
      </c>
    </row>
    <row r="67" spans="2:6" hidden="1" x14ac:dyDescent="0.3">
      <c r="B67" s="6" t="s">
        <v>2</v>
      </c>
      <c r="C67" s="7">
        <v>151051</v>
      </c>
      <c r="D67" s="8" t="s">
        <v>184</v>
      </c>
      <c r="E67" s="9">
        <v>121187.37999999999</v>
      </c>
      <c r="F67" s="9">
        <v>216562.87866269419</v>
      </c>
    </row>
    <row r="68" spans="2:6" hidden="1" x14ac:dyDescent="0.3">
      <c r="B68" s="6" t="s">
        <v>2</v>
      </c>
      <c r="C68" s="7">
        <v>101919</v>
      </c>
      <c r="D68" s="8" t="s">
        <v>45</v>
      </c>
      <c r="E68" s="9">
        <v>102775.63000000012</v>
      </c>
      <c r="F68" s="9">
        <v>208125.77398393583</v>
      </c>
    </row>
    <row r="69" spans="2:6" hidden="1" x14ac:dyDescent="0.3">
      <c r="B69" s="6" t="s">
        <v>2</v>
      </c>
      <c r="C69" s="7">
        <v>151589</v>
      </c>
      <c r="D69" s="8" t="s">
        <v>256</v>
      </c>
      <c r="E69" s="9">
        <v>102128.42999999988</v>
      </c>
      <c r="F69" s="9">
        <v>130043.75514355605</v>
      </c>
    </row>
    <row r="70" spans="2:6" hidden="1" x14ac:dyDescent="0.3">
      <c r="B70" s="6" t="s">
        <v>2</v>
      </c>
      <c r="C70" s="7">
        <v>151648</v>
      </c>
      <c r="D70" s="8" t="s">
        <v>326</v>
      </c>
      <c r="E70" s="9">
        <v>98366.31</v>
      </c>
      <c r="F70" s="9">
        <v>91000</v>
      </c>
    </row>
    <row r="71" spans="2:6" hidden="1" x14ac:dyDescent="0.3">
      <c r="B71" s="6" t="s">
        <v>2</v>
      </c>
      <c r="C71" s="7">
        <v>151713</v>
      </c>
      <c r="D71" s="8" t="s">
        <v>283</v>
      </c>
      <c r="E71" s="9">
        <v>96850.09</v>
      </c>
      <c r="F71" s="9">
        <v>102582.26116334107</v>
      </c>
    </row>
    <row r="72" spans="2:6" hidden="1" x14ac:dyDescent="0.3">
      <c r="B72" s="6" t="s">
        <v>2</v>
      </c>
      <c r="C72" s="7">
        <v>150644</v>
      </c>
      <c r="D72" s="8" t="s">
        <v>207</v>
      </c>
      <c r="E72" s="9">
        <v>94101.15</v>
      </c>
      <c r="F72" s="9">
        <v>370718.44740728213</v>
      </c>
    </row>
    <row r="73" spans="2:6" hidden="1" x14ac:dyDescent="0.3">
      <c r="B73" s="6" t="s">
        <v>2</v>
      </c>
      <c r="C73" s="7">
        <v>152280</v>
      </c>
      <c r="D73" s="8" t="s">
        <v>233</v>
      </c>
      <c r="E73" s="9">
        <v>88985.610000000015</v>
      </c>
      <c r="F73" s="9">
        <v>127608.99675015025</v>
      </c>
    </row>
    <row r="74" spans="2:6" hidden="1" x14ac:dyDescent="0.3">
      <c r="B74" s="6" t="s">
        <v>2</v>
      </c>
      <c r="C74" s="7">
        <v>151807</v>
      </c>
      <c r="D74" s="8" t="s">
        <v>334</v>
      </c>
      <c r="E74" s="9">
        <v>88806.419999999984</v>
      </c>
      <c r="F74" s="9">
        <v>263032.02626721829</v>
      </c>
    </row>
    <row r="75" spans="2:6" hidden="1" x14ac:dyDescent="0.3">
      <c r="B75" s="6" t="s">
        <v>2</v>
      </c>
      <c r="C75" s="7">
        <v>101763</v>
      </c>
      <c r="D75" s="8" t="s">
        <v>33</v>
      </c>
      <c r="E75" s="9">
        <v>82348.119999999879</v>
      </c>
      <c r="F75" s="9">
        <v>363363.67251150706</v>
      </c>
    </row>
    <row r="76" spans="2:6" hidden="1" x14ac:dyDescent="0.3">
      <c r="B76" s="6" t="s">
        <v>2</v>
      </c>
      <c r="C76" s="7">
        <v>151691</v>
      </c>
      <c r="D76" s="8" t="s">
        <v>240</v>
      </c>
      <c r="E76" s="9">
        <v>76653.819999999992</v>
      </c>
      <c r="F76" s="9">
        <v>107868.25164866452</v>
      </c>
    </row>
    <row r="77" spans="2:6" hidden="1" x14ac:dyDescent="0.3">
      <c r="B77" s="6" t="s">
        <v>2</v>
      </c>
      <c r="C77" s="7">
        <v>151551</v>
      </c>
      <c r="D77" s="8" t="s">
        <v>238</v>
      </c>
      <c r="E77" s="9">
        <v>64806.680000000168</v>
      </c>
      <c r="F77" s="9">
        <v>305720.99574819859</v>
      </c>
    </row>
    <row r="78" spans="2:6" hidden="1" x14ac:dyDescent="0.3">
      <c r="B78" s="6" t="s">
        <v>2</v>
      </c>
      <c r="C78" s="7">
        <v>151537</v>
      </c>
      <c r="D78" s="8" t="s">
        <v>254</v>
      </c>
      <c r="E78" s="9">
        <v>63289.119999999988</v>
      </c>
      <c r="F78" s="9">
        <v>3585.8446811864414</v>
      </c>
    </row>
    <row r="79" spans="2:6" hidden="1" x14ac:dyDescent="0.3">
      <c r="B79" s="6" t="s">
        <v>2</v>
      </c>
      <c r="C79" s="7">
        <v>151584</v>
      </c>
      <c r="D79" s="8" t="s">
        <v>344</v>
      </c>
      <c r="E79" s="9">
        <v>53141.37000000001</v>
      </c>
      <c r="F79" s="9">
        <v>114029.07064094421</v>
      </c>
    </row>
    <row r="80" spans="2:6" hidden="1" x14ac:dyDescent="0.3">
      <c r="B80" s="6" t="s">
        <v>2</v>
      </c>
      <c r="C80" s="7">
        <v>152264</v>
      </c>
      <c r="D80" s="8" t="s">
        <v>339</v>
      </c>
      <c r="E80" s="9">
        <v>43546.36</v>
      </c>
      <c r="F80" s="9">
        <v>17767</v>
      </c>
    </row>
    <row r="81" spans="2:6" hidden="1" x14ac:dyDescent="0.3">
      <c r="B81" s="6" t="s">
        <v>2</v>
      </c>
      <c r="C81" s="7">
        <v>152365</v>
      </c>
      <c r="D81" s="8" t="s">
        <v>509</v>
      </c>
      <c r="E81" s="9">
        <v>38040.370000000003</v>
      </c>
      <c r="F81" s="9">
        <v>278766.74289217062</v>
      </c>
    </row>
    <row r="82" spans="2:6" hidden="1" x14ac:dyDescent="0.3">
      <c r="B82" s="6" t="s">
        <v>2</v>
      </c>
      <c r="C82" s="7">
        <v>151682</v>
      </c>
      <c r="D82" s="8" t="s">
        <v>262</v>
      </c>
      <c r="E82" s="9">
        <v>35280.800000000003</v>
      </c>
      <c r="F82" s="9">
        <v>242013.83078313974</v>
      </c>
    </row>
    <row r="83" spans="2:6" hidden="1" x14ac:dyDescent="0.3">
      <c r="B83" s="6" t="s">
        <v>2</v>
      </c>
      <c r="C83" s="7">
        <v>150620</v>
      </c>
      <c r="D83" s="8" t="s">
        <v>506</v>
      </c>
      <c r="E83" s="9">
        <v>33206.980000000003</v>
      </c>
      <c r="F83" s="9">
        <v>33206.980000000003</v>
      </c>
    </row>
    <row r="84" spans="2:6" hidden="1" x14ac:dyDescent="0.3">
      <c r="B84" s="6" t="s">
        <v>2</v>
      </c>
      <c r="C84" s="7">
        <v>150632</v>
      </c>
      <c r="D84" s="8" t="s">
        <v>159</v>
      </c>
      <c r="E84" s="9">
        <v>29042.22</v>
      </c>
      <c r="F84" s="9">
        <v>35719.780839648498</v>
      </c>
    </row>
    <row r="85" spans="2:6" hidden="1" x14ac:dyDescent="0.3">
      <c r="B85" s="6" t="s">
        <v>2</v>
      </c>
      <c r="C85" s="7">
        <v>152323</v>
      </c>
      <c r="D85" s="8" t="s">
        <v>314</v>
      </c>
      <c r="E85" s="9">
        <v>27842.989999999998</v>
      </c>
      <c r="F85" s="9">
        <v>0</v>
      </c>
    </row>
    <row r="86" spans="2:6" hidden="1" x14ac:dyDescent="0.3">
      <c r="B86" s="6" t="s">
        <v>2</v>
      </c>
      <c r="C86" s="7">
        <v>151174</v>
      </c>
      <c r="D86" s="8" t="s">
        <v>219</v>
      </c>
      <c r="E86" s="9">
        <v>27496.17</v>
      </c>
      <c r="F86" s="9">
        <v>37489.656959945438</v>
      </c>
    </row>
    <row r="87" spans="2:6" hidden="1" x14ac:dyDescent="0.3">
      <c r="B87" s="6" t="s">
        <v>2</v>
      </c>
      <c r="C87" s="7">
        <v>152399</v>
      </c>
      <c r="D87" s="8" t="s">
        <v>251</v>
      </c>
      <c r="E87" s="9">
        <v>26057.21</v>
      </c>
      <c r="F87" s="9">
        <v>382667.64684712904</v>
      </c>
    </row>
    <row r="88" spans="2:6" hidden="1" x14ac:dyDescent="0.3">
      <c r="B88" s="6" t="s">
        <v>2</v>
      </c>
      <c r="C88" s="7">
        <v>152089</v>
      </c>
      <c r="D88" s="8" t="s">
        <v>245</v>
      </c>
      <c r="E88" s="9">
        <v>24814.61</v>
      </c>
      <c r="F88" s="9">
        <v>97499.62109652799</v>
      </c>
    </row>
    <row r="89" spans="2:6" hidden="1" x14ac:dyDescent="0.3">
      <c r="B89" s="6" t="s">
        <v>2</v>
      </c>
      <c r="C89" s="7">
        <v>150593</v>
      </c>
      <c r="D89" s="8" t="s">
        <v>466</v>
      </c>
      <c r="E89" s="9">
        <v>24632.36</v>
      </c>
      <c r="F89" s="9">
        <v>9.9999999900319381E-2</v>
      </c>
    </row>
    <row r="90" spans="2:6" hidden="1" x14ac:dyDescent="0.3">
      <c r="B90" s="6" t="s">
        <v>2</v>
      </c>
      <c r="C90" s="7">
        <v>152564</v>
      </c>
      <c r="D90" s="8" t="s">
        <v>520</v>
      </c>
      <c r="E90" s="9">
        <v>24623.7</v>
      </c>
      <c r="F90" s="9">
        <v>24803.246022866209</v>
      </c>
    </row>
    <row r="91" spans="2:6" hidden="1" x14ac:dyDescent="0.3">
      <c r="B91" s="6" t="s">
        <v>2</v>
      </c>
      <c r="C91" s="7">
        <v>152322</v>
      </c>
      <c r="D91" s="8" t="s">
        <v>273</v>
      </c>
      <c r="E91" s="9">
        <v>20226.22</v>
      </c>
      <c r="F91" s="9">
        <v>0</v>
      </c>
    </row>
    <row r="92" spans="2:6" hidden="1" x14ac:dyDescent="0.3">
      <c r="B92" s="6" t="s">
        <v>2</v>
      </c>
      <c r="C92" s="7">
        <v>151538</v>
      </c>
      <c r="D92" s="8" t="s">
        <v>323</v>
      </c>
      <c r="E92" s="9">
        <v>16109.069999999996</v>
      </c>
      <c r="F92" s="9">
        <v>520.70035414544691</v>
      </c>
    </row>
    <row r="93" spans="2:6" hidden="1" x14ac:dyDescent="0.3">
      <c r="B93" s="6" t="s">
        <v>2</v>
      </c>
      <c r="C93" s="7">
        <v>151511</v>
      </c>
      <c r="D93" s="8" t="s">
        <v>109</v>
      </c>
      <c r="E93" s="9">
        <v>13936.350000000122</v>
      </c>
      <c r="F93" s="9">
        <v>-0.11923544965975452</v>
      </c>
    </row>
    <row r="94" spans="2:6" hidden="1" x14ac:dyDescent="0.3">
      <c r="B94" s="6" t="s">
        <v>2</v>
      </c>
      <c r="C94" s="7">
        <v>152265</v>
      </c>
      <c r="D94" s="8" t="s">
        <v>311</v>
      </c>
      <c r="E94" s="9">
        <v>13735.710000000001</v>
      </c>
      <c r="F94" s="9">
        <v>0</v>
      </c>
    </row>
    <row r="95" spans="2:6" hidden="1" x14ac:dyDescent="0.3">
      <c r="B95" s="6" t="s">
        <v>2</v>
      </c>
      <c r="C95" s="7">
        <v>151613</v>
      </c>
      <c r="D95" s="8" t="s">
        <v>260</v>
      </c>
      <c r="E95" s="9">
        <v>13240.119999999999</v>
      </c>
      <c r="F95" s="9">
        <v>96286.639521239573</v>
      </c>
    </row>
    <row r="96" spans="2:6" hidden="1" x14ac:dyDescent="0.3">
      <c r="B96" s="6" t="s">
        <v>2</v>
      </c>
      <c r="C96" s="7">
        <v>151674</v>
      </c>
      <c r="D96" s="8" t="s">
        <v>329</v>
      </c>
      <c r="E96" s="9">
        <v>13105.610000000044</v>
      </c>
      <c r="F96" s="9">
        <v>0</v>
      </c>
    </row>
    <row r="97" spans="2:6" hidden="1" x14ac:dyDescent="0.3">
      <c r="B97" s="6" t="s">
        <v>2</v>
      </c>
      <c r="C97" s="7">
        <v>152371</v>
      </c>
      <c r="D97" s="8" t="s">
        <v>275</v>
      </c>
      <c r="E97" s="9">
        <v>13030.150000000001</v>
      </c>
      <c r="F97" s="9">
        <v>572476.30240077735</v>
      </c>
    </row>
    <row r="98" spans="2:6" hidden="1" x14ac:dyDescent="0.3">
      <c r="B98" s="6" t="s">
        <v>2</v>
      </c>
      <c r="C98" s="7">
        <v>150631</v>
      </c>
      <c r="D98" s="8" t="s">
        <v>158</v>
      </c>
      <c r="E98" s="9">
        <v>9370.3799999999992</v>
      </c>
      <c r="F98" s="9">
        <v>29198.829159145767</v>
      </c>
    </row>
    <row r="99" spans="2:6" hidden="1" x14ac:dyDescent="0.3">
      <c r="B99" s="6" t="s">
        <v>2</v>
      </c>
      <c r="C99" s="7">
        <v>151632</v>
      </c>
      <c r="D99" s="8" t="s">
        <v>505</v>
      </c>
      <c r="E99" s="9">
        <v>7524.32</v>
      </c>
      <c r="F99" s="9">
        <v>9300</v>
      </c>
    </row>
    <row r="100" spans="2:6" hidden="1" x14ac:dyDescent="0.3">
      <c r="B100" s="6" t="s">
        <v>2</v>
      </c>
      <c r="C100" s="7">
        <v>152602</v>
      </c>
      <c r="D100" s="8" t="s">
        <v>518</v>
      </c>
      <c r="E100" s="9">
        <v>7032.61</v>
      </c>
      <c r="F100" s="9">
        <v>10000</v>
      </c>
    </row>
    <row r="101" spans="2:6" hidden="1" x14ac:dyDescent="0.3">
      <c r="B101" s="6" t="s">
        <v>2</v>
      </c>
      <c r="C101" s="7">
        <v>150647</v>
      </c>
      <c r="D101" s="8" t="s">
        <v>132</v>
      </c>
      <c r="E101" s="9">
        <v>6703</v>
      </c>
      <c r="F101" s="9">
        <v>36988.080538470997</v>
      </c>
    </row>
    <row r="102" spans="2:6" hidden="1" x14ac:dyDescent="0.3">
      <c r="B102" s="6" t="s">
        <v>2</v>
      </c>
      <c r="C102" s="7">
        <v>152551</v>
      </c>
      <c r="D102" s="8" t="s">
        <v>519</v>
      </c>
      <c r="E102" s="9">
        <v>6260.5300000000007</v>
      </c>
      <c r="F102" s="9">
        <v>47457.461271063061</v>
      </c>
    </row>
    <row r="103" spans="2:6" hidden="1" x14ac:dyDescent="0.3">
      <c r="B103" s="6" t="s">
        <v>2</v>
      </c>
      <c r="C103" s="7">
        <v>152100</v>
      </c>
      <c r="D103" s="8" t="s">
        <v>309</v>
      </c>
      <c r="E103" s="9">
        <v>5982.95</v>
      </c>
      <c r="F103" s="9">
        <v>6000</v>
      </c>
    </row>
    <row r="104" spans="2:6" hidden="1" x14ac:dyDescent="0.3">
      <c r="B104" s="6" t="s">
        <v>2</v>
      </c>
      <c r="C104" s="7">
        <v>150591</v>
      </c>
      <c r="D104" s="8" t="s">
        <v>175</v>
      </c>
      <c r="E104" s="9">
        <v>3860.0399999991059</v>
      </c>
      <c r="F104" s="9">
        <v>-210620</v>
      </c>
    </row>
    <row r="105" spans="2:6" hidden="1" x14ac:dyDescent="0.3">
      <c r="B105" s="6" t="s">
        <v>2</v>
      </c>
      <c r="C105" s="7">
        <v>150600</v>
      </c>
      <c r="D105" s="8" t="s">
        <v>176</v>
      </c>
      <c r="E105" s="9">
        <v>3524.03</v>
      </c>
      <c r="F105" s="9">
        <v>23352.508952306747</v>
      </c>
    </row>
    <row r="106" spans="2:6" hidden="1" x14ac:dyDescent="0.3">
      <c r="B106" s="6" t="s">
        <v>2</v>
      </c>
      <c r="C106" s="7">
        <v>151909</v>
      </c>
      <c r="D106" s="8" t="s">
        <v>487</v>
      </c>
      <c r="E106" s="9">
        <v>951.03</v>
      </c>
      <c r="F106" s="9">
        <v>216026.34371799228</v>
      </c>
    </row>
    <row r="107" spans="2:6" hidden="1" x14ac:dyDescent="0.3">
      <c r="B107" s="6" t="s">
        <v>2</v>
      </c>
      <c r="C107" s="7">
        <v>101685</v>
      </c>
      <c r="D107" s="8" t="s">
        <v>30</v>
      </c>
      <c r="E107" s="9">
        <v>713.14999999999964</v>
      </c>
      <c r="F107" s="9">
        <v>60195.90356468469</v>
      </c>
    </row>
    <row r="108" spans="2:6" hidden="1" x14ac:dyDescent="0.3">
      <c r="B108" s="6" t="s">
        <v>2</v>
      </c>
      <c r="C108" s="7">
        <v>151950</v>
      </c>
      <c r="D108" s="8" t="s">
        <v>268</v>
      </c>
      <c r="E108" s="9">
        <v>655.81</v>
      </c>
      <c r="F108" s="9">
        <v>0</v>
      </c>
    </row>
    <row r="109" spans="2:6" hidden="1" x14ac:dyDescent="0.3">
      <c r="B109" s="6" t="s">
        <v>2</v>
      </c>
      <c r="C109" s="7">
        <v>151609</v>
      </c>
      <c r="D109" s="8" t="s">
        <v>257</v>
      </c>
      <c r="E109" s="9">
        <v>238.76</v>
      </c>
      <c r="F109" s="9">
        <v>21401.456432858577</v>
      </c>
    </row>
    <row r="110" spans="2:6" hidden="1" x14ac:dyDescent="0.3">
      <c r="B110" s="6" t="s">
        <v>2</v>
      </c>
      <c r="C110" s="7">
        <v>151685</v>
      </c>
      <c r="D110" s="8" t="s">
        <v>239</v>
      </c>
      <c r="E110" s="9">
        <v>212.6</v>
      </c>
      <c r="F110" s="9">
        <v>3149.0191979685651</v>
      </c>
    </row>
    <row r="111" spans="2:6" hidden="1" x14ac:dyDescent="0.3">
      <c r="B111" s="6" t="s">
        <v>2</v>
      </c>
      <c r="C111" s="7">
        <v>151715</v>
      </c>
      <c r="D111" s="8" t="s">
        <v>444</v>
      </c>
      <c r="E111" s="9">
        <v>54.910000000000309</v>
      </c>
      <c r="F111" s="9">
        <v>193590.86502702345</v>
      </c>
    </row>
    <row r="112" spans="2:6" hidden="1" x14ac:dyDescent="0.3">
      <c r="B112" s="6" t="s">
        <v>2</v>
      </c>
      <c r="C112" s="7">
        <v>151610</v>
      </c>
      <c r="D112" s="8" t="s">
        <v>258</v>
      </c>
      <c r="E112" s="9">
        <v>7.5299999999988358</v>
      </c>
      <c r="F112" s="9">
        <v>9282.9457096157857</v>
      </c>
    </row>
    <row r="113" spans="2:6" hidden="1" x14ac:dyDescent="0.3">
      <c r="B113" s="6" t="s">
        <v>2</v>
      </c>
      <c r="C113" s="7">
        <v>151581</v>
      </c>
      <c r="D113" s="8" t="s">
        <v>460</v>
      </c>
      <c r="E113" s="9">
        <v>1.24</v>
      </c>
      <c r="F113" s="9">
        <v>1.24</v>
      </c>
    </row>
    <row r="114" spans="2:6" hidden="1" x14ac:dyDescent="0.3">
      <c r="B114" s="6" t="s">
        <v>2</v>
      </c>
      <c r="C114" s="7">
        <v>152268</v>
      </c>
      <c r="D114" s="8" t="s">
        <v>312</v>
      </c>
      <c r="E114" s="9">
        <v>1.1368683772161603E-13</v>
      </c>
      <c r="F114" s="9">
        <v>0</v>
      </c>
    </row>
    <row r="115" spans="2:6" hidden="1" x14ac:dyDescent="0.3">
      <c r="B115" s="6" t="s">
        <v>2</v>
      </c>
      <c r="C115" s="7">
        <v>152412</v>
      </c>
      <c r="D115" s="8" t="s">
        <v>292</v>
      </c>
      <c r="E115" s="9">
        <v>0</v>
      </c>
      <c r="F115" s="9">
        <v>4726.4779965187217</v>
      </c>
    </row>
    <row r="116" spans="2:6" hidden="1" x14ac:dyDescent="0.3">
      <c r="B116" s="6" t="s">
        <v>2</v>
      </c>
      <c r="C116" s="7">
        <v>152244</v>
      </c>
      <c r="D116" s="8" t="s">
        <v>248</v>
      </c>
      <c r="E116" s="9">
        <v>0</v>
      </c>
      <c r="F116" s="9">
        <v>26441.086798315417</v>
      </c>
    </row>
    <row r="117" spans="2:6" hidden="1" x14ac:dyDescent="0.3">
      <c r="B117" s="6" t="s">
        <v>2</v>
      </c>
      <c r="C117" s="7">
        <v>152421</v>
      </c>
      <c r="D117" s="8" t="s">
        <v>293</v>
      </c>
      <c r="E117" s="9">
        <v>0</v>
      </c>
      <c r="F117" s="9">
        <v>3473.9564877136372</v>
      </c>
    </row>
    <row r="118" spans="2:6" hidden="1" x14ac:dyDescent="0.3">
      <c r="B118" s="6" t="s">
        <v>2</v>
      </c>
      <c r="C118" s="7">
        <v>152369</v>
      </c>
      <c r="D118" s="8" t="s">
        <v>317</v>
      </c>
      <c r="E118" s="9">
        <v>0</v>
      </c>
      <c r="F118" s="9">
        <v>27770.796286290868</v>
      </c>
    </row>
    <row r="119" spans="2:6" hidden="1" x14ac:dyDescent="0.3">
      <c r="B119" s="6" t="s">
        <v>2</v>
      </c>
      <c r="C119" s="7">
        <v>152419</v>
      </c>
      <c r="D119" s="8" t="s">
        <v>279</v>
      </c>
      <c r="E119" s="9">
        <v>0</v>
      </c>
      <c r="F119" s="9">
        <v>67295.44465082277</v>
      </c>
    </row>
    <row r="120" spans="2:6" hidden="1" x14ac:dyDescent="0.3">
      <c r="B120" s="6" t="s">
        <v>2</v>
      </c>
      <c r="C120" s="7">
        <v>150602</v>
      </c>
      <c r="D120" s="8" t="s">
        <v>177</v>
      </c>
      <c r="E120" s="9">
        <v>0</v>
      </c>
      <c r="F120" s="9">
        <v>17453.993699206552</v>
      </c>
    </row>
    <row r="121" spans="2:6" hidden="1" x14ac:dyDescent="0.3">
      <c r="B121" s="6" t="s">
        <v>2</v>
      </c>
      <c r="C121" s="7">
        <v>151180</v>
      </c>
      <c r="D121" s="8" t="s">
        <v>197</v>
      </c>
      <c r="E121" s="9">
        <v>0</v>
      </c>
      <c r="F121" s="9">
        <v>24206.385962769218</v>
      </c>
    </row>
    <row r="122" spans="2:6" hidden="1" x14ac:dyDescent="0.3">
      <c r="B122" s="6" t="s">
        <v>2</v>
      </c>
      <c r="C122" s="7">
        <v>152370</v>
      </c>
      <c r="D122" s="8" t="s">
        <v>318</v>
      </c>
      <c r="E122" s="9">
        <v>0</v>
      </c>
      <c r="F122" s="9">
        <v>215995.08222670676</v>
      </c>
    </row>
    <row r="123" spans="2:6" hidden="1" x14ac:dyDescent="0.3">
      <c r="B123" s="6" t="s">
        <v>2</v>
      </c>
      <c r="C123" s="7">
        <v>152394</v>
      </c>
      <c r="D123" s="8" t="s">
        <v>290</v>
      </c>
      <c r="E123" s="9">
        <v>0</v>
      </c>
      <c r="F123" s="9">
        <v>83281.064989243139</v>
      </c>
    </row>
    <row r="124" spans="2:6" hidden="1" x14ac:dyDescent="0.3">
      <c r="B124" s="6" t="s">
        <v>2</v>
      </c>
      <c r="C124" s="7">
        <v>151622</v>
      </c>
      <c r="D124" s="8" t="s">
        <v>345</v>
      </c>
      <c r="E124" s="9">
        <v>0</v>
      </c>
      <c r="F124" s="9">
        <v>14768.288659281072</v>
      </c>
    </row>
    <row r="125" spans="2:6" hidden="1" x14ac:dyDescent="0.3">
      <c r="B125" s="6" t="s">
        <v>2</v>
      </c>
      <c r="C125" s="7">
        <v>152410</v>
      </c>
      <c r="D125" s="8" t="s">
        <v>278</v>
      </c>
      <c r="E125" s="9">
        <v>0</v>
      </c>
      <c r="F125" s="9">
        <v>47983.963489949332</v>
      </c>
    </row>
    <row r="126" spans="2:6" hidden="1" x14ac:dyDescent="0.3">
      <c r="B126" s="6" t="s">
        <v>2</v>
      </c>
      <c r="C126" s="7">
        <v>151169</v>
      </c>
      <c r="D126" s="8" t="s">
        <v>146</v>
      </c>
      <c r="E126" s="9">
        <v>0</v>
      </c>
      <c r="F126" s="9">
        <v>30258.211689284497</v>
      </c>
    </row>
    <row r="127" spans="2:6" hidden="1" x14ac:dyDescent="0.3">
      <c r="B127" s="6" t="s">
        <v>2</v>
      </c>
      <c r="C127" s="7">
        <v>151815</v>
      </c>
      <c r="D127" s="8" t="s">
        <v>242</v>
      </c>
      <c r="E127" s="9">
        <v>0</v>
      </c>
      <c r="F127" s="9">
        <v>7265.399107489151</v>
      </c>
    </row>
    <row r="128" spans="2:6" hidden="1" x14ac:dyDescent="0.3">
      <c r="B128" s="6" t="s">
        <v>2</v>
      </c>
      <c r="C128" s="7">
        <v>152411</v>
      </c>
      <c r="D128" s="8" t="s">
        <v>321</v>
      </c>
      <c r="E128" s="9">
        <v>0</v>
      </c>
      <c r="F128" s="9">
        <v>127439.7077660567</v>
      </c>
    </row>
    <row r="129" spans="2:6" hidden="1" x14ac:dyDescent="0.3">
      <c r="B129" s="6" t="s">
        <v>2</v>
      </c>
      <c r="C129" s="7">
        <v>152413</v>
      </c>
      <c r="D129" s="8" t="s">
        <v>253</v>
      </c>
      <c r="E129" s="9">
        <v>0</v>
      </c>
      <c r="F129" s="9">
        <v>263.28118268545819</v>
      </c>
    </row>
    <row r="130" spans="2:6" hidden="1" x14ac:dyDescent="0.3">
      <c r="B130" s="6" t="s">
        <v>2</v>
      </c>
      <c r="C130" s="7">
        <v>152420</v>
      </c>
      <c r="D130" s="8" t="s">
        <v>322</v>
      </c>
      <c r="E130" s="9">
        <v>0</v>
      </c>
      <c r="F130" s="9">
        <v>29643.331690228515</v>
      </c>
    </row>
    <row r="131" spans="2:6" hidden="1" x14ac:dyDescent="0.3">
      <c r="B131" s="6" t="s">
        <v>2</v>
      </c>
      <c r="C131" s="7">
        <v>152363</v>
      </c>
      <c r="D131" s="8" t="s">
        <v>340</v>
      </c>
      <c r="E131" s="9">
        <v>0</v>
      </c>
      <c r="F131" s="9">
        <v>4628.4660477151447</v>
      </c>
    </row>
    <row r="132" spans="2:6" hidden="1" x14ac:dyDescent="0.3">
      <c r="B132" s="6" t="s">
        <v>2</v>
      </c>
      <c r="C132" s="7">
        <v>152366</v>
      </c>
      <c r="D132" s="8" t="s">
        <v>316</v>
      </c>
      <c r="E132" s="9">
        <v>0</v>
      </c>
      <c r="F132" s="9">
        <v>63625.096967016609</v>
      </c>
    </row>
    <row r="133" spans="2:6" hidden="1" x14ac:dyDescent="0.3">
      <c r="B133" s="6" t="s">
        <v>2</v>
      </c>
      <c r="C133" s="7">
        <v>151050</v>
      </c>
      <c r="D133" s="8" t="s">
        <v>416</v>
      </c>
      <c r="E133" s="9">
        <v>-257.03000000000003</v>
      </c>
      <c r="F133" s="9">
        <v>13.58</v>
      </c>
    </row>
    <row r="134" spans="2:6" hidden="1" x14ac:dyDescent="0.3">
      <c r="B134" s="6" t="s">
        <v>2</v>
      </c>
      <c r="C134" s="7">
        <v>151612</v>
      </c>
      <c r="D134" s="8" t="s">
        <v>259</v>
      </c>
      <c r="E134" s="9">
        <v>-787.43999999999505</v>
      </c>
      <c r="F134" s="9">
        <v>0</v>
      </c>
    </row>
    <row r="135" spans="2:6" hidden="1" x14ac:dyDescent="0.3">
      <c r="B135" s="6" t="s">
        <v>2</v>
      </c>
      <c r="C135" s="7">
        <v>152266</v>
      </c>
      <c r="D135" s="8" t="s">
        <v>287</v>
      </c>
      <c r="E135" s="9">
        <v>-821.7</v>
      </c>
      <c r="F135" s="9">
        <v>0</v>
      </c>
    </row>
    <row r="136" spans="2:6" hidden="1" x14ac:dyDescent="0.3">
      <c r="B136" s="6" t="s">
        <v>2</v>
      </c>
      <c r="C136" s="7">
        <v>151533</v>
      </c>
      <c r="D136" s="8" t="s">
        <v>296</v>
      </c>
      <c r="E136" s="9">
        <v>-1172.3799999999901</v>
      </c>
      <c r="F136" s="9">
        <v>0</v>
      </c>
    </row>
    <row r="137" spans="2:6" hidden="1" x14ac:dyDescent="0.3">
      <c r="B137" s="6" t="s">
        <v>2</v>
      </c>
      <c r="C137" s="7">
        <v>151653</v>
      </c>
      <c r="D137" s="8" t="s">
        <v>280</v>
      </c>
      <c r="E137" s="9">
        <v>-1569.26</v>
      </c>
      <c r="F137" s="9">
        <v>0</v>
      </c>
    </row>
    <row r="138" spans="2:6" hidden="1" x14ac:dyDescent="0.3">
      <c r="B138" s="6" t="s">
        <v>2</v>
      </c>
      <c r="C138" s="7">
        <v>151531</v>
      </c>
      <c r="D138" s="8" t="s">
        <v>295</v>
      </c>
      <c r="E138" s="9">
        <v>-5705.25</v>
      </c>
      <c r="F138" s="9">
        <v>0</v>
      </c>
    </row>
    <row r="139" spans="2:6" hidden="1" x14ac:dyDescent="0.3">
      <c r="B139" s="6" t="s">
        <v>2</v>
      </c>
      <c r="C139" s="7">
        <v>152439</v>
      </c>
      <c r="D139" s="8" t="s">
        <v>375</v>
      </c>
      <c r="E139" s="9">
        <v>-6123.6700000000201</v>
      </c>
      <c r="F139" s="9">
        <v>0</v>
      </c>
    </row>
    <row r="140" spans="2:6" hidden="1" x14ac:dyDescent="0.3">
      <c r="B140" s="6" t="s">
        <v>2</v>
      </c>
      <c r="C140" s="7">
        <v>151547</v>
      </c>
      <c r="D140" s="8" t="s">
        <v>325</v>
      </c>
      <c r="E140" s="9">
        <v>-7024.4800000000105</v>
      </c>
      <c r="F140" s="9">
        <v>0</v>
      </c>
    </row>
    <row r="141" spans="2:6" hidden="1" x14ac:dyDescent="0.3">
      <c r="B141" s="6" t="s">
        <v>2</v>
      </c>
      <c r="C141" s="7">
        <v>101761</v>
      </c>
      <c r="D141" s="8" t="s">
        <v>31</v>
      </c>
      <c r="E141" s="9">
        <v>-10932.219999999972</v>
      </c>
      <c r="F141" s="9">
        <v>132210.84890856454</v>
      </c>
    </row>
    <row r="142" spans="2:6" hidden="1" x14ac:dyDescent="0.3">
      <c r="B142" s="6" t="s">
        <v>2</v>
      </c>
      <c r="C142" s="7">
        <v>151513</v>
      </c>
      <c r="D142" s="8" t="s">
        <v>111</v>
      </c>
      <c r="E142" s="9">
        <v>-12844.590000000026</v>
      </c>
      <c r="F142" s="9">
        <v>0</v>
      </c>
    </row>
    <row r="143" spans="2:6" hidden="1" x14ac:dyDescent="0.3">
      <c r="B143" s="6" t="s">
        <v>2</v>
      </c>
      <c r="C143" s="7">
        <v>150585</v>
      </c>
      <c r="D143" s="8" t="s">
        <v>389</v>
      </c>
      <c r="E143" s="9">
        <v>-15189.300000000003</v>
      </c>
      <c r="F143" s="9">
        <v>-15189.300000000003</v>
      </c>
    </row>
    <row r="144" spans="2:6" hidden="1" x14ac:dyDescent="0.3">
      <c r="B144" s="6" t="s">
        <v>2</v>
      </c>
      <c r="C144" s="7">
        <v>152389</v>
      </c>
      <c r="D144" s="8" t="s">
        <v>249</v>
      </c>
      <c r="E144" s="9">
        <v>-16654.920000000042</v>
      </c>
      <c r="F144" s="9">
        <v>39649.737702291925</v>
      </c>
    </row>
    <row r="145" spans="2:6" hidden="1" x14ac:dyDescent="0.3">
      <c r="B145" s="6" t="s">
        <v>2</v>
      </c>
      <c r="C145" s="7">
        <v>152102</v>
      </c>
      <c r="D145" s="8" t="s">
        <v>481</v>
      </c>
      <c r="E145" s="9">
        <v>-17521.120000000003</v>
      </c>
      <c r="F145" s="9">
        <v>-17521.120000000003</v>
      </c>
    </row>
    <row r="146" spans="2:6" hidden="1" x14ac:dyDescent="0.3">
      <c r="B146" s="6" t="s">
        <v>2</v>
      </c>
      <c r="C146" s="7" t="s">
        <v>448</v>
      </c>
      <c r="D146" s="8" t="s">
        <v>449</v>
      </c>
      <c r="E146" s="9">
        <v>-25849.3</v>
      </c>
      <c r="F146" s="9">
        <v>-25849.3</v>
      </c>
    </row>
    <row r="147" spans="2:6" hidden="1" x14ac:dyDescent="0.3">
      <c r="B147" s="6" t="s">
        <v>2</v>
      </c>
      <c r="C147" s="7">
        <v>151546</v>
      </c>
      <c r="D147" s="8" t="s">
        <v>297</v>
      </c>
      <c r="E147" s="9">
        <v>-33054.539999999979</v>
      </c>
      <c r="F147" s="9">
        <v>-92157</v>
      </c>
    </row>
    <row r="148" spans="2:6" hidden="1" x14ac:dyDescent="0.3">
      <c r="B148" s="6" t="s">
        <v>2</v>
      </c>
      <c r="C148" s="7">
        <v>151495</v>
      </c>
      <c r="D148" s="8" t="s">
        <v>183</v>
      </c>
      <c r="E148" s="9">
        <v>-33393.919999999984</v>
      </c>
      <c r="F148" s="9">
        <v>22345.495651845355</v>
      </c>
    </row>
    <row r="149" spans="2:6" hidden="1" x14ac:dyDescent="0.3">
      <c r="B149" s="6" t="s">
        <v>2</v>
      </c>
      <c r="C149" s="7">
        <v>152330</v>
      </c>
      <c r="D149" s="8" t="s">
        <v>274</v>
      </c>
      <c r="E149" s="9">
        <v>-34667.610000000015</v>
      </c>
      <c r="F149" s="9">
        <v>0</v>
      </c>
    </row>
    <row r="150" spans="2:6" hidden="1" x14ac:dyDescent="0.3">
      <c r="B150" s="6" t="s">
        <v>2</v>
      </c>
      <c r="C150" s="7">
        <v>103637</v>
      </c>
      <c r="D150" s="8" t="s">
        <v>412</v>
      </c>
      <c r="E150" s="9">
        <v>-45002.499999999985</v>
      </c>
      <c r="F150" s="9">
        <v>-1828.7456470553018</v>
      </c>
    </row>
    <row r="151" spans="2:6" hidden="1" x14ac:dyDescent="0.3">
      <c r="B151" s="6" t="s">
        <v>2</v>
      </c>
      <c r="C151" s="7">
        <v>152359</v>
      </c>
      <c r="D151" s="8" t="s">
        <v>315</v>
      </c>
      <c r="E151" s="9">
        <v>-60708.340000000026</v>
      </c>
      <c r="F151" s="9">
        <v>-20467.012526382296</v>
      </c>
    </row>
    <row r="152" spans="2:6" hidden="1" x14ac:dyDescent="0.3">
      <c r="B152" s="6" t="s">
        <v>2</v>
      </c>
      <c r="C152" s="7">
        <v>151052</v>
      </c>
      <c r="D152" s="8" t="s">
        <v>112</v>
      </c>
      <c r="E152" s="9">
        <v>-66635.099999999977</v>
      </c>
      <c r="F152" s="9">
        <v>-66500.859999999986</v>
      </c>
    </row>
    <row r="153" spans="2:6" hidden="1" x14ac:dyDescent="0.3">
      <c r="B153" s="6" t="s">
        <v>2</v>
      </c>
      <c r="C153" s="7">
        <v>151512</v>
      </c>
      <c r="D153" s="8" t="s">
        <v>110</v>
      </c>
      <c r="E153" s="9">
        <v>-102135.72999999998</v>
      </c>
      <c r="F153" s="9">
        <v>-0.11688812210923061</v>
      </c>
    </row>
    <row r="154" spans="2:6" hidden="1" x14ac:dyDescent="0.3">
      <c r="B154" s="6" t="s">
        <v>2</v>
      </c>
      <c r="C154" s="7">
        <v>152403</v>
      </c>
      <c r="D154" s="8" t="s">
        <v>452</v>
      </c>
      <c r="E154" s="9">
        <v>-137217</v>
      </c>
      <c r="F154" s="9">
        <v>-137217</v>
      </c>
    </row>
    <row r="155" spans="2:6" hidden="1" x14ac:dyDescent="0.3">
      <c r="B155" s="6" t="s">
        <v>2</v>
      </c>
      <c r="C155" s="7">
        <v>150645</v>
      </c>
      <c r="D155" s="8" t="s">
        <v>161</v>
      </c>
      <c r="E155" s="9">
        <v>-146267.98000000004</v>
      </c>
      <c r="F155" s="9">
        <v>295055.86928986921</v>
      </c>
    </row>
    <row r="156" spans="2:6" hidden="1" x14ac:dyDescent="0.3">
      <c r="B156" s="6" t="s">
        <v>2</v>
      </c>
      <c r="C156" s="7">
        <v>151669</v>
      </c>
      <c r="D156" s="8" t="s">
        <v>327</v>
      </c>
      <c r="E156" s="9">
        <v>-162808.41</v>
      </c>
      <c r="F156" s="9">
        <v>-135782.8894092947</v>
      </c>
    </row>
    <row r="157" spans="2:6" hidden="1" x14ac:dyDescent="0.3">
      <c r="B157" s="6" t="s">
        <v>2</v>
      </c>
      <c r="C157" s="7">
        <v>150592</v>
      </c>
      <c r="D157" s="8" t="s">
        <v>435</v>
      </c>
      <c r="E157" s="9">
        <v>-173938.08999999985</v>
      </c>
      <c r="F157" s="9">
        <v>-86896.650778126437</v>
      </c>
    </row>
    <row r="158" spans="2:6" hidden="1" x14ac:dyDescent="0.3">
      <c r="B158" s="6" t="s">
        <v>2</v>
      </c>
      <c r="C158" s="7">
        <v>150455</v>
      </c>
      <c r="D158" s="8" t="s">
        <v>76</v>
      </c>
      <c r="E158" s="9">
        <v>-200974.6899999998</v>
      </c>
      <c r="F158" s="9">
        <v>89623.881700135127</v>
      </c>
    </row>
    <row r="159" spans="2:6" hidden="1" x14ac:dyDescent="0.3">
      <c r="B159" s="6" t="s">
        <v>2</v>
      </c>
      <c r="C159" s="7">
        <v>151814</v>
      </c>
      <c r="D159" s="8" t="s">
        <v>384</v>
      </c>
      <c r="E159" s="9">
        <v>-215266.44999999998</v>
      </c>
      <c r="F159" s="9">
        <v>-215266.44999999998</v>
      </c>
    </row>
    <row r="160" spans="2:6" hidden="1" x14ac:dyDescent="0.3">
      <c r="B160" s="6" t="s">
        <v>2</v>
      </c>
      <c r="C160" s="7">
        <v>151652</v>
      </c>
      <c r="D160" s="8" t="s">
        <v>347</v>
      </c>
      <c r="E160" s="9">
        <v>-217740.64</v>
      </c>
      <c r="F160" s="9">
        <v>14193.032308836118</v>
      </c>
    </row>
    <row r="161" spans="2:6" hidden="1" x14ac:dyDescent="0.3">
      <c r="B161" s="6" t="s">
        <v>2</v>
      </c>
      <c r="C161" s="7">
        <v>151544</v>
      </c>
      <c r="D161" s="8" t="s">
        <v>255</v>
      </c>
      <c r="E161" s="9">
        <v>-241049.54000000283</v>
      </c>
      <c r="F161" s="9">
        <v>-51387.550000000745</v>
      </c>
    </row>
    <row r="162" spans="2:6" hidden="1" x14ac:dyDescent="0.3">
      <c r="B162" s="6" t="s">
        <v>2</v>
      </c>
      <c r="C162" s="7">
        <v>150594</v>
      </c>
      <c r="D162" s="8" t="s">
        <v>372</v>
      </c>
      <c r="E162" s="9">
        <v>-248158.75000000373</v>
      </c>
      <c r="F162" s="9">
        <v>0</v>
      </c>
    </row>
    <row r="163" spans="2:6" hidden="1" x14ac:dyDescent="0.3">
      <c r="B163" s="6" t="s">
        <v>2</v>
      </c>
      <c r="C163" s="7">
        <v>152286</v>
      </c>
      <c r="D163" s="8" t="s">
        <v>373</v>
      </c>
      <c r="E163" s="9">
        <v>-310090.48</v>
      </c>
      <c r="F163" s="9">
        <v>-308439.16710476967</v>
      </c>
    </row>
    <row r="164" spans="2:6" hidden="1" x14ac:dyDescent="0.3">
      <c r="B164" s="6" t="s">
        <v>2</v>
      </c>
      <c r="C164" s="7">
        <v>150674</v>
      </c>
      <c r="D164" s="8" t="s">
        <v>187</v>
      </c>
      <c r="E164" s="9">
        <v>-402646.42</v>
      </c>
      <c r="F164" s="9">
        <v>25289.244128131104</v>
      </c>
    </row>
    <row r="165" spans="2:6" hidden="1" x14ac:dyDescent="0.3">
      <c r="B165" s="6" t="s">
        <v>2</v>
      </c>
      <c r="C165" s="7">
        <v>150665</v>
      </c>
      <c r="D165" s="8" t="s">
        <v>209</v>
      </c>
      <c r="E165" s="9">
        <v>-542395.66</v>
      </c>
      <c r="F165" s="9">
        <v>97450.112099139893</v>
      </c>
    </row>
    <row r="166" spans="2:6" x14ac:dyDescent="0.3">
      <c r="B166" s="10" t="s">
        <v>529</v>
      </c>
      <c r="C166" s="11"/>
      <c r="D166" s="10"/>
      <c r="E166" s="12">
        <f>SUM(E4:E42)-100000</f>
        <v>42265496.079999991</v>
      </c>
      <c r="F166" s="12">
        <f>SUM(F4:F42)</f>
        <v>65312315.554049507</v>
      </c>
    </row>
    <row r="167" spans="2:6" x14ac:dyDescent="0.3">
      <c r="B167" s="6" t="s">
        <v>3</v>
      </c>
      <c r="C167" s="7">
        <v>101824</v>
      </c>
      <c r="D167" s="8" t="s">
        <v>39</v>
      </c>
      <c r="E167" s="9">
        <v>8739084.3500000015</v>
      </c>
      <c r="F167" s="9">
        <v>10871283.696426209</v>
      </c>
    </row>
    <row r="168" spans="2:6" x14ac:dyDescent="0.3">
      <c r="B168" s="6" t="s">
        <v>3</v>
      </c>
      <c r="C168" s="7">
        <v>151074</v>
      </c>
      <c r="D168" s="8" t="s">
        <v>214</v>
      </c>
      <c r="E168" s="9">
        <v>6256579.8899999987</v>
      </c>
      <c r="F168" s="9">
        <v>7907453.6953162681</v>
      </c>
    </row>
    <row r="169" spans="2:6" x14ac:dyDescent="0.3">
      <c r="B169" s="6" t="s">
        <v>3</v>
      </c>
      <c r="C169" s="7">
        <v>100867</v>
      </c>
      <c r="D169" s="8" t="s">
        <v>21</v>
      </c>
      <c r="E169" s="9">
        <v>4729885.5999999987</v>
      </c>
      <c r="F169" s="9">
        <v>6410145.4625979159</v>
      </c>
    </row>
    <row r="170" spans="2:6" x14ac:dyDescent="0.3">
      <c r="B170" s="6" t="s">
        <v>3</v>
      </c>
      <c r="C170" s="7">
        <v>150352</v>
      </c>
      <c r="D170" s="8" t="s">
        <v>72</v>
      </c>
      <c r="E170" s="9">
        <v>3781630.1400000006</v>
      </c>
      <c r="F170" s="9">
        <v>5499175.3820373258</v>
      </c>
    </row>
    <row r="171" spans="2:6" x14ac:dyDescent="0.3">
      <c r="B171" s="6" t="s">
        <v>3</v>
      </c>
      <c r="C171" s="7">
        <v>150690</v>
      </c>
      <c r="D171" s="8" t="s">
        <v>137</v>
      </c>
      <c r="E171" s="9">
        <v>3671139.38</v>
      </c>
      <c r="F171" s="9">
        <v>4163101.4879005663</v>
      </c>
    </row>
    <row r="172" spans="2:6" x14ac:dyDescent="0.3">
      <c r="B172" s="6" t="s">
        <v>3</v>
      </c>
      <c r="C172" s="7">
        <v>151303</v>
      </c>
      <c r="D172" s="8" t="s">
        <v>222</v>
      </c>
      <c r="E172" s="9">
        <v>3282043.3600000003</v>
      </c>
      <c r="F172" s="9">
        <v>3282043.0931855463</v>
      </c>
    </row>
    <row r="173" spans="2:6" x14ac:dyDescent="0.3">
      <c r="B173" s="6" t="s">
        <v>3</v>
      </c>
      <c r="C173" s="7">
        <v>150335</v>
      </c>
      <c r="D173" s="8" t="s">
        <v>69</v>
      </c>
      <c r="E173" s="9">
        <v>3162160.57</v>
      </c>
      <c r="F173" s="9">
        <v>4796816.8261093972</v>
      </c>
    </row>
    <row r="174" spans="2:6" x14ac:dyDescent="0.3">
      <c r="B174" s="6" t="s">
        <v>3</v>
      </c>
      <c r="C174" s="7">
        <v>151089</v>
      </c>
      <c r="D174" s="8" t="s">
        <v>115</v>
      </c>
      <c r="E174" s="9">
        <v>2851178.93</v>
      </c>
      <c r="F174" s="9">
        <v>3272312.0302445623</v>
      </c>
    </row>
    <row r="175" spans="2:6" x14ac:dyDescent="0.3">
      <c r="B175" s="6" t="s">
        <v>3</v>
      </c>
      <c r="C175" s="7">
        <v>150284</v>
      </c>
      <c r="D175" s="8" t="s">
        <v>53</v>
      </c>
      <c r="E175" s="9">
        <v>2215749.6799999992</v>
      </c>
      <c r="F175" s="9">
        <v>3791489.3304318893</v>
      </c>
    </row>
    <row r="176" spans="2:6" x14ac:dyDescent="0.3">
      <c r="B176" s="6" t="s">
        <v>3</v>
      </c>
      <c r="C176" s="7">
        <v>152386</v>
      </c>
      <c r="D176" s="8" t="s">
        <v>359</v>
      </c>
      <c r="E176" s="9">
        <v>2118957.42</v>
      </c>
      <c r="F176" s="9">
        <v>2537707.2976839663</v>
      </c>
    </row>
    <row r="177" spans="2:6" x14ac:dyDescent="0.3">
      <c r="B177" s="6" t="s">
        <v>3</v>
      </c>
      <c r="C177" s="7">
        <v>150725</v>
      </c>
      <c r="D177" s="8" t="s">
        <v>190</v>
      </c>
      <c r="E177" s="9">
        <v>2068967.51</v>
      </c>
      <c r="F177" s="9">
        <v>2570275.5461105872</v>
      </c>
    </row>
    <row r="178" spans="2:6" x14ac:dyDescent="0.3">
      <c r="B178" s="6" t="s">
        <v>3</v>
      </c>
      <c r="C178" s="7">
        <v>101508</v>
      </c>
      <c r="D178" s="8" t="s">
        <v>28</v>
      </c>
      <c r="E178" s="9">
        <v>1993177.1600000001</v>
      </c>
      <c r="F178" s="9">
        <v>3651938.3601395926</v>
      </c>
    </row>
    <row r="179" spans="2:6" x14ac:dyDescent="0.3">
      <c r="B179" s="6" t="s">
        <v>3</v>
      </c>
      <c r="C179" s="7">
        <v>100859</v>
      </c>
      <c r="D179" s="8" t="s">
        <v>20</v>
      </c>
      <c r="E179" s="9">
        <v>1883703.7599999998</v>
      </c>
      <c r="F179" s="9">
        <v>2378446.6182399769</v>
      </c>
    </row>
    <row r="180" spans="2:6" x14ac:dyDescent="0.3">
      <c r="B180" s="6" t="s">
        <v>3</v>
      </c>
      <c r="C180" s="7">
        <v>151361</v>
      </c>
      <c r="D180" s="8" t="s">
        <v>349</v>
      </c>
      <c r="E180" s="9">
        <v>1779226.2800000003</v>
      </c>
      <c r="F180" s="9">
        <v>1967761.3939866151</v>
      </c>
    </row>
    <row r="181" spans="2:6" x14ac:dyDescent="0.3">
      <c r="B181" s="6" t="s">
        <v>3</v>
      </c>
      <c r="C181" s="7">
        <v>151290</v>
      </c>
      <c r="D181" s="8" t="s">
        <v>198</v>
      </c>
      <c r="E181" s="9">
        <v>1637947.79</v>
      </c>
      <c r="F181" s="9">
        <v>2127505.2140938411</v>
      </c>
    </row>
    <row r="182" spans="2:6" x14ac:dyDescent="0.3">
      <c r="B182" s="6" t="s">
        <v>3</v>
      </c>
      <c r="C182" s="7">
        <v>152379</v>
      </c>
      <c r="D182" s="8" t="s">
        <v>358</v>
      </c>
      <c r="E182" s="9">
        <v>1486899.2200000002</v>
      </c>
      <c r="F182" s="9">
        <v>1906755.3771162897</v>
      </c>
    </row>
    <row r="183" spans="2:6" x14ac:dyDescent="0.3">
      <c r="B183" s="6" t="s">
        <v>3</v>
      </c>
      <c r="C183" s="7">
        <v>151063</v>
      </c>
      <c r="D183" s="8" t="s">
        <v>143</v>
      </c>
      <c r="E183" s="9">
        <v>1444414.9000000001</v>
      </c>
      <c r="F183" s="9">
        <v>3135684.3541304967</v>
      </c>
    </row>
    <row r="184" spans="2:6" x14ac:dyDescent="0.3">
      <c r="B184" s="6" t="s">
        <v>3</v>
      </c>
      <c r="C184" s="7">
        <v>101832</v>
      </c>
      <c r="D184" s="8" t="s">
        <v>41</v>
      </c>
      <c r="E184" s="9">
        <v>1280673.94</v>
      </c>
      <c r="F184" s="9">
        <v>1732936.9934565313</v>
      </c>
    </row>
    <row r="185" spans="2:6" x14ac:dyDescent="0.3">
      <c r="B185" s="6" t="s">
        <v>3</v>
      </c>
      <c r="C185" s="7">
        <v>150285</v>
      </c>
      <c r="D185" s="8" t="s">
        <v>54</v>
      </c>
      <c r="E185" s="9">
        <v>1176146.0300000005</v>
      </c>
      <c r="F185" s="9">
        <v>2299163.1495269025</v>
      </c>
    </row>
    <row r="186" spans="2:6" x14ac:dyDescent="0.3">
      <c r="B186" s="6" t="s">
        <v>3</v>
      </c>
      <c r="C186" s="7">
        <v>103659</v>
      </c>
      <c r="D186" s="8" t="s">
        <v>61</v>
      </c>
      <c r="E186" s="9">
        <v>1169405.6599999999</v>
      </c>
      <c r="F186" s="9">
        <v>2044514.0100477152</v>
      </c>
    </row>
    <row r="187" spans="2:6" x14ac:dyDescent="0.3">
      <c r="B187" s="6" t="s">
        <v>3</v>
      </c>
      <c r="C187" s="7">
        <v>151318</v>
      </c>
      <c r="D187" s="8" t="s">
        <v>164</v>
      </c>
      <c r="E187" s="9">
        <v>1122894.6099999999</v>
      </c>
      <c r="F187" s="9">
        <v>1122895.0101505835</v>
      </c>
    </row>
    <row r="188" spans="2:6" x14ac:dyDescent="0.3">
      <c r="B188" s="6" t="s">
        <v>3</v>
      </c>
      <c r="C188" s="7">
        <v>151299</v>
      </c>
      <c r="D188" s="8" t="s">
        <v>221</v>
      </c>
      <c r="E188" s="9">
        <v>1108547.6499999999</v>
      </c>
      <c r="F188" s="9">
        <v>1915607.2886508631</v>
      </c>
    </row>
    <row r="189" spans="2:6" x14ac:dyDescent="0.3">
      <c r="B189" s="6" t="s">
        <v>3</v>
      </c>
      <c r="C189" s="7">
        <v>151363</v>
      </c>
      <c r="D189" s="8" t="s">
        <v>168</v>
      </c>
      <c r="E189" s="9">
        <v>1076752.92</v>
      </c>
      <c r="F189" s="9">
        <v>1076752.7148267571</v>
      </c>
    </row>
    <row r="190" spans="2:6" x14ac:dyDescent="0.3">
      <c r="B190" s="6" t="s">
        <v>3</v>
      </c>
      <c r="C190" s="7">
        <v>150282</v>
      </c>
      <c r="D190" s="8" t="s">
        <v>52</v>
      </c>
      <c r="E190" s="9">
        <v>1059996.5100000002</v>
      </c>
      <c r="F190" s="9">
        <v>1941886.4489607557</v>
      </c>
    </row>
    <row r="191" spans="2:6" x14ac:dyDescent="0.3">
      <c r="B191" s="6" t="s">
        <v>3</v>
      </c>
      <c r="C191" s="7">
        <v>151516</v>
      </c>
      <c r="D191" s="8" t="s">
        <v>151</v>
      </c>
      <c r="E191" s="9">
        <v>1039205.7099999998</v>
      </c>
      <c r="F191" s="9">
        <v>3472579.784329447</v>
      </c>
    </row>
    <row r="192" spans="2:6" x14ac:dyDescent="0.3">
      <c r="B192" s="6" t="s">
        <v>3</v>
      </c>
      <c r="C192" s="7">
        <v>151139</v>
      </c>
      <c r="D192" s="8" t="s">
        <v>196</v>
      </c>
      <c r="E192" s="9">
        <v>1015425.97</v>
      </c>
      <c r="F192" s="9">
        <v>2432895.8395929062</v>
      </c>
    </row>
    <row r="193" spans="2:6" x14ac:dyDescent="0.3">
      <c r="B193" s="6" t="s">
        <v>3</v>
      </c>
      <c r="C193" s="7">
        <v>151336</v>
      </c>
      <c r="D193" s="8" t="s">
        <v>181</v>
      </c>
      <c r="E193" s="9">
        <v>1006936.9099999999</v>
      </c>
      <c r="F193" s="9">
        <v>1654872.8689994034</v>
      </c>
    </row>
    <row r="194" spans="2:6" x14ac:dyDescent="0.3">
      <c r="B194" s="6" t="s">
        <v>3</v>
      </c>
      <c r="C194" s="7">
        <v>151091</v>
      </c>
      <c r="D194" s="8" t="s">
        <v>144</v>
      </c>
      <c r="E194" s="9">
        <v>933308.86000000022</v>
      </c>
      <c r="F194" s="9">
        <v>999003.9188375232</v>
      </c>
    </row>
    <row r="195" spans="2:6" x14ac:dyDescent="0.3">
      <c r="B195" s="6" t="s">
        <v>3</v>
      </c>
      <c r="C195" s="7">
        <v>151408</v>
      </c>
      <c r="D195" s="8" t="s">
        <v>147</v>
      </c>
      <c r="E195" s="9">
        <v>912195.78999999992</v>
      </c>
      <c r="F195" s="9">
        <v>2428549.0064083631</v>
      </c>
    </row>
    <row r="196" spans="2:6" x14ac:dyDescent="0.3">
      <c r="B196" s="6" t="s">
        <v>3</v>
      </c>
      <c r="C196" s="7">
        <v>150336</v>
      </c>
      <c r="D196" s="8" t="s">
        <v>70</v>
      </c>
      <c r="E196" s="9">
        <v>885595.03000000014</v>
      </c>
      <c r="F196" s="9">
        <v>1522283.7145778872</v>
      </c>
    </row>
    <row r="197" spans="2:6" x14ac:dyDescent="0.3">
      <c r="B197" s="6" t="s">
        <v>3</v>
      </c>
      <c r="C197" s="7">
        <v>101027</v>
      </c>
      <c r="D197" s="8" t="s">
        <v>24</v>
      </c>
      <c r="E197" s="9">
        <v>884998.16999999993</v>
      </c>
      <c r="F197" s="9">
        <v>1355172.6909754176</v>
      </c>
    </row>
    <row r="198" spans="2:6" x14ac:dyDescent="0.3">
      <c r="B198" s="6" t="s">
        <v>3</v>
      </c>
      <c r="C198" s="7">
        <v>151913</v>
      </c>
      <c r="D198" s="8" t="s">
        <v>356</v>
      </c>
      <c r="E198" s="9">
        <v>878087.63</v>
      </c>
      <c r="F198" s="9">
        <v>1174359.9375896847</v>
      </c>
    </row>
    <row r="199" spans="2:6" x14ac:dyDescent="0.3">
      <c r="B199" s="6" t="s">
        <v>3</v>
      </c>
      <c r="C199" s="7">
        <v>151901</v>
      </c>
      <c r="D199" s="8" t="s">
        <v>353</v>
      </c>
      <c r="E199" s="9">
        <v>858808.56</v>
      </c>
      <c r="F199" s="9">
        <v>1081461.1327713619</v>
      </c>
    </row>
    <row r="200" spans="2:6" x14ac:dyDescent="0.3">
      <c r="B200" s="6" t="s">
        <v>3</v>
      </c>
      <c r="C200" s="7">
        <v>152490</v>
      </c>
      <c r="D200" s="8" t="s">
        <v>462</v>
      </c>
      <c r="E200" s="9">
        <v>811562.13000000012</v>
      </c>
      <c r="F200" s="9">
        <v>811562</v>
      </c>
    </row>
    <row r="201" spans="2:6" x14ac:dyDescent="0.3">
      <c r="B201" s="6" t="s">
        <v>3</v>
      </c>
      <c r="C201" s="7">
        <v>101828</v>
      </c>
      <c r="D201" s="8" t="s">
        <v>40</v>
      </c>
      <c r="E201" s="9">
        <v>781137.9600000002</v>
      </c>
      <c r="F201" s="9">
        <v>1183581.4095942453</v>
      </c>
    </row>
    <row r="202" spans="2:6" x14ac:dyDescent="0.3">
      <c r="B202" s="6" t="s">
        <v>3</v>
      </c>
      <c r="C202" s="7">
        <v>151433</v>
      </c>
      <c r="D202" s="8" t="s">
        <v>163</v>
      </c>
      <c r="E202" s="9">
        <v>769535.73</v>
      </c>
      <c r="F202" s="9">
        <v>1538934.9422523677</v>
      </c>
    </row>
    <row r="203" spans="2:6" x14ac:dyDescent="0.3">
      <c r="B203" s="6" t="s">
        <v>3</v>
      </c>
      <c r="C203" s="7">
        <v>151364</v>
      </c>
      <c r="D203" s="8" t="s">
        <v>169</v>
      </c>
      <c r="E203" s="9">
        <v>764861.08000000007</v>
      </c>
      <c r="F203" s="9">
        <v>1083246.6197484827</v>
      </c>
    </row>
    <row r="204" spans="2:6" x14ac:dyDescent="0.3">
      <c r="B204" s="6" t="s">
        <v>3</v>
      </c>
      <c r="C204" s="7">
        <v>152374</v>
      </c>
      <c r="D204" s="8" t="s">
        <v>319</v>
      </c>
      <c r="E204" s="9">
        <v>758602.71</v>
      </c>
      <c r="F204" s="9">
        <v>1150360.6982587706</v>
      </c>
    </row>
    <row r="205" spans="2:6" x14ac:dyDescent="0.3">
      <c r="B205" s="6" t="s">
        <v>3</v>
      </c>
      <c r="C205" s="7">
        <v>151518</v>
      </c>
      <c r="D205" s="8" t="s">
        <v>152</v>
      </c>
      <c r="E205" s="9">
        <v>717265.7</v>
      </c>
      <c r="F205" s="9">
        <v>1303089.8292288927</v>
      </c>
    </row>
    <row r="206" spans="2:6" x14ac:dyDescent="0.3">
      <c r="B206" s="6" t="s">
        <v>3</v>
      </c>
      <c r="C206" s="7">
        <v>151451</v>
      </c>
      <c r="D206" s="8" t="s">
        <v>149</v>
      </c>
      <c r="E206" s="9">
        <v>709961.74</v>
      </c>
      <c r="F206" s="9">
        <v>1135287.305583541</v>
      </c>
    </row>
    <row r="207" spans="2:6" x14ac:dyDescent="0.3">
      <c r="B207" s="6" t="s">
        <v>3</v>
      </c>
      <c r="C207" s="7">
        <v>151895</v>
      </c>
      <c r="D207" s="8" t="s">
        <v>352</v>
      </c>
      <c r="E207" s="9">
        <v>706534.74</v>
      </c>
      <c r="F207" s="9">
        <v>780929.85250380693</v>
      </c>
    </row>
    <row r="208" spans="2:6" x14ac:dyDescent="0.3">
      <c r="B208" s="6" t="s">
        <v>3</v>
      </c>
      <c r="C208" s="7">
        <v>151043</v>
      </c>
      <c r="D208" s="8" t="s">
        <v>141</v>
      </c>
      <c r="E208" s="9">
        <v>672649.3</v>
      </c>
      <c r="F208" s="9">
        <v>1336321.3681179672</v>
      </c>
    </row>
    <row r="209" spans="2:6" x14ac:dyDescent="0.3">
      <c r="B209" s="6" t="s">
        <v>3</v>
      </c>
      <c r="C209" s="7">
        <v>151911</v>
      </c>
      <c r="D209" s="8" t="s">
        <v>306</v>
      </c>
      <c r="E209" s="9">
        <v>660789.36</v>
      </c>
      <c r="F209" s="9">
        <v>2305651.7937810458</v>
      </c>
    </row>
    <row r="210" spans="2:6" x14ac:dyDescent="0.3">
      <c r="B210" s="6" t="s">
        <v>3</v>
      </c>
      <c r="C210" s="7">
        <v>151912</v>
      </c>
      <c r="D210" s="8" t="s">
        <v>355</v>
      </c>
      <c r="E210" s="9">
        <v>639084.35</v>
      </c>
      <c r="F210" s="9">
        <v>2408212.5182318296</v>
      </c>
    </row>
    <row r="211" spans="2:6" x14ac:dyDescent="0.3">
      <c r="B211" s="6" t="s">
        <v>3</v>
      </c>
      <c r="C211" s="7">
        <v>151044</v>
      </c>
      <c r="D211" s="8" t="s">
        <v>142</v>
      </c>
      <c r="E211" s="9">
        <v>617128.32999999996</v>
      </c>
      <c r="F211" s="9">
        <v>955079.70101327111</v>
      </c>
    </row>
    <row r="212" spans="2:6" x14ac:dyDescent="0.3">
      <c r="B212" s="6" t="s">
        <v>3</v>
      </c>
      <c r="C212" s="7">
        <v>151329</v>
      </c>
      <c r="D212" s="8" t="s">
        <v>348</v>
      </c>
      <c r="E212" s="9">
        <v>605941.68999999994</v>
      </c>
      <c r="F212" s="9">
        <v>963723.27121661184</v>
      </c>
    </row>
    <row r="213" spans="2:6" x14ac:dyDescent="0.3">
      <c r="B213" s="6" t="s">
        <v>3</v>
      </c>
      <c r="C213" s="7">
        <v>101355</v>
      </c>
      <c r="D213" s="8" t="s">
        <v>27</v>
      </c>
      <c r="E213" s="9">
        <v>601335.85000000009</v>
      </c>
      <c r="F213" s="9">
        <v>1064709.3105544834</v>
      </c>
    </row>
    <row r="214" spans="2:6" x14ac:dyDescent="0.3">
      <c r="B214" s="6" t="s">
        <v>3</v>
      </c>
      <c r="C214" s="7">
        <v>151461</v>
      </c>
      <c r="D214" s="8" t="s">
        <v>350</v>
      </c>
      <c r="E214" s="9">
        <v>595493.82000000007</v>
      </c>
      <c r="F214" s="9">
        <v>957406.28126738302</v>
      </c>
    </row>
    <row r="215" spans="2:6" x14ac:dyDescent="0.3">
      <c r="B215" s="6" t="s">
        <v>3</v>
      </c>
      <c r="C215" s="7">
        <v>150337</v>
      </c>
      <c r="D215" s="8" t="s">
        <v>71</v>
      </c>
      <c r="E215" s="9">
        <v>590190.68999999994</v>
      </c>
      <c r="F215" s="9">
        <v>599777.626211297</v>
      </c>
    </row>
    <row r="216" spans="2:6" x14ac:dyDescent="0.3">
      <c r="B216" s="6" t="s">
        <v>3</v>
      </c>
      <c r="C216" s="7">
        <v>151450</v>
      </c>
      <c r="D216" s="8" t="s">
        <v>182</v>
      </c>
      <c r="E216" s="9">
        <v>570309.24999999988</v>
      </c>
      <c r="F216" s="9">
        <v>1690380.1214253474</v>
      </c>
    </row>
    <row r="217" spans="2:6" x14ac:dyDescent="0.3">
      <c r="B217" s="6" t="s">
        <v>3</v>
      </c>
      <c r="C217" s="7">
        <v>151010</v>
      </c>
      <c r="D217" s="8" t="s">
        <v>193</v>
      </c>
      <c r="E217" s="9">
        <v>569114.97000000009</v>
      </c>
      <c r="F217" s="9">
        <v>718314.03550058731</v>
      </c>
    </row>
    <row r="218" spans="2:6" x14ac:dyDescent="0.3">
      <c r="B218" s="6" t="s">
        <v>3</v>
      </c>
      <c r="C218" s="7">
        <v>151161</v>
      </c>
      <c r="D218" s="8" t="s">
        <v>217</v>
      </c>
      <c r="E218" s="9">
        <v>525740.54</v>
      </c>
      <c r="F218" s="9">
        <v>724015.9581886786</v>
      </c>
    </row>
    <row r="219" spans="2:6" x14ac:dyDescent="0.3">
      <c r="B219" s="6" t="s">
        <v>3</v>
      </c>
      <c r="C219" s="7">
        <v>150726</v>
      </c>
      <c r="D219" s="8" t="s">
        <v>139</v>
      </c>
      <c r="E219" s="9">
        <v>524179.26999999996</v>
      </c>
      <c r="F219" s="9">
        <v>524179.35</v>
      </c>
    </row>
    <row r="220" spans="2:6" x14ac:dyDescent="0.3">
      <c r="B220" s="6" t="s">
        <v>3</v>
      </c>
      <c r="C220" s="7">
        <v>151162</v>
      </c>
      <c r="D220" s="8" t="s">
        <v>218</v>
      </c>
      <c r="E220" s="9">
        <v>520951.91000000009</v>
      </c>
      <c r="F220" s="9">
        <v>520952.13251194952</v>
      </c>
    </row>
    <row r="221" spans="2:6" x14ac:dyDescent="0.3">
      <c r="B221" s="6" t="s">
        <v>3</v>
      </c>
      <c r="C221" s="7">
        <v>151458</v>
      </c>
      <c r="D221" s="8" t="s">
        <v>172</v>
      </c>
      <c r="E221" s="9">
        <v>488909.39</v>
      </c>
      <c r="F221" s="9">
        <v>822974.67772157304</v>
      </c>
    </row>
    <row r="222" spans="2:6" x14ac:dyDescent="0.3">
      <c r="B222" s="6" t="s">
        <v>3</v>
      </c>
      <c r="C222" s="7">
        <v>151095</v>
      </c>
      <c r="D222" s="8" t="s">
        <v>116</v>
      </c>
      <c r="E222" s="9">
        <v>488513.6</v>
      </c>
      <c r="F222" s="9">
        <v>516035.21950395178</v>
      </c>
    </row>
    <row r="223" spans="2:6" x14ac:dyDescent="0.3">
      <c r="B223" s="6" t="s">
        <v>3</v>
      </c>
      <c r="C223" s="7">
        <v>151362</v>
      </c>
      <c r="D223" s="8" t="s">
        <v>167</v>
      </c>
      <c r="E223" s="9">
        <v>482769.94</v>
      </c>
      <c r="F223" s="9">
        <v>758813.05035919917</v>
      </c>
    </row>
    <row r="224" spans="2:6" x14ac:dyDescent="0.3">
      <c r="B224" s="6" t="s">
        <v>3</v>
      </c>
      <c r="C224" s="7">
        <v>150754</v>
      </c>
      <c r="D224" s="8" t="s">
        <v>191</v>
      </c>
      <c r="E224" s="9">
        <v>467289.26000000007</v>
      </c>
      <c r="F224" s="9">
        <v>532250.8020756949</v>
      </c>
    </row>
    <row r="225" spans="2:6" x14ac:dyDescent="0.3">
      <c r="B225" s="6" t="s">
        <v>3</v>
      </c>
      <c r="C225" s="7">
        <v>151065</v>
      </c>
      <c r="D225" s="8" t="s">
        <v>213</v>
      </c>
      <c r="E225" s="9">
        <v>460135.56000000011</v>
      </c>
      <c r="F225" s="9">
        <v>892000.24368476705</v>
      </c>
    </row>
    <row r="226" spans="2:6" x14ac:dyDescent="0.3">
      <c r="B226" s="6" t="s">
        <v>3</v>
      </c>
      <c r="C226" s="7"/>
      <c r="D226" s="8" t="s">
        <v>532</v>
      </c>
      <c r="E226" s="9">
        <f>SUM(E227:E350)</f>
        <v>9381055.0699999947</v>
      </c>
      <c r="F226" s="9">
        <f>SUM(F227:F350)</f>
        <v>35732206.460207894</v>
      </c>
    </row>
    <row r="227" spans="2:6" hidden="1" x14ac:dyDescent="0.3">
      <c r="B227" s="6" t="s">
        <v>3</v>
      </c>
      <c r="C227" s="7">
        <v>150496</v>
      </c>
      <c r="D227" s="8" t="s">
        <v>200</v>
      </c>
      <c r="E227" s="9">
        <v>436435.85000000003</v>
      </c>
      <c r="F227" s="9">
        <v>497519.39431140909</v>
      </c>
    </row>
    <row r="228" spans="2:6" hidden="1" x14ac:dyDescent="0.3">
      <c r="B228" s="6" t="s">
        <v>3</v>
      </c>
      <c r="C228" s="7">
        <v>151366</v>
      </c>
      <c r="D228" s="8" t="s">
        <v>170</v>
      </c>
      <c r="E228" s="9">
        <v>407830.20999999996</v>
      </c>
      <c r="F228" s="9">
        <v>1132901.8948904888</v>
      </c>
    </row>
    <row r="229" spans="2:6" hidden="1" x14ac:dyDescent="0.3">
      <c r="B229" s="6" t="s">
        <v>3</v>
      </c>
      <c r="C229" s="7">
        <v>151452</v>
      </c>
      <c r="D229" s="8" t="s">
        <v>223</v>
      </c>
      <c r="E229" s="9">
        <v>364501.94999999978</v>
      </c>
      <c r="F229" s="9">
        <v>1572459.9402759711</v>
      </c>
    </row>
    <row r="230" spans="2:6" hidden="1" x14ac:dyDescent="0.3">
      <c r="B230" s="6" t="s">
        <v>3</v>
      </c>
      <c r="C230" s="7">
        <v>151520</v>
      </c>
      <c r="D230" s="8" t="s">
        <v>351</v>
      </c>
      <c r="E230" s="9">
        <v>355485.55</v>
      </c>
      <c r="F230" s="9">
        <v>355485.55</v>
      </c>
    </row>
    <row r="231" spans="2:6" hidden="1" x14ac:dyDescent="0.3">
      <c r="B231" s="6" t="s">
        <v>3</v>
      </c>
      <c r="C231" s="7">
        <v>151424</v>
      </c>
      <c r="D231" s="8" t="s">
        <v>148</v>
      </c>
      <c r="E231" s="9">
        <v>351330.12</v>
      </c>
      <c r="F231" s="9">
        <v>1047887.3659671017</v>
      </c>
    </row>
    <row r="232" spans="2:6" hidden="1" x14ac:dyDescent="0.3">
      <c r="B232" s="6" t="s">
        <v>3</v>
      </c>
      <c r="C232" s="7">
        <v>102065</v>
      </c>
      <c r="D232" s="8" t="s">
        <v>49</v>
      </c>
      <c r="E232" s="9">
        <v>338513.57</v>
      </c>
      <c r="F232" s="9">
        <v>446076.12466881605</v>
      </c>
    </row>
    <row r="233" spans="2:6" hidden="1" x14ac:dyDescent="0.3">
      <c r="B233" s="6" t="s">
        <v>3</v>
      </c>
      <c r="C233" s="7">
        <v>151449</v>
      </c>
      <c r="D233" s="8" t="s">
        <v>199</v>
      </c>
      <c r="E233" s="9">
        <v>337497.70000000007</v>
      </c>
      <c r="F233" s="9">
        <v>884026.53187272151</v>
      </c>
    </row>
    <row r="234" spans="2:6" hidden="1" x14ac:dyDescent="0.3">
      <c r="B234" s="6" t="s">
        <v>3</v>
      </c>
      <c r="C234" s="7">
        <v>150828</v>
      </c>
      <c r="D234" s="8" t="s">
        <v>212</v>
      </c>
      <c r="E234" s="9">
        <v>325346.31999999989</v>
      </c>
      <c r="F234" s="9">
        <v>514089.24333999405</v>
      </c>
    </row>
    <row r="235" spans="2:6" hidden="1" x14ac:dyDescent="0.3">
      <c r="B235" s="6" t="s">
        <v>3</v>
      </c>
      <c r="C235" s="7">
        <v>151281</v>
      </c>
      <c r="D235" s="8" t="s">
        <v>220</v>
      </c>
      <c r="E235" s="9">
        <v>321903.17000000004</v>
      </c>
      <c r="F235" s="9">
        <v>2224278.7489284608</v>
      </c>
    </row>
    <row r="236" spans="2:6" hidden="1" x14ac:dyDescent="0.3">
      <c r="B236" s="6" t="s">
        <v>3</v>
      </c>
      <c r="C236" s="7">
        <v>151083</v>
      </c>
      <c r="D236" s="8" t="s">
        <v>215</v>
      </c>
      <c r="E236" s="9">
        <v>307206.12999999995</v>
      </c>
      <c r="F236" s="9">
        <v>887872.76975192048</v>
      </c>
    </row>
    <row r="237" spans="2:6" hidden="1" x14ac:dyDescent="0.3">
      <c r="B237" s="6" t="s">
        <v>3</v>
      </c>
      <c r="C237" s="7">
        <v>152215</v>
      </c>
      <c r="D237" s="8" t="s">
        <v>270</v>
      </c>
      <c r="E237" s="9">
        <v>294110.58</v>
      </c>
      <c r="F237" s="9">
        <v>370711.98168483388</v>
      </c>
    </row>
    <row r="238" spans="2:6" hidden="1" x14ac:dyDescent="0.3">
      <c r="B238" s="6" t="s">
        <v>3</v>
      </c>
      <c r="C238" s="7">
        <v>151526</v>
      </c>
      <c r="D238" s="8" t="s">
        <v>294</v>
      </c>
      <c r="E238" s="9">
        <v>239303.53000000003</v>
      </c>
      <c r="F238" s="9">
        <v>874451.38755631458</v>
      </c>
    </row>
    <row r="239" spans="2:6" hidden="1" x14ac:dyDescent="0.3">
      <c r="B239" s="6" t="s">
        <v>3</v>
      </c>
      <c r="C239" s="7">
        <v>150499</v>
      </c>
      <c r="D239" s="8" t="s">
        <v>154</v>
      </c>
      <c r="E239" s="9">
        <v>231445.96999999997</v>
      </c>
      <c r="F239" s="9">
        <v>306328.87285311578</v>
      </c>
    </row>
    <row r="240" spans="2:6" hidden="1" x14ac:dyDescent="0.3">
      <c r="B240" s="6" t="s">
        <v>3</v>
      </c>
      <c r="C240" s="7">
        <v>151980</v>
      </c>
      <c r="D240" s="8" t="s">
        <v>232</v>
      </c>
      <c r="E240" s="9">
        <v>227926.52999999997</v>
      </c>
      <c r="F240" s="9">
        <v>227926.08180125034</v>
      </c>
    </row>
    <row r="241" spans="2:6" hidden="1" x14ac:dyDescent="0.3">
      <c r="B241" s="6" t="s">
        <v>3</v>
      </c>
      <c r="C241" s="7">
        <v>151300</v>
      </c>
      <c r="D241" s="8" t="s">
        <v>173</v>
      </c>
      <c r="E241" s="9">
        <v>219360.77999999997</v>
      </c>
      <c r="F241" s="9">
        <v>1168321.1349931699</v>
      </c>
    </row>
    <row r="242" spans="2:6" hidden="1" x14ac:dyDescent="0.3">
      <c r="B242" s="6" t="s">
        <v>3</v>
      </c>
      <c r="C242" s="7">
        <v>150497</v>
      </c>
      <c r="D242" s="8" t="s">
        <v>201</v>
      </c>
      <c r="E242" s="9">
        <v>209859.22999999995</v>
      </c>
      <c r="F242" s="9">
        <v>209859.21691583682</v>
      </c>
    </row>
    <row r="243" spans="2:6" hidden="1" x14ac:dyDescent="0.3">
      <c r="B243" s="6" t="s">
        <v>3</v>
      </c>
      <c r="C243" s="7">
        <v>151539</v>
      </c>
      <c r="D243" s="8" t="s">
        <v>324</v>
      </c>
      <c r="E243" s="9">
        <v>207374.70000000007</v>
      </c>
      <c r="F243" s="9">
        <v>388852.73802721931</v>
      </c>
    </row>
    <row r="244" spans="2:6" hidden="1" x14ac:dyDescent="0.3">
      <c r="B244" s="6" t="s">
        <v>3</v>
      </c>
      <c r="C244" s="7">
        <v>151805</v>
      </c>
      <c r="D244" s="8" t="s">
        <v>264</v>
      </c>
      <c r="E244" s="9">
        <v>189238.64000000004</v>
      </c>
      <c r="F244" s="9">
        <v>196677.80519606202</v>
      </c>
    </row>
    <row r="245" spans="2:6" hidden="1" x14ac:dyDescent="0.3">
      <c r="B245" s="6" t="s">
        <v>3</v>
      </c>
      <c r="C245" s="7">
        <v>152236</v>
      </c>
      <c r="D245" s="8" t="s">
        <v>247</v>
      </c>
      <c r="E245" s="9">
        <v>182442.73</v>
      </c>
      <c r="F245" s="9">
        <v>236305.03578827676</v>
      </c>
    </row>
    <row r="246" spans="2:6" hidden="1" x14ac:dyDescent="0.3">
      <c r="B246" s="6" t="s">
        <v>3</v>
      </c>
      <c r="C246" s="7">
        <v>151058</v>
      </c>
      <c r="D246" s="8" t="s">
        <v>113</v>
      </c>
      <c r="E246" s="9">
        <v>182394.43000000005</v>
      </c>
      <c r="F246" s="9">
        <v>391310.01000440482</v>
      </c>
    </row>
    <row r="247" spans="2:6" hidden="1" x14ac:dyDescent="0.3">
      <c r="B247" s="6" t="s">
        <v>3</v>
      </c>
      <c r="C247" s="7">
        <v>151918</v>
      </c>
      <c r="D247" s="8" t="s">
        <v>307</v>
      </c>
      <c r="E247" s="9">
        <v>181385.47</v>
      </c>
      <c r="F247" s="9">
        <v>181385.88496912099</v>
      </c>
    </row>
    <row r="248" spans="2:6" hidden="1" x14ac:dyDescent="0.3">
      <c r="B248" s="6" t="s">
        <v>3</v>
      </c>
      <c r="C248" s="7">
        <v>151453</v>
      </c>
      <c r="D248" s="8" t="s">
        <v>125</v>
      </c>
      <c r="E248" s="9">
        <v>165739.94</v>
      </c>
      <c r="F248" s="9">
        <v>511631.48855751945</v>
      </c>
    </row>
    <row r="249" spans="2:6" hidden="1" x14ac:dyDescent="0.3">
      <c r="B249" s="6" t="s">
        <v>3</v>
      </c>
      <c r="C249" s="7">
        <v>150351</v>
      </c>
      <c r="D249" s="8" t="s">
        <v>394</v>
      </c>
      <c r="E249" s="9">
        <v>143077.84999999998</v>
      </c>
      <c r="F249" s="9">
        <v>143078.04999999999</v>
      </c>
    </row>
    <row r="250" spans="2:6" hidden="1" x14ac:dyDescent="0.3">
      <c r="B250" s="6" t="s">
        <v>3</v>
      </c>
      <c r="C250" s="7">
        <v>151313</v>
      </c>
      <c r="D250" s="8" t="s">
        <v>408</v>
      </c>
      <c r="E250" s="9">
        <v>126483.84000000001</v>
      </c>
      <c r="F250" s="9">
        <v>126483.95</v>
      </c>
    </row>
    <row r="251" spans="2:6" hidden="1" x14ac:dyDescent="0.3">
      <c r="B251" s="6" t="s">
        <v>3</v>
      </c>
      <c r="C251" s="7">
        <v>151087</v>
      </c>
      <c r="D251" s="8" t="s">
        <v>114</v>
      </c>
      <c r="E251" s="9">
        <v>125630.53</v>
      </c>
      <c r="F251" s="9">
        <v>353057.45815668657</v>
      </c>
    </row>
    <row r="252" spans="2:6" hidden="1" x14ac:dyDescent="0.3">
      <c r="B252" s="6" t="s">
        <v>3</v>
      </c>
      <c r="C252" s="7">
        <v>151968</v>
      </c>
      <c r="D252" s="8" t="s">
        <v>336</v>
      </c>
      <c r="E252" s="9">
        <v>125492.47999999998</v>
      </c>
      <c r="F252" s="9">
        <v>144160.00377146341</v>
      </c>
    </row>
    <row r="253" spans="2:6" hidden="1" x14ac:dyDescent="0.3">
      <c r="B253" s="6" t="s">
        <v>3</v>
      </c>
      <c r="C253" s="7">
        <v>150498</v>
      </c>
      <c r="D253" s="8" t="s">
        <v>127</v>
      </c>
      <c r="E253" s="9">
        <v>124465.30999999998</v>
      </c>
      <c r="F253" s="9">
        <v>293062.35738475923</v>
      </c>
    </row>
    <row r="254" spans="2:6" hidden="1" x14ac:dyDescent="0.3">
      <c r="B254" s="6" t="s">
        <v>3</v>
      </c>
      <c r="C254" s="7">
        <v>150713</v>
      </c>
      <c r="D254" s="8" t="s">
        <v>189</v>
      </c>
      <c r="E254" s="9">
        <v>123866.51000000001</v>
      </c>
      <c r="F254" s="9">
        <v>124952.81603748174</v>
      </c>
    </row>
    <row r="255" spans="2:6" hidden="1" x14ac:dyDescent="0.3">
      <c r="B255" s="6" t="s">
        <v>3</v>
      </c>
      <c r="C255" s="7">
        <v>150494</v>
      </c>
      <c r="D255" s="8" t="s">
        <v>153</v>
      </c>
      <c r="E255" s="9">
        <v>123602.47</v>
      </c>
      <c r="F255" s="9">
        <v>751079.39276542631</v>
      </c>
    </row>
    <row r="256" spans="2:6" hidden="1" x14ac:dyDescent="0.3">
      <c r="B256" s="6" t="s">
        <v>3</v>
      </c>
      <c r="C256" s="7">
        <v>101800</v>
      </c>
      <c r="D256" s="8" t="s">
        <v>37</v>
      </c>
      <c r="E256" s="9">
        <v>116443.43</v>
      </c>
      <c r="F256" s="9">
        <v>775435.78614069952</v>
      </c>
    </row>
    <row r="257" spans="2:6" hidden="1" x14ac:dyDescent="0.3">
      <c r="B257" s="6" t="s">
        <v>3</v>
      </c>
      <c r="C257" s="7">
        <v>151085</v>
      </c>
      <c r="D257" s="8" t="s">
        <v>385</v>
      </c>
      <c r="E257" s="9">
        <v>116256.70000000001</v>
      </c>
      <c r="F257" s="9">
        <v>153101.53000000003</v>
      </c>
    </row>
    <row r="258" spans="2:6" hidden="1" x14ac:dyDescent="0.3">
      <c r="B258" s="6" t="s">
        <v>3</v>
      </c>
      <c r="C258" s="7">
        <v>101781</v>
      </c>
      <c r="D258" s="8" t="s">
        <v>35</v>
      </c>
      <c r="E258" s="9">
        <v>108331.86</v>
      </c>
      <c r="F258" s="9">
        <v>749533.92385313276</v>
      </c>
    </row>
    <row r="259" spans="2:6" hidden="1" x14ac:dyDescent="0.3">
      <c r="B259" s="6" t="s">
        <v>3</v>
      </c>
      <c r="C259" s="7">
        <v>151810</v>
      </c>
      <c r="D259" s="8" t="s">
        <v>265</v>
      </c>
      <c r="E259" s="9">
        <v>99639.88</v>
      </c>
      <c r="F259" s="9">
        <v>99639.94961370634</v>
      </c>
    </row>
    <row r="260" spans="2:6" hidden="1" x14ac:dyDescent="0.3">
      <c r="B260" s="6" t="s">
        <v>3</v>
      </c>
      <c r="C260" s="7">
        <v>102232</v>
      </c>
      <c r="D260" s="8" t="s">
        <v>50</v>
      </c>
      <c r="E260" s="9">
        <v>96205.469999999987</v>
      </c>
      <c r="F260" s="9">
        <v>110000</v>
      </c>
    </row>
    <row r="261" spans="2:6" hidden="1" x14ac:dyDescent="0.3">
      <c r="B261" s="6" t="s">
        <v>3</v>
      </c>
      <c r="C261" s="7">
        <v>150823</v>
      </c>
      <c r="D261" s="8" t="s">
        <v>140</v>
      </c>
      <c r="E261" s="9">
        <v>95437.25</v>
      </c>
      <c r="F261" s="9">
        <v>283618.63338089053</v>
      </c>
    </row>
    <row r="262" spans="2:6" hidden="1" x14ac:dyDescent="0.3">
      <c r="B262" s="6" t="s">
        <v>3</v>
      </c>
      <c r="C262" s="7">
        <v>151961</v>
      </c>
      <c r="D262" s="8" t="s">
        <v>335</v>
      </c>
      <c r="E262" s="9">
        <v>90073.920000000013</v>
      </c>
      <c r="F262" s="9">
        <v>91188.454963543103</v>
      </c>
    </row>
    <row r="263" spans="2:6" hidden="1" x14ac:dyDescent="0.3">
      <c r="B263" s="6" t="s">
        <v>3</v>
      </c>
      <c r="C263" s="7">
        <v>150721</v>
      </c>
      <c r="D263" s="8" t="s">
        <v>378</v>
      </c>
      <c r="E263" s="9">
        <v>89825.58</v>
      </c>
      <c r="F263" s="9">
        <v>89825.997843846591</v>
      </c>
    </row>
    <row r="264" spans="2:6" hidden="1" x14ac:dyDescent="0.3">
      <c r="B264" s="6" t="s">
        <v>3</v>
      </c>
      <c r="C264" s="7">
        <v>151109</v>
      </c>
      <c r="D264" s="8" t="s">
        <v>117</v>
      </c>
      <c r="E264" s="9">
        <v>86807.930000000008</v>
      </c>
      <c r="F264" s="9">
        <v>99843.453816826179</v>
      </c>
    </row>
    <row r="265" spans="2:6" hidden="1" x14ac:dyDescent="0.3">
      <c r="B265" s="6" t="s">
        <v>3</v>
      </c>
      <c r="C265" s="7">
        <v>152408</v>
      </c>
      <c r="D265" s="8" t="s">
        <v>277</v>
      </c>
      <c r="E265" s="9">
        <v>80582.5</v>
      </c>
      <c r="F265" s="9">
        <v>118950.74206309194</v>
      </c>
    </row>
    <row r="266" spans="2:6" hidden="1" x14ac:dyDescent="0.3">
      <c r="B266" s="6" t="s">
        <v>3</v>
      </c>
      <c r="C266" s="7">
        <v>151470</v>
      </c>
      <c r="D266" s="8" t="s">
        <v>150</v>
      </c>
      <c r="E266" s="9">
        <v>79570.26999999999</v>
      </c>
      <c r="F266" s="9">
        <v>396671.90078579524</v>
      </c>
    </row>
    <row r="267" spans="2:6" hidden="1" x14ac:dyDescent="0.3">
      <c r="B267" s="6" t="s">
        <v>3</v>
      </c>
      <c r="C267" s="7">
        <v>150784</v>
      </c>
      <c r="D267" s="8" t="s">
        <v>192</v>
      </c>
      <c r="E267" s="9">
        <v>78358.209999999992</v>
      </c>
      <c r="F267" s="9">
        <v>224986.54878143687</v>
      </c>
    </row>
    <row r="268" spans="2:6" hidden="1" x14ac:dyDescent="0.3">
      <c r="B268" s="6" t="s">
        <v>3</v>
      </c>
      <c r="C268" s="7">
        <v>151428</v>
      </c>
      <c r="D268" s="8" t="s">
        <v>162</v>
      </c>
      <c r="E268" s="9">
        <v>66201.45</v>
      </c>
      <c r="F268" s="9">
        <v>462834.7573162308</v>
      </c>
    </row>
    <row r="269" spans="2:6" hidden="1" x14ac:dyDescent="0.3">
      <c r="B269" s="6" t="s">
        <v>3</v>
      </c>
      <c r="C269" s="7">
        <v>150263</v>
      </c>
      <c r="D269" s="8" t="s">
        <v>64</v>
      </c>
      <c r="E269" s="9">
        <v>66120.53</v>
      </c>
      <c r="F269" s="9">
        <v>1781801.2028093697</v>
      </c>
    </row>
    <row r="270" spans="2:6" hidden="1" x14ac:dyDescent="0.3">
      <c r="B270" s="6" t="s">
        <v>3</v>
      </c>
      <c r="C270" s="7">
        <v>102034</v>
      </c>
      <c r="D270" s="8" t="s">
        <v>47</v>
      </c>
      <c r="E270" s="9">
        <v>62803.11</v>
      </c>
      <c r="F270" s="9">
        <v>135440.23051286713</v>
      </c>
    </row>
    <row r="271" spans="2:6" hidden="1" x14ac:dyDescent="0.3">
      <c r="B271" s="6" t="s">
        <v>3</v>
      </c>
      <c r="C271" s="7">
        <v>150684</v>
      </c>
      <c r="D271" s="8" t="s">
        <v>136</v>
      </c>
      <c r="E271" s="9">
        <v>57129.75</v>
      </c>
      <c r="F271" s="9">
        <v>57130</v>
      </c>
    </row>
    <row r="272" spans="2:6" hidden="1" x14ac:dyDescent="0.3">
      <c r="B272" s="6" t="s">
        <v>3</v>
      </c>
      <c r="C272" s="7">
        <v>151808</v>
      </c>
      <c r="D272" s="8" t="s">
        <v>305</v>
      </c>
      <c r="E272" s="9">
        <v>54414.240000000005</v>
      </c>
      <c r="F272" s="9">
        <v>83329.542470719811</v>
      </c>
    </row>
    <row r="273" spans="2:6" hidden="1" x14ac:dyDescent="0.3">
      <c r="B273" s="6" t="s">
        <v>3</v>
      </c>
      <c r="C273" s="7">
        <v>150618</v>
      </c>
      <c r="D273" s="8" t="s">
        <v>130</v>
      </c>
      <c r="E273" s="9">
        <v>53965.729999999996</v>
      </c>
      <c r="F273" s="9">
        <v>86000</v>
      </c>
    </row>
    <row r="274" spans="2:6" hidden="1" x14ac:dyDescent="0.3">
      <c r="B274" s="6" t="s">
        <v>3</v>
      </c>
      <c r="C274" s="7">
        <v>151222</v>
      </c>
      <c r="D274" s="8" t="s">
        <v>121</v>
      </c>
      <c r="E274" s="9">
        <v>53487.07</v>
      </c>
      <c r="F274" s="9">
        <v>152835.79851201191</v>
      </c>
    </row>
    <row r="275" spans="2:6" hidden="1" x14ac:dyDescent="0.3">
      <c r="B275" s="6" t="s">
        <v>3</v>
      </c>
      <c r="C275" s="7">
        <v>151360</v>
      </c>
      <c r="D275" s="8" t="s">
        <v>166</v>
      </c>
      <c r="E275" s="9">
        <v>52120.840000000004</v>
      </c>
      <c r="F275" s="9">
        <v>689244.99051075499</v>
      </c>
    </row>
    <row r="276" spans="2:6" hidden="1" x14ac:dyDescent="0.3">
      <c r="B276" s="6" t="s">
        <v>3</v>
      </c>
      <c r="C276" s="7">
        <v>150517</v>
      </c>
      <c r="D276" s="8" t="s">
        <v>202</v>
      </c>
      <c r="E276" s="9">
        <v>50805.989999999991</v>
      </c>
      <c r="F276" s="9">
        <v>116992.31752314723</v>
      </c>
    </row>
    <row r="277" spans="2:6" hidden="1" x14ac:dyDescent="0.3">
      <c r="B277" s="6" t="s">
        <v>3</v>
      </c>
      <c r="C277" s="7">
        <v>150495</v>
      </c>
      <c r="D277" s="8" t="s">
        <v>126</v>
      </c>
      <c r="E277" s="9">
        <v>47520.350000000013</v>
      </c>
      <c r="F277" s="9">
        <v>569431.24521712121</v>
      </c>
    </row>
    <row r="278" spans="2:6" hidden="1" x14ac:dyDescent="0.3">
      <c r="B278" s="6" t="s">
        <v>3</v>
      </c>
      <c r="C278" s="7">
        <v>150617</v>
      </c>
      <c r="D278" s="8" t="s">
        <v>155</v>
      </c>
      <c r="E278" s="9">
        <v>44661.72</v>
      </c>
      <c r="F278" s="9">
        <v>45000</v>
      </c>
    </row>
    <row r="279" spans="2:6" hidden="1" x14ac:dyDescent="0.3">
      <c r="B279" s="6" t="s">
        <v>3</v>
      </c>
      <c r="C279" s="7">
        <v>150126</v>
      </c>
      <c r="D279" s="8" t="s">
        <v>511</v>
      </c>
      <c r="E279" s="9">
        <v>43977.33</v>
      </c>
      <c r="F279" s="9">
        <v>749658.63049896655</v>
      </c>
    </row>
    <row r="280" spans="2:6" hidden="1" x14ac:dyDescent="0.3">
      <c r="B280" s="6" t="s">
        <v>3</v>
      </c>
      <c r="C280" s="7">
        <v>150642</v>
      </c>
      <c r="D280" s="8" t="s">
        <v>160</v>
      </c>
      <c r="E280" s="9">
        <v>42118.619999999995</v>
      </c>
      <c r="F280" s="9">
        <v>181025.3128025755</v>
      </c>
    </row>
    <row r="281" spans="2:6" hidden="1" x14ac:dyDescent="0.3">
      <c r="B281" s="6" t="s">
        <v>3</v>
      </c>
      <c r="C281" s="7">
        <v>152214</v>
      </c>
      <c r="D281" s="8" t="s">
        <v>337</v>
      </c>
      <c r="E281" s="9">
        <v>41828.519999999997</v>
      </c>
      <c r="F281" s="9">
        <v>106743.27551863807</v>
      </c>
    </row>
    <row r="282" spans="2:6" hidden="1" x14ac:dyDescent="0.3">
      <c r="B282" s="6" t="s">
        <v>3</v>
      </c>
      <c r="C282" s="7">
        <v>102027</v>
      </c>
      <c r="D282" s="8" t="s">
        <v>46</v>
      </c>
      <c r="E282" s="9">
        <v>36969.229999999996</v>
      </c>
      <c r="F282" s="9">
        <v>150000</v>
      </c>
    </row>
    <row r="283" spans="2:6" hidden="1" x14ac:dyDescent="0.3">
      <c r="B283" s="6" t="s">
        <v>3</v>
      </c>
      <c r="C283" s="7">
        <v>150715</v>
      </c>
      <c r="D283" s="8" t="s">
        <v>211</v>
      </c>
      <c r="E283" s="9">
        <v>36673.280000000006</v>
      </c>
      <c r="F283" s="9">
        <v>406590.84031077032</v>
      </c>
    </row>
    <row r="284" spans="2:6" hidden="1" x14ac:dyDescent="0.3">
      <c r="B284" s="6" t="s">
        <v>3</v>
      </c>
      <c r="C284" s="7">
        <v>102931</v>
      </c>
      <c r="D284" s="8" t="s">
        <v>59</v>
      </c>
      <c r="E284" s="9">
        <v>28581.06</v>
      </c>
      <c r="F284" s="9">
        <v>53100.433693779829</v>
      </c>
    </row>
    <row r="285" spans="2:6" hidden="1" x14ac:dyDescent="0.3">
      <c r="B285" s="6" t="s">
        <v>3</v>
      </c>
      <c r="C285" s="7">
        <v>151355</v>
      </c>
      <c r="D285" s="8" t="s">
        <v>434</v>
      </c>
      <c r="E285" s="9">
        <v>28180.49</v>
      </c>
      <c r="F285" s="9">
        <v>28180.49</v>
      </c>
    </row>
    <row r="286" spans="2:6" hidden="1" x14ac:dyDescent="0.3">
      <c r="B286" s="6" t="s">
        <v>3</v>
      </c>
      <c r="C286" s="7">
        <v>151203</v>
      </c>
      <c r="D286" s="8" t="s">
        <v>119</v>
      </c>
      <c r="E286" s="9">
        <v>25666.36</v>
      </c>
      <c r="F286" s="9">
        <v>50079.213047147132</v>
      </c>
    </row>
    <row r="287" spans="2:6" hidden="1" x14ac:dyDescent="0.3">
      <c r="B287" s="6" t="s">
        <v>3</v>
      </c>
      <c r="C287" s="7">
        <v>151204</v>
      </c>
      <c r="D287" s="8" t="s">
        <v>120</v>
      </c>
      <c r="E287" s="9">
        <v>24815.47</v>
      </c>
      <c r="F287" s="9">
        <v>24897.466237805787</v>
      </c>
    </row>
    <row r="288" spans="2:6" hidden="1" x14ac:dyDescent="0.3">
      <c r="B288" s="6" t="s">
        <v>3</v>
      </c>
      <c r="C288" s="7">
        <v>150685</v>
      </c>
      <c r="D288" s="8" t="s">
        <v>210</v>
      </c>
      <c r="E288" s="9">
        <v>23524.439999999995</v>
      </c>
      <c r="F288" s="9">
        <v>32932</v>
      </c>
    </row>
    <row r="289" spans="2:6" hidden="1" x14ac:dyDescent="0.3">
      <c r="B289" s="6" t="s">
        <v>3</v>
      </c>
      <c r="C289" s="7">
        <v>101013</v>
      </c>
      <c r="D289" s="8" t="s">
        <v>23</v>
      </c>
      <c r="E289" s="9">
        <v>23265</v>
      </c>
      <c r="F289" s="9">
        <v>193715.46328213307</v>
      </c>
    </row>
    <row r="290" spans="2:6" hidden="1" x14ac:dyDescent="0.3">
      <c r="B290" s="6" t="s">
        <v>3</v>
      </c>
      <c r="C290" s="7">
        <v>151962</v>
      </c>
      <c r="D290" s="8" t="s">
        <v>285</v>
      </c>
      <c r="E290" s="9">
        <v>22702.03</v>
      </c>
      <c r="F290" s="9">
        <v>108176.84151208747</v>
      </c>
    </row>
    <row r="291" spans="2:6" hidden="1" x14ac:dyDescent="0.3">
      <c r="B291" s="6" t="s">
        <v>3</v>
      </c>
      <c r="C291" s="7">
        <v>151344</v>
      </c>
      <c r="D291" s="8" t="s">
        <v>521</v>
      </c>
      <c r="E291" s="9">
        <v>22529.5</v>
      </c>
      <c r="F291" s="9">
        <v>22530</v>
      </c>
    </row>
    <row r="292" spans="2:6" hidden="1" x14ac:dyDescent="0.3">
      <c r="B292" s="6" t="s">
        <v>3</v>
      </c>
      <c r="C292" s="7">
        <v>151352</v>
      </c>
      <c r="D292" s="8" t="s">
        <v>504</v>
      </c>
      <c r="E292" s="9">
        <v>22506.699999999997</v>
      </c>
      <c r="F292" s="9">
        <v>22506.6</v>
      </c>
    </row>
    <row r="293" spans="2:6" hidden="1" x14ac:dyDescent="0.3">
      <c r="B293" s="6" t="s">
        <v>3</v>
      </c>
      <c r="C293" s="7">
        <v>150683</v>
      </c>
      <c r="D293" s="8" t="s">
        <v>188</v>
      </c>
      <c r="E293" s="9">
        <v>21629.360000000004</v>
      </c>
      <c r="F293" s="9">
        <v>32932</v>
      </c>
    </row>
    <row r="294" spans="2:6" hidden="1" x14ac:dyDescent="0.3">
      <c r="B294" s="6" t="s">
        <v>3</v>
      </c>
      <c r="C294" s="7">
        <v>151914</v>
      </c>
      <c r="D294" s="8" t="s">
        <v>357</v>
      </c>
      <c r="E294" s="9">
        <v>20836.990000000002</v>
      </c>
      <c r="F294" s="9">
        <v>1581952.8308770573</v>
      </c>
    </row>
    <row r="295" spans="2:6" hidden="1" x14ac:dyDescent="0.3">
      <c r="B295" s="6" t="s">
        <v>3</v>
      </c>
      <c r="C295" s="7">
        <v>151855</v>
      </c>
      <c r="D295" s="8" t="s">
        <v>266</v>
      </c>
      <c r="E295" s="9">
        <v>20419.41</v>
      </c>
      <c r="F295" s="9">
        <v>1989140.1174665571</v>
      </c>
    </row>
    <row r="296" spans="2:6" hidden="1" x14ac:dyDescent="0.3">
      <c r="B296" s="6" t="s">
        <v>3</v>
      </c>
      <c r="C296" s="7">
        <v>150607</v>
      </c>
      <c r="D296" s="8" t="s">
        <v>128</v>
      </c>
      <c r="E296" s="9">
        <v>19473.560000000001</v>
      </c>
      <c r="F296" s="9">
        <v>31245.963064151591</v>
      </c>
    </row>
    <row r="297" spans="2:6" hidden="1" x14ac:dyDescent="0.3">
      <c r="B297" s="6" t="s">
        <v>3</v>
      </c>
      <c r="C297" s="7">
        <v>151393</v>
      </c>
      <c r="D297" s="8" t="s">
        <v>124</v>
      </c>
      <c r="E297" s="9">
        <v>17145.34</v>
      </c>
      <c r="F297" s="9">
        <v>228049.26234989162</v>
      </c>
    </row>
    <row r="298" spans="2:6" hidden="1" x14ac:dyDescent="0.3">
      <c r="B298" s="6" t="s">
        <v>3</v>
      </c>
      <c r="C298" s="7">
        <v>152213</v>
      </c>
      <c r="D298" s="8" t="s">
        <v>286</v>
      </c>
      <c r="E298" s="9">
        <v>16924.820000000003</v>
      </c>
      <c r="F298" s="9">
        <v>579046.67434098374</v>
      </c>
    </row>
    <row r="299" spans="2:6" hidden="1" x14ac:dyDescent="0.3">
      <c r="B299" s="6" t="s">
        <v>3</v>
      </c>
      <c r="C299" s="7">
        <v>150774</v>
      </c>
      <c r="D299" s="8" t="s">
        <v>409</v>
      </c>
      <c r="E299" s="9">
        <v>15245.35</v>
      </c>
      <c r="F299" s="9">
        <v>15245</v>
      </c>
    </row>
    <row r="300" spans="2:6" hidden="1" x14ac:dyDescent="0.3">
      <c r="B300" s="6" t="s">
        <v>3</v>
      </c>
      <c r="C300" s="7">
        <v>150637</v>
      </c>
      <c r="D300" s="8" t="s">
        <v>418</v>
      </c>
      <c r="E300" s="9">
        <v>14965.92</v>
      </c>
      <c r="F300" s="9">
        <v>14966</v>
      </c>
    </row>
    <row r="301" spans="2:6" hidden="1" x14ac:dyDescent="0.3">
      <c r="B301" s="6" t="s">
        <v>3</v>
      </c>
      <c r="C301" s="7">
        <v>151201</v>
      </c>
      <c r="D301" s="8" t="s">
        <v>118</v>
      </c>
      <c r="E301" s="9">
        <v>13221.76</v>
      </c>
      <c r="F301" s="9">
        <v>28000</v>
      </c>
    </row>
    <row r="302" spans="2:6" hidden="1" x14ac:dyDescent="0.3">
      <c r="B302" s="6" t="s">
        <v>3</v>
      </c>
      <c r="C302" s="7">
        <v>151247</v>
      </c>
      <c r="D302" s="8" t="s">
        <v>123</v>
      </c>
      <c r="E302" s="9">
        <v>13101.6</v>
      </c>
      <c r="F302" s="9">
        <v>96955.473821418855</v>
      </c>
    </row>
    <row r="303" spans="2:6" hidden="1" x14ac:dyDescent="0.3">
      <c r="B303" s="6" t="s">
        <v>3</v>
      </c>
      <c r="C303" s="7">
        <v>152393</v>
      </c>
      <c r="D303" s="8" t="s">
        <v>250</v>
      </c>
      <c r="E303" s="9">
        <v>12997.28</v>
      </c>
      <c r="F303" s="9">
        <v>177490.48618132097</v>
      </c>
    </row>
    <row r="304" spans="2:6" hidden="1" x14ac:dyDescent="0.3">
      <c r="B304" s="6" t="s">
        <v>3</v>
      </c>
      <c r="C304" s="7">
        <v>150619</v>
      </c>
      <c r="D304" s="8" t="s">
        <v>205</v>
      </c>
      <c r="E304" s="9">
        <v>12355.7</v>
      </c>
      <c r="F304" s="9">
        <v>20000</v>
      </c>
    </row>
    <row r="305" spans="2:6" hidden="1" x14ac:dyDescent="0.3">
      <c r="B305" s="6" t="s">
        <v>3</v>
      </c>
      <c r="C305" s="7">
        <v>150704</v>
      </c>
      <c r="D305" s="8" t="s">
        <v>411</v>
      </c>
      <c r="E305" s="9">
        <v>11500.48</v>
      </c>
      <c r="F305" s="9">
        <v>11500.48</v>
      </c>
    </row>
    <row r="306" spans="2:6" hidden="1" x14ac:dyDescent="0.3">
      <c r="B306" s="6" t="s">
        <v>3</v>
      </c>
      <c r="C306" s="7">
        <v>102241</v>
      </c>
      <c r="D306" s="8" t="s">
        <v>51</v>
      </c>
      <c r="E306" s="9">
        <v>8372.08</v>
      </c>
      <c r="F306" s="9">
        <v>100364.94155385112</v>
      </c>
    </row>
    <row r="307" spans="2:6" hidden="1" x14ac:dyDescent="0.3">
      <c r="B307" s="6" t="s">
        <v>3</v>
      </c>
      <c r="C307" s="7">
        <v>152085</v>
      </c>
      <c r="D307" s="8" t="s">
        <v>269</v>
      </c>
      <c r="E307" s="9">
        <v>5453.1100000000006</v>
      </c>
      <c r="F307" s="9">
        <v>147125.67439526139</v>
      </c>
    </row>
    <row r="308" spans="2:6" hidden="1" x14ac:dyDescent="0.3">
      <c r="B308" s="6" t="s">
        <v>3</v>
      </c>
      <c r="C308" s="7">
        <v>151462</v>
      </c>
      <c r="D308" s="8" t="s">
        <v>165</v>
      </c>
      <c r="E308" s="9">
        <v>5266.9</v>
      </c>
      <c r="F308" s="9">
        <v>730953.06262178021</v>
      </c>
    </row>
    <row r="309" spans="2:6" hidden="1" x14ac:dyDescent="0.3">
      <c r="B309" s="6" t="s">
        <v>3</v>
      </c>
      <c r="C309" s="7">
        <v>152235</v>
      </c>
      <c r="D309" s="8" t="s">
        <v>246</v>
      </c>
      <c r="E309" s="9">
        <v>5255.98</v>
      </c>
      <c r="F309" s="9">
        <v>90900.13572810372</v>
      </c>
    </row>
    <row r="310" spans="2:6" hidden="1" x14ac:dyDescent="0.3">
      <c r="B310" s="6" t="s">
        <v>3</v>
      </c>
      <c r="C310" s="7">
        <v>151179</v>
      </c>
      <c r="D310" s="8" t="s">
        <v>381</v>
      </c>
      <c r="E310" s="9">
        <v>5069.13</v>
      </c>
      <c r="F310" s="9">
        <v>5069.54</v>
      </c>
    </row>
    <row r="311" spans="2:6" hidden="1" x14ac:dyDescent="0.3">
      <c r="B311" s="6" t="s">
        <v>3</v>
      </c>
      <c r="C311" s="7">
        <v>150610</v>
      </c>
      <c r="D311" s="8" t="s">
        <v>129</v>
      </c>
      <c r="E311" s="9">
        <v>4592.2699999999995</v>
      </c>
      <c r="F311" s="9">
        <v>49379.139656278407</v>
      </c>
    </row>
    <row r="312" spans="2:6" hidden="1" x14ac:dyDescent="0.3">
      <c r="B312" s="6" t="s">
        <v>3</v>
      </c>
      <c r="C312" s="7">
        <v>151331</v>
      </c>
      <c r="D312" s="8" t="s">
        <v>496</v>
      </c>
      <c r="E312" s="9">
        <v>3513.38</v>
      </c>
      <c r="F312" s="9">
        <v>2465311.6991170906</v>
      </c>
    </row>
    <row r="313" spans="2:6" hidden="1" x14ac:dyDescent="0.3">
      <c r="B313" s="6" t="s">
        <v>3</v>
      </c>
      <c r="C313" s="7">
        <v>151137</v>
      </c>
      <c r="D313" s="8" t="s">
        <v>382</v>
      </c>
      <c r="E313" s="9">
        <v>2894.7799999999997</v>
      </c>
      <c r="F313" s="9">
        <v>2894.84</v>
      </c>
    </row>
    <row r="314" spans="2:6" hidden="1" x14ac:dyDescent="0.3">
      <c r="B314" s="6" t="s">
        <v>3</v>
      </c>
      <c r="C314" s="7">
        <v>151186</v>
      </c>
      <c r="D314" s="8" t="s">
        <v>468</v>
      </c>
      <c r="E314" s="9">
        <v>2841.17</v>
      </c>
      <c r="F314" s="9">
        <v>2841.17</v>
      </c>
    </row>
    <row r="315" spans="2:6" hidden="1" x14ac:dyDescent="0.3">
      <c r="B315" s="6" t="s">
        <v>3</v>
      </c>
      <c r="C315" s="7">
        <v>150317</v>
      </c>
      <c r="D315" s="8" t="s">
        <v>395</v>
      </c>
      <c r="E315" s="9">
        <v>2483.5099999999998</v>
      </c>
      <c r="F315" s="9">
        <v>2484</v>
      </c>
    </row>
    <row r="316" spans="2:6" hidden="1" x14ac:dyDescent="0.3">
      <c r="B316" s="6" t="s">
        <v>3</v>
      </c>
      <c r="C316" s="7">
        <v>151178</v>
      </c>
      <c r="D316" s="8" t="s">
        <v>379</v>
      </c>
      <c r="E316" s="9">
        <v>2135.5700000000002</v>
      </c>
      <c r="F316" s="9">
        <v>2135.75</v>
      </c>
    </row>
    <row r="317" spans="2:6" hidden="1" x14ac:dyDescent="0.3">
      <c r="B317" s="6" t="s">
        <v>3</v>
      </c>
      <c r="C317" s="7">
        <v>151476</v>
      </c>
      <c r="D317" s="8" t="s">
        <v>451</v>
      </c>
      <c r="E317" s="9">
        <v>1936.82</v>
      </c>
      <c r="F317" s="9">
        <v>1936.82</v>
      </c>
    </row>
    <row r="318" spans="2:6" hidden="1" x14ac:dyDescent="0.3">
      <c r="B318" s="6" t="s">
        <v>3</v>
      </c>
      <c r="C318" s="7">
        <v>151902</v>
      </c>
      <c r="D318" s="8" t="s">
        <v>354</v>
      </c>
      <c r="E318" s="9">
        <v>1836.8400000000001</v>
      </c>
      <c r="F318" s="9">
        <v>296494.45373227599</v>
      </c>
    </row>
    <row r="319" spans="2:6" hidden="1" x14ac:dyDescent="0.3">
      <c r="B319" s="6" t="s">
        <v>3</v>
      </c>
      <c r="C319" s="7">
        <v>151148</v>
      </c>
      <c r="D319" s="8" t="s">
        <v>377</v>
      </c>
      <c r="E319" s="9">
        <v>1291.73</v>
      </c>
      <c r="F319" s="9">
        <v>1291.76</v>
      </c>
    </row>
    <row r="320" spans="2:6" hidden="1" x14ac:dyDescent="0.3">
      <c r="B320" s="6" t="s">
        <v>3</v>
      </c>
      <c r="C320" s="7">
        <v>151138</v>
      </c>
      <c r="D320" s="8" t="s">
        <v>410</v>
      </c>
      <c r="E320" s="9">
        <v>1100.51</v>
      </c>
      <c r="F320" s="9">
        <v>1100.9801827635124</v>
      </c>
    </row>
    <row r="321" spans="2:6" hidden="1" x14ac:dyDescent="0.3">
      <c r="B321" s="6" t="s">
        <v>3</v>
      </c>
      <c r="C321" s="7">
        <v>150097</v>
      </c>
      <c r="D321" s="8" t="s">
        <v>443</v>
      </c>
      <c r="E321" s="9">
        <v>919.41999999999825</v>
      </c>
      <c r="F321" s="9">
        <v>919</v>
      </c>
    </row>
    <row r="322" spans="2:6" hidden="1" x14ac:dyDescent="0.3">
      <c r="B322" s="6" t="s">
        <v>3</v>
      </c>
      <c r="C322" s="7">
        <v>150138</v>
      </c>
      <c r="D322" s="8" t="s">
        <v>510</v>
      </c>
      <c r="E322" s="9">
        <v>506.87</v>
      </c>
      <c r="F322" s="9">
        <v>256193.93086586989</v>
      </c>
    </row>
    <row r="323" spans="2:6" hidden="1" x14ac:dyDescent="0.3">
      <c r="B323" s="6" t="s">
        <v>3</v>
      </c>
      <c r="C323" s="7">
        <v>150009</v>
      </c>
      <c r="D323" s="8" t="s">
        <v>474</v>
      </c>
      <c r="E323" s="9">
        <v>315.65999999999997</v>
      </c>
      <c r="F323" s="9">
        <v>315.66000000000003</v>
      </c>
    </row>
    <row r="324" spans="2:6" hidden="1" x14ac:dyDescent="0.3">
      <c r="B324" s="6" t="s">
        <v>3</v>
      </c>
      <c r="C324" s="7">
        <v>150261</v>
      </c>
      <c r="D324" s="8" t="s">
        <v>453</v>
      </c>
      <c r="E324" s="9">
        <v>230.5</v>
      </c>
      <c r="F324" s="9">
        <v>230.5</v>
      </c>
    </row>
    <row r="325" spans="2:6" hidden="1" x14ac:dyDescent="0.3">
      <c r="B325" s="6" t="s">
        <v>3</v>
      </c>
      <c r="C325" s="7">
        <v>151304</v>
      </c>
      <c r="D325" s="8" t="s">
        <v>397</v>
      </c>
      <c r="E325" s="9">
        <v>223.22000000000003</v>
      </c>
      <c r="F325" s="9">
        <v>222.96946625304918</v>
      </c>
    </row>
    <row r="326" spans="2:6" hidden="1" x14ac:dyDescent="0.3">
      <c r="B326" s="6" t="s">
        <v>3</v>
      </c>
      <c r="C326" s="7">
        <v>151181</v>
      </c>
      <c r="D326" s="8" t="s">
        <v>422</v>
      </c>
      <c r="E326" s="9">
        <v>150.21</v>
      </c>
      <c r="F326" s="9">
        <v>150</v>
      </c>
    </row>
    <row r="327" spans="2:6" hidden="1" x14ac:dyDescent="0.3">
      <c r="B327" s="6" t="s">
        <v>3</v>
      </c>
      <c r="C327" s="7">
        <v>151176</v>
      </c>
      <c r="D327" s="8" t="s">
        <v>467</v>
      </c>
      <c r="E327" s="9">
        <v>140.31</v>
      </c>
      <c r="F327" s="9">
        <v>140.31</v>
      </c>
    </row>
    <row r="328" spans="2:6" hidden="1" x14ac:dyDescent="0.3">
      <c r="B328" s="6" t="s">
        <v>3</v>
      </c>
      <c r="C328" s="7">
        <v>150571</v>
      </c>
      <c r="D328" s="8" t="s">
        <v>417</v>
      </c>
      <c r="E328" s="9">
        <v>129.83000000000001</v>
      </c>
      <c r="F328" s="9">
        <v>129.98871578917036</v>
      </c>
    </row>
    <row r="329" spans="2:6" hidden="1" x14ac:dyDescent="0.3">
      <c r="B329" s="6" t="s">
        <v>3</v>
      </c>
      <c r="C329" s="7">
        <v>151365</v>
      </c>
      <c r="D329" s="8" t="s">
        <v>495</v>
      </c>
      <c r="E329" s="9">
        <v>88.2</v>
      </c>
      <c r="F329" s="9">
        <v>88.2</v>
      </c>
    </row>
    <row r="330" spans="2:6" hidden="1" x14ac:dyDescent="0.3">
      <c r="B330" s="6" t="s">
        <v>3</v>
      </c>
      <c r="C330" s="7">
        <v>150709</v>
      </c>
      <c r="D330" s="8" t="s">
        <v>469</v>
      </c>
      <c r="E330" s="9">
        <v>57</v>
      </c>
      <c r="F330" s="9">
        <v>57</v>
      </c>
    </row>
    <row r="331" spans="2:6" hidden="1" x14ac:dyDescent="0.3">
      <c r="B331" s="6" t="s">
        <v>3</v>
      </c>
      <c r="C331" s="7">
        <v>151321</v>
      </c>
      <c r="D331" s="8" t="s">
        <v>420</v>
      </c>
      <c r="E331" s="9">
        <v>56.83</v>
      </c>
      <c r="F331" s="9">
        <v>56.988715789170342</v>
      </c>
    </row>
    <row r="332" spans="2:6" hidden="1" x14ac:dyDescent="0.3">
      <c r="B332" s="6" t="s">
        <v>3</v>
      </c>
      <c r="C332" s="7">
        <v>150047</v>
      </c>
      <c r="D332" s="8" t="s">
        <v>473</v>
      </c>
      <c r="E332" s="9">
        <v>56.4</v>
      </c>
      <c r="F332" s="9">
        <v>56.4</v>
      </c>
    </row>
    <row r="333" spans="2:6" hidden="1" x14ac:dyDescent="0.3">
      <c r="B333" s="6" t="s">
        <v>3</v>
      </c>
      <c r="C333" s="7">
        <v>151725</v>
      </c>
      <c r="D333" s="8" t="s">
        <v>471</v>
      </c>
      <c r="E333" s="9">
        <v>11.57</v>
      </c>
      <c r="F333" s="9">
        <v>12</v>
      </c>
    </row>
    <row r="334" spans="2:6" hidden="1" x14ac:dyDescent="0.3">
      <c r="B334" s="6" t="s">
        <v>3</v>
      </c>
      <c r="C334" s="7">
        <v>151302</v>
      </c>
      <c r="D334" s="8" t="s">
        <v>472</v>
      </c>
      <c r="E334" s="9">
        <v>4.37</v>
      </c>
      <c r="F334" s="9">
        <v>4.37</v>
      </c>
    </row>
    <row r="335" spans="2:6" hidden="1" x14ac:dyDescent="0.3">
      <c r="B335" s="6" t="s">
        <v>3</v>
      </c>
      <c r="C335" s="7">
        <v>151146</v>
      </c>
      <c r="D335" s="8" t="s">
        <v>477</v>
      </c>
      <c r="E335" s="9">
        <v>3.5499999999999545</v>
      </c>
      <c r="F335" s="9">
        <v>3.5499999999999545</v>
      </c>
    </row>
    <row r="336" spans="2:6" hidden="1" x14ac:dyDescent="0.3">
      <c r="B336" s="6" t="s">
        <v>3</v>
      </c>
      <c r="C336" s="7">
        <v>152400</v>
      </c>
      <c r="D336" s="8" t="s">
        <v>276</v>
      </c>
      <c r="E336" s="9">
        <v>0</v>
      </c>
      <c r="F336" s="9">
        <v>111593.25455250018</v>
      </c>
    </row>
    <row r="337" spans="2:6" hidden="1" x14ac:dyDescent="0.3">
      <c r="B337" s="6" t="s">
        <v>3</v>
      </c>
      <c r="C337" s="7">
        <v>150714</v>
      </c>
      <c r="D337" s="8" t="s">
        <v>138</v>
      </c>
      <c r="E337" s="9">
        <v>0</v>
      </c>
      <c r="F337" s="9">
        <v>207493.41289796823</v>
      </c>
    </row>
    <row r="338" spans="2:6" hidden="1" x14ac:dyDescent="0.3">
      <c r="B338" s="6" t="s">
        <v>3</v>
      </c>
      <c r="C338" s="7">
        <v>150278</v>
      </c>
      <c r="D338" s="8" t="s">
        <v>419</v>
      </c>
      <c r="E338" s="9">
        <v>0</v>
      </c>
      <c r="F338" s="9">
        <v>25.207801809407414</v>
      </c>
    </row>
    <row r="339" spans="2:6" hidden="1" x14ac:dyDescent="0.3">
      <c r="B339" s="6" t="s">
        <v>3</v>
      </c>
      <c r="C339" s="7">
        <v>150134</v>
      </c>
      <c r="D339" s="8" t="s">
        <v>429</v>
      </c>
      <c r="E339" s="9">
        <v>-0.96</v>
      </c>
      <c r="F339" s="9">
        <v>-0.96</v>
      </c>
    </row>
    <row r="340" spans="2:6" hidden="1" x14ac:dyDescent="0.3">
      <c r="B340" s="6" t="s">
        <v>3</v>
      </c>
      <c r="C340" s="7">
        <v>151457</v>
      </c>
      <c r="D340" s="8" t="s">
        <v>171</v>
      </c>
      <c r="E340" s="9">
        <v>-1.73</v>
      </c>
      <c r="F340" s="9">
        <v>401789.63601072488</v>
      </c>
    </row>
    <row r="341" spans="2:6" hidden="1" x14ac:dyDescent="0.3">
      <c r="B341" s="6" t="s">
        <v>3</v>
      </c>
      <c r="C341" s="7">
        <v>151105</v>
      </c>
      <c r="D341" s="8" t="s">
        <v>391</v>
      </c>
      <c r="E341" s="9">
        <v>-3.15</v>
      </c>
      <c r="F341" s="9">
        <v>-0.12739652027692838</v>
      </c>
    </row>
    <row r="342" spans="2:6" hidden="1" x14ac:dyDescent="0.3">
      <c r="B342" s="6" t="s">
        <v>3</v>
      </c>
      <c r="C342" s="7">
        <v>151144</v>
      </c>
      <c r="D342" s="8" t="s">
        <v>380</v>
      </c>
      <c r="E342" s="9">
        <v>-89.630000000000109</v>
      </c>
      <c r="F342" s="9">
        <v>-89.27000000000001</v>
      </c>
    </row>
    <row r="343" spans="2:6" hidden="1" x14ac:dyDescent="0.3">
      <c r="B343" s="6" t="s">
        <v>3</v>
      </c>
      <c r="C343" s="7">
        <v>151484</v>
      </c>
      <c r="D343" s="8" t="s">
        <v>492</v>
      </c>
      <c r="E343" s="9">
        <v>-285.14</v>
      </c>
      <c r="F343" s="9">
        <v>-285.14</v>
      </c>
    </row>
    <row r="344" spans="2:6" hidden="1" x14ac:dyDescent="0.3">
      <c r="B344" s="6" t="s">
        <v>3</v>
      </c>
      <c r="C344" s="7">
        <v>151066</v>
      </c>
      <c r="D344" s="8" t="s">
        <v>478</v>
      </c>
      <c r="E344" s="9">
        <v>-591.41999999999996</v>
      </c>
      <c r="F344" s="9">
        <v>-591.41999999999996</v>
      </c>
    </row>
    <row r="345" spans="2:6" hidden="1" x14ac:dyDescent="0.3">
      <c r="B345" s="6" t="s">
        <v>3</v>
      </c>
      <c r="C345" s="7">
        <v>101622</v>
      </c>
      <c r="D345" s="8" t="s">
        <v>446</v>
      </c>
      <c r="E345" s="9">
        <v>-688.88</v>
      </c>
      <c r="F345" s="9">
        <v>-688.88</v>
      </c>
    </row>
    <row r="346" spans="2:6" hidden="1" x14ac:dyDescent="0.3">
      <c r="B346" s="6" t="s">
        <v>3</v>
      </c>
      <c r="C346" s="7">
        <v>151399</v>
      </c>
      <c r="D346" s="8" t="s">
        <v>488</v>
      </c>
      <c r="E346" s="9">
        <v>-1666.26</v>
      </c>
      <c r="F346" s="9">
        <v>-1666.26</v>
      </c>
    </row>
    <row r="347" spans="2:6" hidden="1" x14ac:dyDescent="0.3">
      <c r="B347" s="6" t="s">
        <v>3</v>
      </c>
      <c r="C347" s="7">
        <v>102728</v>
      </c>
      <c r="D347" s="8" t="s">
        <v>476</v>
      </c>
      <c r="E347" s="9">
        <v>-3304.76</v>
      </c>
      <c r="F347" s="9">
        <v>-3304.76</v>
      </c>
    </row>
    <row r="348" spans="2:6" hidden="1" x14ac:dyDescent="0.3">
      <c r="B348" s="6" t="s">
        <v>3</v>
      </c>
      <c r="C348" s="7">
        <v>150700</v>
      </c>
      <c r="D348" s="8" t="s">
        <v>376</v>
      </c>
      <c r="E348" s="9">
        <v>-5758.33</v>
      </c>
      <c r="F348" s="9">
        <v>0</v>
      </c>
    </row>
    <row r="349" spans="2:6" hidden="1" x14ac:dyDescent="0.3">
      <c r="B349" s="6" t="s">
        <v>3</v>
      </c>
      <c r="C349" s="7">
        <v>152281</v>
      </c>
      <c r="D349" s="8" t="s">
        <v>442</v>
      </c>
      <c r="E349" s="9">
        <v>-6307.16</v>
      </c>
      <c r="F349" s="9">
        <v>-6307.16</v>
      </c>
    </row>
    <row r="350" spans="2:6" hidden="1" x14ac:dyDescent="0.3">
      <c r="B350" s="6" t="s">
        <v>3</v>
      </c>
      <c r="C350" s="7">
        <v>150612</v>
      </c>
      <c r="D350" s="8" t="s">
        <v>479</v>
      </c>
      <c r="E350" s="9">
        <v>-6356.6999999999971</v>
      </c>
      <c r="F350" s="9">
        <v>-6357</v>
      </c>
    </row>
    <row r="351" spans="2:6" x14ac:dyDescent="0.3">
      <c r="B351" s="10" t="s">
        <v>530</v>
      </c>
      <c r="C351" s="11"/>
      <c r="D351" s="10"/>
      <c r="E351" s="12">
        <f>SUM(E167:E226)</f>
        <v>94992769.829999909</v>
      </c>
      <c r="F351" s="12">
        <f>SUM(F167:F226)</f>
        <v>161534826.25419676</v>
      </c>
    </row>
    <row r="352" spans="2:6" x14ac:dyDescent="0.3">
      <c r="B352" s="6" t="s">
        <v>4</v>
      </c>
      <c r="C352" s="7">
        <v>150334</v>
      </c>
      <c r="D352" s="8" t="s">
        <v>68</v>
      </c>
      <c r="E352" s="9">
        <v>2442523.5100000007</v>
      </c>
      <c r="F352" s="9">
        <v>2954687.1018167851</v>
      </c>
    </row>
    <row r="353" spans="2:6" x14ac:dyDescent="0.3">
      <c r="B353" s="6" t="s">
        <v>4</v>
      </c>
      <c r="C353" s="7">
        <v>100886</v>
      </c>
      <c r="D353" s="8" t="s">
        <v>22</v>
      </c>
      <c r="E353" s="9">
        <v>1625698.1999999997</v>
      </c>
      <c r="F353" s="9">
        <v>2487261.9801263642</v>
      </c>
    </row>
    <row r="354" spans="2:6" x14ac:dyDescent="0.3">
      <c r="B354" s="6" t="s">
        <v>4</v>
      </c>
      <c r="C354" s="7">
        <v>150408</v>
      </c>
      <c r="D354" s="8" t="s">
        <v>57</v>
      </c>
      <c r="E354" s="9">
        <v>1124019.1599999999</v>
      </c>
      <c r="F354" s="9">
        <v>2398760.9244130603</v>
      </c>
    </row>
    <row r="355" spans="2:6" x14ac:dyDescent="0.3">
      <c r="B355" s="6" t="s">
        <v>4</v>
      </c>
      <c r="C355" s="7">
        <v>151892</v>
      </c>
      <c r="D355" s="8" t="s">
        <v>390</v>
      </c>
      <c r="E355" s="9">
        <v>1003898.3599999999</v>
      </c>
      <c r="F355" s="9">
        <v>1059448.8048544272</v>
      </c>
    </row>
    <row r="356" spans="2:6" x14ac:dyDescent="0.3">
      <c r="B356" s="6" t="s">
        <v>4</v>
      </c>
      <c r="C356" s="7">
        <v>151092</v>
      </c>
      <c r="D356" s="8" t="s">
        <v>145</v>
      </c>
      <c r="E356" s="9">
        <v>924987.19999999972</v>
      </c>
      <c r="F356" s="9">
        <v>1213968.6586930843</v>
      </c>
    </row>
    <row r="357" spans="2:6" x14ac:dyDescent="0.3">
      <c r="B357" s="6" t="s">
        <v>4</v>
      </c>
      <c r="C357" s="7">
        <v>150376</v>
      </c>
      <c r="D357" s="8" t="s">
        <v>73</v>
      </c>
      <c r="E357" s="9">
        <v>828701.15999999992</v>
      </c>
      <c r="F357" s="9">
        <v>2812779.4669715711</v>
      </c>
    </row>
    <row r="358" spans="2:6" x14ac:dyDescent="0.3">
      <c r="B358" s="6" t="s">
        <v>4</v>
      </c>
      <c r="C358" s="7">
        <v>151104</v>
      </c>
      <c r="D358" s="8" t="s">
        <v>195</v>
      </c>
      <c r="E358" s="9">
        <v>673527.55999999994</v>
      </c>
      <c r="F358" s="9">
        <v>676002.67625847913</v>
      </c>
    </row>
    <row r="359" spans="2:6" x14ac:dyDescent="0.3">
      <c r="B359" s="6" t="s">
        <v>4</v>
      </c>
      <c r="C359" s="7">
        <v>150507</v>
      </c>
      <c r="D359" s="8" t="s">
        <v>174</v>
      </c>
      <c r="E359" s="9">
        <v>560782.57999999984</v>
      </c>
      <c r="F359" s="9">
        <v>562669.34785134729</v>
      </c>
    </row>
    <row r="360" spans="2:6" x14ac:dyDescent="0.3">
      <c r="B360" s="6" t="s">
        <v>4</v>
      </c>
      <c r="C360" s="7">
        <v>151022</v>
      </c>
      <c r="D360" s="8" t="s">
        <v>194</v>
      </c>
      <c r="E360" s="9">
        <v>459187.07000000007</v>
      </c>
      <c r="F360" s="9">
        <v>477969.22222426586</v>
      </c>
    </row>
    <row r="361" spans="2:6" x14ac:dyDescent="0.3">
      <c r="B361" s="6" t="s">
        <v>4</v>
      </c>
      <c r="C361" s="7"/>
      <c r="D361" s="8" t="s">
        <v>532</v>
      </c>
      <c r="E361" s="9">
        <f>SUM(E362:E432)</f>
        <v>2617334.9499999983</v>
      </c>
      <c r="F361" s="9">
        <f>SUM(F362:F432)</f>
        <v>5312842.722704201</v>
      </c>
    </row>
    <row r="362" spans="2:6" hidden="1" x14ac:dyDescent="0.3">
      <c r="B362" s="6" t="s">
        <v>4</v>
      </c>
      <c r="C362" s="7">
        <v>101036</v>
      </c>
      <c r="D362" s="8" t="s">
        <v>25</v>
      </c>
      <c r="E362" s="9">
        <v>379677.08999999997</v>
      </c>
      <c r="F362" s="9">
        <v>585346.38599428546</v>
      </c>
    </row>
    <row r="363" spans="2:6" hidden="1" x14ac:dyDescent="0.3">
      <c r="B363" s="6" t="s">
        <v>4</v>
      </c>
      <c r="C363" s="7">
        <v>152098</v>
      </c>
      <c r="D363" s="8" t="s">
        <v>308</v>
      </c>
      <c r="E363" s="9">
        <v>303679.61</v>
      </c>
      <c r="F363" s="9">
        <v>304561.15886151418</v>
      </c>
    </row>
    <row r="364" spans="2:6" hidden="1" x14ac:dyDescent="0.3">
      <c r="B364" s="6" t="s">
        <v>4</v>
      </c>
      <c r="C364" s="7">
        <v>101134</v>
      </c>
      <c r="D364" s="8" t="s">
        <v>26</v>
      </c>
      <c r="E364" s="9">
        <v>291591.27</v>
      </c>
      <c r="F364" s="9">
        <v>306881.19683599437</v>
      </c>
    </row>
    <row r="365" spans="2:6" hidden="1" x14ac:dyDescent="0.3">
      <c r="B365" s="6" t="s">
        <v>4</v>
      </c>
      <c r="C365" s="7">
        <v>152217</v>
      </c>
      <c r="D365" s="8" t="s">
        <v>271</v>
      </c>
      <c r="E365" s="9">
        <v>259000.88</v>
      </c>
      <c r="F365" s="9">
        <v>307994.1211177723</v>
      </c>
    </row>
    <row r="366" spans="2:6" hidden="1" x14ac:dyDescent="0.3">
      <c r="B366" s="6" t="s">
        <v>4</v>
      </c>
      <c r="C366" s="7">
        <v>150404</v>
      </c>
      <c r="D366" s="8" t="s">
        <v>74</v>
      </c>
      <c r="E366" s="9">
        <v>212392.09999999998</v>
      </c>
      <c r="F366" s="9">
        <v>299935.9765794765</v>
      </c>
    </row>
    <row r="367" spans="2:6" hidden="1" x14ac:dyDescent="0.3">
      <c r="B367" s="6" t="s">
        <v>4</v>
      </c>
      <c r="C367" s="7">
        <v>151934</v>
      </c>
      <c r="D367" s="8" t="s">
        <v>463</v>
      </c>
      <c r="E367" s="9">
        <v>203154.70000000004</v>
      </c>
      <c r="F367" s="9">
        <v>205000</v>
      </c>
    </row>
    <row r="368" spans="2:6" hidden="1" x14ac:dyDescent="0.3">
      <c r="B368" s="6" t="s">
        <v>4</v>
      </c>
      <c r="C368" s="7">
        <v>102922</v>
      </c>
      <c r="D368" s="8" t="s">
        <v>58</v>
      </c>
      <c r="E368" s="9">
        <v>181008.79</v>
      </c>
      <c r="F368" s="9">
        <v>248780.86633424953</v>
      </c>
    </row>
    <row r="369" spans="2:6" hidden="1" x14ac:dyDescent="0.3">
      <c r="B369" s="6" t="s">
        <v>4</v>
      </c>
      <c r="C369" s="7">
        <v>101816</v>
      </c>
      <c r="D369" s="8" t="s">
        <v>38</v>
      </c>
      <c r="E369" s="9">
        <v>147734.41</v>
      </c>
      <c r="F369" s="9">
        <v>282027.73268165061</v>
      </c>
    </row>
    <row r="370" spans="2:6" hidden="1" x14ac:dyDescent="0.3">
      <c r="B370" s="6" t="s">
        <v>4</v>
      </c>
      <c r="C370" s="7">
        <v>152249</v>
      </c>
      <c r="D370" s="8" t="s">
        <v>310</v>
      </c>
      <c r="E370" s="9">
        <v>84418.450000000012</v>
      </c>
      <c r="F370" s="9">
        <v>86150.67859529909</v>
      </c>
    </row>
    <row r="371" spans="2:6" hidden="1" x14ac:dyDescent="0.3">
      <c r="B371" s="6" t="s">
        <v>4</v>
      </c>
      <c r="C371" s="7">
        <v>150366</v>
      </c>
      <c r="D371" s="8" t="s">
        <v>65</v>
      </c>
      <c r="E371" s="9">
        <v>69990.429999999993</v>
      </c>
      <c r="F371" s="9">
        <v>88532</v>
      </c>
    </row>
    <row r="372" spans="2:6" hidden="1" x14ac:dyDescent="0.3">
      <c r="B372" s="6" t="s">
        <v>4</v>
      </c>
      <c r="C372" s="7">
        <v>150629</v>
      </c>
      <c r="D372" s="8" t="s">
        <v>206</v>
      </c>
      <c r="E372" s="9">
        <v>63006.75</v>
      </c>
      <c r="F372" s="9">
        <v>63968.974165627566</v>
      </c>
    </row>
    <row r="373" spans="2:6" hidden="1" x14ac:dyDescent="0.3">
      <c r="B373" s="6" t="s">
        <v>4</v>
      </c>
      <c r="C373" s="7">
        <v>150570</v>
      </c>
      <c r="D373" s="8" t="s">
        <v>203</v>
      </c>
      <c r="E373" s="9">
        <v>56955.35</v>
      </c>
      <c r="F373" s="9">
        <v>317215</v>
      </c>
    </row>
    <row r="374" spans="2:6" hidden="1" x14ac:dyDescent="0.3">
      <c r="B374" s="6" t="s">
        <v>4</v>
      </c>
      <c r="C374" s="7">
        <v>150679</v>
      </c>
      <c r="D374" s="8" t="s">
        <v>106</v>
      </c>
      <c r="E374" s="9">
        <v>51133.05</v>
      </c>
      <c r="F374" s="9">
        <v>232422.03161171341</v>
      </c>
    </row>
    <row r="375" spans="2:6" hidden="1" x14ac:dyDescent="0.3">
      <c r="B375" s="6" t="s">
        <v>4</v>
      </c>
      <c r="C375" s="7">
        <v>150636</v>
      </c>
      <c r="D375" s="8" t="s">
        <v>179</v>
      </c>
      <c r="E375" s="9">
        <v>49480.4</v>
      </c>
      <c r="F375" s="9">
        <v>50218.770583786034</v>
      </c>
    </row>
    <row r="376" spans="2:6" hidden="1" x14ac:dyDescent="0.3">
      <c r="B376" s="6" t="s">
        <v>4</v>
      </c>
      <c r="C376" s="7">
        <v>100340</v>
      </c>
      <c r="D376" s="8" t="s">
        <v>427</v>
      </c>
      <c r="E376" s="9">
        <v>46350.600000000006</v>
      </c>
      <c r="F376" s="9">
        <v>96786.331962829179</v>
      </c>
    </row>
    <row r="377" spans="2:6" hidden="1" x14ac:dyDescent="0.3">
      <c r="B377" s="6" t="s">
        <v>4</v>
      </c>
      <c r="C377" s="7">
        <v>152484</v>
      </c>
      <c r="D377" s="8" t="s">
        <v>499</v>
      </c>
      <c r="E377" s="9">
        <v>45464.05</v>
      </c>
      <c r="F377" s="9">
        <v>0</v>
      </c>
    </row>
    <row r="378" spans="2:6" hidden="1" x14ac:dyDescent="0.3">
      <c r="B378" s="6" t="s">
        <v>4</v>
      </c>
      <c r="C378" s="7">
        <v>151041</v>
      </c>
      <c r="D378" s="8" t="s">
        <v>180</v>
      </c>
      <c r="E378" s="9">
        <v>42112.320000000007</v>
      </c>
      <c r="F378" s="9">
        <v>89552.962615128738</v>
      </c>
    </row>
    <row r="379" spans="2:6" hidden="1" x14ac:dyDescent="0.3">
      <c r="B379" s="6" t="s">
        <v>4</v>
      </c>
      <c r="C379" s="7">
        <v>151159</v>
      </c>
      <c r="D379" s="8" t="s">
        <v>216</v>
      </c>
      <c r="E379" s="9">
        <v>40890.959999999999</v>
      </c>
      <c r="F379" s="9">
        <v>146255.4586044983</v>
      </c>
    </row>
    <row r="380" spans="2:6" hidden="1" x14ac:dyDescent="0.3">
      <c r="B380" s="6" t="s">
        <v>4</v>
      </c>
      <c r="C380" s="7">
        <v>150694</v>
      </c>
      <c r="D380" s="8" t="s">
        <v>436</v>
      </c>
      <c r="E380" s="9">
        <v>40872.729999999996</v>
      </c>
      <c r="F380" s="9">
        <v>65781.058746538474</v>
      </c>
    </row>
    <row r="381" spans="2:6" hidden="1" x14ac:dyDescent="0.3">
      <c r="B381" s="6" t="s">
        <v>4</v>
      </c>
      <c r="C381" s="7">
        <v>151723</v>
      </c>
      <c r="D381" s="8" t="s">
        <v>439</v>
      </c>
      <c r="E381" s="9">
        <v>39588.660000000003</v>
      </c>
      <c r="F381" s="9">
        <v>39668.64190233469</v>
      </c>
    </row>
    <row r="382" spans="2:6" hidden="1" x14ac:dyDescent="0.3">
      <c r="B382" s="6" t="s">
        <v>4</v>
      </c>
      <c r="C382" s="7">
        <v>150621</v>
      </c>
      <c r="D382" s="8" t="s">
        <v>156</v>
      </c>
      <c r="E382" s="9">
        <v>37641.550000000003</v>
      </c>
      <c r="F382" s="9">
        <v>37641.229078688841</v>
      </c>
    </row>
    <row r="383" spans="2:6" hidden="1" x14ac:dyDescent="0.3">
      <c r="B383" s="6" t="s">
        <v>4</v>
      </c>
      <c r="C383" s="7">
        <v>150106</v>
      </c>
      <c r="D383" s="8" t="s">
        <v>432</v>
      </c>
      <c r="E383" s="9">
        <v>37629.989999999991</v>
      </c>
      <c r="F383" s="9">
        <v>37992.100301254097</v>
      </c>
    </row>
    <row r="384" spans="2:6" hidden="1" x14ac:dyDescent="0.3">
      <c r="B384" s="6" t="s">
        <v>4</v>
      </c>
      <c r="C384" s="7">
        <v>152272</v>
      </c>
      <c r="D384" s="8" t="s">
        <v>450</v>
      </c>
      <c r="E384" s="9">
        <v>36405.51999999996</v>
      </c>
      <c r="F384" s="9">
        <v>44663.7</v>
      </c>
    </row>
    <row r="385" spans="2:6" hidden="1" x14ac:dyDescent="0.3">
      <c r="B385" s="6" t="s">
        <v>4</v>
      </c>
      <c r="C385" s="7">
        <v>152216</v>
      </c>
      <c r="D385" s="8" t="s">
        <v>338</v>
      </c>
      <c r="E385" s="9">
        <v>29437.09</v>
      </c>
      <c r="F385" s="9">
        <v>97367.838817162483</v>
      </c>
    </row>
    <row r="386" spans="2:6" hidden="1" x14ac:dyDescent="0.3">
      <c r="B386" s="6" t="s">
        <v>4</v>
      </c>
      <c r="C386" s="7">
        <v>150747</v>
      </c>
      <c r="D386" s="8" t="s">
        <v>437</v>
      </c>
      <c r="E386" s="9">
        <v>29416.239999999998</v>
      </c>
      <c r="F386" s="9">
        <v>43248</v>
      </c>
    </row>
    <row r="387" spans="2:6" hidden="1" x14ac:dyDescent="0.3">
      <c r="B387" s="6" t="s">
        <v>4</v>
      </c>
      <c r="C387" s="7">
        <v>152293</v>
      </c>
      <c r="D387" s="8" t="s">
        <v>374</v>
      </c>
      <c r="E387" s="9">
        <v>20001.38</v>
      </c>
      <c r="F387" s="9">
        <v>25431.47</v>
      </c>
    </row>
    <row r="388" spans="2:6" hidden="1" x14ac:dyDescent="0.3">
      <c r="B388" s="6" t="s">
        <v>4</v>
      </c>
      <c r="C388" s="7">
        <v>150639</v>
      </c>
      <c r="D388" s="8" t="s">
        <v>414</v>
      </c>
      <c r="E388" s="9">
        <v>17154.32</v>
      </c>
      <c r="F388" s="9">
        <v>5399.7194945958572</v>
      </c>
    </row>
    <row r="389" spans="2:6" hidden="1" x14ac:dyDescent="0.3">
      <c r="B389" s="6" t="s">
        <v>4</v>
      </c>
      <c r="C389" s="7">
        <v>151390</v>
      </c>
      <c r="D389" s="8" t="s">
        <v>371</v>
      </c>
      <c r="E389" s="9">
        <v>15680.159999999998</v>
      </c>
      <c r="F389" s="9">
        <v>134835.13436898831</v>
      </c>
    </row>
    <row r="390" spans="2:6" hidden="1" x14ac:dyDescent="0.3">
      <c r="B390" s="6" t="s">
        <v>4</v>
      </c>
      <c r="C390" s="7">
        <v>151070</v>
      </c>
      <c r="D390" s="8" t="s">
        <v>447</v>
      </c>
      <c r="E390" s="9">
        <v>11458.179999999998</v>
      </c>
      <c r="F390" s="9">
        <v>11457.927530897816</v>
      </c>
    </row>
    <row r="391" spans="2:6" hidden="1" x14ac:dyDescent="0.3">
      <c r="B391" s="6" t="s">
        <v>4</v>
      </c>
      <c r="C391" s="7">
        <v>150072</v>
      </c>
      <c r="D391" s="8" t="s">
        <v>430</v>
      </c>
      <c r="E391" s="9">
        <v>9559.34</v>
      </c>
      <c r="F391" s="9">
        <v>9558.9950021308832</v>
      </c>
    </row>
    <row r="392" spans="2:6" hidden="1" x14ac:dyDescent="0.3">
      <c r="B392" s="6" t="s">
        <v>4</v>
      </c>
      <c r="C392" s="7">
        <v>150579</v>
      </c>
      <c r="D392" s="8" t="s">
        <v>407</v>
      </c>
      <c r="E392" s="9">
        <v>6858.67</v>
      </c>
      <c r="F392" s="9">
        <v>6858.9802870633985</v>
      </c>
    </row>
    <row r="393" spans="2:6" hidden="1" x14ac:dyDescent="0.3">
      <c r="B393" s="6" t="s">
        <v>4</v>
      </c>
      <c r="C393" s="7">
        <v>150089</v>
      </c>
      <c r="D393" s="8" t="s">
        <v>431</v>
      </c>
      <c r="E393" s="9">
        <v>4921.0300000000007</v>
      </c>
      <c r="F393" s="9">
        <v>4992.4638381065261</v>
      </c>
    </row>
    <row r="394" spans="2:6" hidden="1" x14ac:dyDescent="0.3">
      <c r="B394" s="6" t="s">
        <v>4</v>
      </c>
      <c r="C394" s="7">
        <v>152099</v>
      </c>
      <c r="D394" s="8" t="s">
        <v>482</v>
      </c>
      <c r="E394" s="9">
        <v>3099</v>
      </c>
      <c r="F394" s="9">
        <v>3099</v>
      </c>
    </row>
    <row r="395" spans="2:6" hidden="1" x14ac:dyDescent="0.3">
      <c r="B395" s="6" t="s">
        <v>4</v>
      </c>
      <c r="C395" s="7">
        <v>150622</v>
      </c>
      <c r="D395" s="8" t="s">
        <v>131</v>
      </c>
      <c r="E395" s="9">
        <v>2688.4</v>
      </c>
      <c r="F395" s="9">
        <v>7834.0832400175086</v>
      </c>
    </row>
    <row r="396" spans="2:6" hidden="1" x14ac:dyDescent="0.3">
      <c r="B396" s="6" t="s">
        <v>4</v>
      </c>
      <c r="C396" s="7">
        <v>152246</v>
      </c>
      <c r="D396" s="8" t="s">
        <v>400</v>
      </c>
      <c r="E396" s="9">
        <v>2114.35</v>
      </c>
      <c r="F396" s="9">
        <v>2114</v>
      </c>
    </row>
    <row r="397" spans="2:6" hidden="1" x14ac:dyDescent="0.3">
      <c r="B397" s="6" t="s">
        <v>4</v>
      </c>
      <c r="C397" s="7">
        <v>101569</v>
      </c>
      <c r="D397" s="8" t="s">
        <v>508</v>
      </c>
      <c r="E397" s="9">
        <v>1607.0600000000002</v>
      </c>
      <c r="F397" s="9">
        <v>1700</v>
      </c>
    </row>
    <row r="398" spans="2:6" hidden="1" x14ac:dyDescent="0.3">
      <c r="B398" s="6" t="s">
        <v>4</v>
      </c>
      <c r="C398" s="7">
        <v>150203</v>
      </c>
      <c r="D398" s="8" t="s">
        <v>62</v>
      </c>
      <c r="E398" s="9">
        <v>1571.9399999999998</v>
      </c>
      <c r="F398" s="9">
        <v>65918.69738102</v>
      </c>
    </row>
    <row r="399" spans="2:6" hidden="1" x14ac:dyDescent="0.3">
      <c r="B399" s="6" t="s">
        <v>4</v>
      </c>
      <c r="C399" s="7">
        <v>152285</v>
      </c>
      <c r="D399" s="8" t="s">
        <v>313</v>
      </c>
      <c r="E399" s="9">
        <v>1099.19</v>
      </c>
      <c r="F399" s="9">
        <v>62724.654879574235</v>
      </c>
    </row>
    <row r="400" spans="2:6" hidden="1" x14ac:dyDescent="0.3">
      <c r="B400" s="6" t="s">
        <v>4</v>
      </c>
      <c r="C400" s="7">
        <v>150411</v>
      </c>
      <c r="D400" s="8" t="s">
        <v>421</v>
      </c>
      <c r="E400" s="9">
        <v>451.5</v>
      </c>
      <c r="F400" s="9">
        <v>455</v>
      </c>
    </row>
    <row r="401" spans="2:6" hidden="1" x14ac:dyDescent="0.3">
      <c r="B401" s="6" t="s">
        <v>4</v>
      </c>
      <c r="C401" s="7">
        <v>101593</v>
      </c>
      <c r="D401" s="8" t="s">
        <v>445</v>
      </c>
      <c r="E401" s="9">
        <v>407.69</v>
      </c>
      <c r="F401" s="9">
        <v>407.99527060741946</v>
      </c>
    </row>
    <row r="402" spans="2:6" hidden="1" x14ac:dyDescent="0.3">
      <c r="B402" s="6" t="s">
        <v>4</v>
      </c>
      <c r="C402" s="7">
        <v>150357</v>
      </c>
      <c r="D402" s="8" t="s">
        <v>425</v>
      </c>
      <c r="E402" s="9">
        <v>372.71</v>
      </c>
      <c r="F402" s="9">
        <v>372.71</v>
      </c>
    </row>
    <row r="403" spans="2:6" hidden="1" x14ac:dyDescent="0.3">
      <c r="B403" s="6" t="s">
        <v>4</v>
      </c>
      <c r="C403" s="7">
        <v>150515</v>
      </c>
      <c r="D403" s="8" t="s">
        <v>415</v>
      </c>
      <c r="E403" s="9">
        <v>357.29000000000008</v>
      </c>
      <c r="F403" s="9">
        <v>357</v>
      </c>
    </row>
    <row r="404" spans="2:6" hidden="1" x14ac:dyDescent="0.3">
      <c r="B404" s="6" t="s">
        <v>4</v>
      </c>
      <c r="C404" s="7">
        <v>151170</v>
      </c>
      <c r="D404" s="8" t="s">
        <v>423</v>
      </c>
      <c r="E404" s="9">
        <v>235.89000000000001</v>
      </c>
      <c r="F404" s="9">
        <v>235.9934290211329</v>
      </c>
    </row>
    <row r="405" spans="2:6" hidden="1" x14ac:dyDescent="0.3">
      <c r="B405" s="6" t="s">
        <v>4</v>
      </c>
      <c r="C405" s="7">
        <v>150514</v>
      </c>
      <c r="D405" s="8" t="s">
        <v>392</v>
      </c>
      <c r="E405" s="9">
        <v>147.05000000000001</v>
      </c>
      <c r="F405" s="9">
        <v>160</v>
      </c>
    </row>
    <row r="406" spans="2:6" hidden="1" x14ac:dyDescent="0.3">
      <c r="B406" s="6" t="s">
        <v>4</v>
      </c>
      <c r="C406" s="7">
        <v>150333</v>
      </c>
      <c r="D406" s="8" t="s">
        <v>470</v>
      </c>
      <c r="E406" s="9">
        <v>41.99</v>
      </c>
      <c r="F406" s="9">
        <v>42</v>
      </c>
    </row>
    <row r="407" spans="2:6" hidden="1" x14ac:dyDescent="0.3">
      <c r="B407" s="6" t="s">
        <v>4</v>
      </c>
      <c r="C407" s="7">
        <v>150390</v>
      </c>
      <c r="D407" s="8" t="s">
        <v>396</v>
      </c>
      <c r="E407" s="9">
        <v>26.65</v>
      </c>
      <c r="F407" s="9">
        <v>26.979092339968318</v>
      </c>
    </row>
    <row r="408" spans="2:6" hidden="1" x14ac:dyDescent="0.3">
      <c r="B408" s="6" t="s">
        <v>4</v>
      </c>
      <c r="C408" s="7">
        <v>151175</v>
      </c>
      <c r="D408" s="8" t="s">
        <v>424</v>
      </c>
      <c r="E408" s="9">
        <v>24.82</v>
      </c>
      <c r="F408" s="9">
        <v>24.989247489126562</v>
      </c>
    </row>
    <row r="409" spans="2:6" hidden="1" x14ac:dyDescent="0.3">
      <c r="B409" s="6" t="s">
        <v>4</v>
      </c>
      <c r="C409" s="7">
        <v>150635</v>
      </c>
      <c r="D409" s="8" t="s">
        <v>426</v>
      </c>
      <c r="E409" s="9">
        <v>18.55</v>
      </c>
      <c r="F409" s="9">
        <v>18.984033883231287</v>
      </c>
    </row>
    <row r="410" spans="2:6" hidden="1" x14ac:dyDescent="0.3">
      <c r="B410" s="6" t="s">
        <v>4</v>
      </c>
      <c r="C410" s="7">
        <v>150623</v>
      </c>
      <c r="D410" s="8" t="s">
        <v>398</v>
      </c>
      <c r="E410" s="9">
        <v>9.65</v>
      </c>
      <c r="F410" s="9">
        <v>9.9503336756585288</v>
      </c>
    </row>
    <row r="411" spans="2:6" hidden="1" x14ac:dyDescent="0.3">
      <c r="B411" s="6" t="s">
        <v>4</v>
      </c>
      <c r="C411" s="7">
        <v>151244</v>
      </c>
      <c r="D411" s="8" t="s">
        <v>122</v>
      </c>
      <c r="E411" s="9">
        <v>0</v>
      </c>
      <c r="F411" s="9">
        <v>21935.790408451983</v>
      </c>
    </row>
    <row r="412" spans="2:6" hidden="1" x14ac:dyDescent="0.3">
      <c r="B412" s="6" t="s">
        <v>4</v>
      </c>
      <c r="C412" s="7">
        <v>102042</v>
      </c>
      <c r="D412" s="8" t="s">
        <v>48</v>
      </c>
      <c r="E412" s="9">
        <v>0</v>
      </c>
      <c r="F412" s="9">
        <v>16468.976406411937</v>
      </c>
    </row>
    <row r="413" spans="2:6" hidden="1" x14ac:dyDescent="0.3">
      <c r="B413" s="6" t="s">
        <v>4</v>
      </c>
      <c r="C413" s="7">
        <v>152471</v>
      </c>
      <c r="D413" s="8" t="s">
        <v>465</v>
      </c>
      <c r="E413" s="9">
        <v>0</v>
      </c>
      <c r="F413" s="9">
        <v>723389.80538548168</v>
      </c>
    </row>
    <row r="414" spans="2:6" hidden="1" x14ac:dyDescent="0.3">
      <c r="B414" s="6" t="s">
        <v>4</v>
      </c>
      <c r="C414" s="7">
        <v>152574</v>
      </c>
      <c r="D414" s="8" t="s">
        <v>513</v>
      </c>
      <c r="E414" s="9">
        <v>0</v>
      </c>
      <c r="F414" s="9">
        <v>441693</v>
      </c>
    </row>
    <row r="415" spans="2:6" hidden="1" x14ac:dyDescent="0.3">
      <c r="B415" s="6" t="s">
        <v>4</v>
      </c>
      <c r="C415" s="7">
        <v>152204</v>
      </c>
      <c r="D415" s="8" t="s">
        <v>383</v>
      </c>
      <c r="E415" s="9">
        <v>-2.2737367544323206E-13</v>
      </c>
      <c r="F415" s="9">
        <v>-3.1575142192270551E-15</v>
      </c>
    </row>
    <row r="416" spans="2:6" hidden="1" x14ac:dyDescent="0.3">
      <c r="B416" s="6" t="s">
        <v>4</v>
      </c>
      <c r="C416" s="7">
        <v>150710</v>
      </c>
      <c r="D416" s="8" t="s">
        <v>480</v>
      </c>
      <c r="E416" s="9">
        <v>-32.24</v>
      </c>
      <c r="F416" s="9">
        <v>-32.007496803674186</v>
      </c>
    </row>
    <row r="417" spans="2:6" hidden="1" x14ac:dyDescent="0.3">
      <c r="B417" s="6" t="s">
        <v>4</v>
      </c>
      <c r="C417" s="7">
        <v>101562</v>
      </c>
      <c r="D417" s="8" t="s">
        <v>29</v>
      </c>
      <c r="E417" s="9">
        <v>-301.62</v>
      </c>
      <c r="F417" s="9">
        <v>34461.434775131267</v>
      </c>
    </row>
    <row r="418" spans="2:6" hidden="1" x14ac:dyDescent="0.3">
      <c r="B418" s="6" t="s">
        <v>4</v>
      </c>
      <c r="C418" s="7">
        <v>151916</v>
      </c>
      <c r="D418" s="8" t="s">
        <v>493</v>
      </c>
      <c r="E418" s="9">
        <v>-446.2</v>
      </c>
      <c r="F418" s="9">
        <v>-446.2</v>
      </c>
    </row>
    <row r="419" spans="2:6" hidden="1" x14ac:dyDescent="0.3">
      <c r="B419" s="6" t="s">
        <v>4</v>
      </c>
      <c r="C419" s="7">
        <v>150719</v>
      </c>
      <c r="D419" s="8" t="s">
        <v>525</v>
      </c>
      <c r="E419" s="9">
        <v>-1020.64</v>
      </c>
      <c r="F419" s="9">
        <v>-1020.64</v>
      </c>
    </row>
    <row r="420" spans="2:6" hidden="1" x14ac:dyDescent="0.3">
      <c r="B420" s="6" t="s">
        <v>4</v>
      </c>
      <c r="C420" s="7">
        <v>150342</v>
      </c>
      <c r="D420" s="8" t="s">
        <v>489</v>
      </c>
      <c r="E420" s="9">
        <v>-1396.96</v>
      </c>
      <c r="F420" s="9">
        <v>-1396.96</v>
      </c>
    </row>
    <row r="421" spans="2:6" hidden="1" x14ac:dyDescent="0.3">
      <c r="B421" s="6" t="s">
        <v>4</v>
      </c>
      <c r="C421" s="7">
        <v>150101</v>
      </c>
      <c r="D421" s="8" t="s">
        <v>523</v>
      </c>
      <c r="E421" s="9">
        <v>-1453.99</v>
      </c>
      <c r="F421" s="9">
        <v>-1453.99</v>
      </c>
    </row>
    <row r="422" spans="2:6" hidden="1" x14ac:dyDescent="0.3">
      <c r="B422" s="6" t="s">
        <v>4</v>
      </c>
      <c r="C422" s="7">
        <v>150100</v>
      </c>
      <c r="D422" s="8" t="s">
        <v>524</v>
      </c>
      <c r="E422" s="9">
        <v>-1454.13</v>
      </c>
      <c r="F422" s="9">
        <v>-1454.13</v>
      </c>
    </row>
    <row r="423" spans="2:6" hidden="1" x14ac:dyDescent="0.3">
      <c r="B423" s="6" t="s">
        <v>4</v>
      </c>
      <c r="C423" s="7">
        <v>150705</v>
      </c>
      <c r="D423" s="8" t="s">
        <v>522</v>
      </c>
      <c r="E423" s="9">
        <v>-2109.63</v>
      </c>
      <c r="F423" s="9">
        <v>-2109.63</v>
      </c>
    </row>
    <row r="424" spans="2:6" hidden="1" x14ac:dyDescent="0.3">
      <c r="B424" s="6" t="s">
        <v>4</v>
      </c>
      <c r="C424" s="7">
        <v>152253</v>
      </c>
      <c r="D424" s="8" t="s">
        <v>401</v>
      </c>
      <c r="E424" s="9">
        <v>-2190.38</v>
      </c>
      <c r="F424" s="9">
        <v>-2190.0052770198704</v>
      </c>
    </row>
    <row r="425" spans="2:6" hidden="1" x14ac:dyDescent="0.3">
      <c r="B425" s="6" t="s">
        <v>4</v>
      </c>
      <c r="C425" s="7">
        <v>152101</v>
      </c>
      <c r="D425" s="8" t="s">
        <v>440</v>
      </c>
      <c r="E425" s="9">
        <v>-3435.6699999999996</v>
      </c>
      <c r="F425" s="9">
        <v>-47.710786468243803</v>
      </c>
    </row>
    <row r="426" spans="2:6" hidden="1" x14ac:dyDescent="0.3">
      <c r="B426" s="6" t="s">
        <v>4</v>
      </c>
      <c r="C426" s="7">
        <v>150680</v>
      </c>
      <c r="D426" s="8" t="s">
        <v>107</v>
      </c>
      <c r="E426" s="9">
        <v>-4570.6500000000087</v>
      </c>
      <c r="F426" s="9">
        <v>-125705.94638136824</v>
      </c>
    </row>
    <row r="427" spans="2:6" hidden="1" x14ac:dyDescent="0.3">
      <c r="B427" s="6" t="s">
        <v>4</v>
      </c>
      <c r="C427" s="7">
        <v>152384</v>
      </c>
      <c r="D427" s="8" t="s">
        <v>320</v>
      </c>
      <c r="E427" s="9">
        <v>-7257.7299999999959</v>
      </c>
      <c r="F427" s="9">
        <v>0</v>
      </c>
    </row>
    <row r="428" spans="2:6" hidden="1" x14ac:dyDescent="0.3">
      <c r="B428" s="6" t="s">
        <v>4</v>
      </c>
      <c r="C428" s="7">
        <v>150511</v>
      </c>
      <c r="D428" s="8" t="s">
        <v>393</v>
      </c>
      <c r="E428" s="9">
        <v>-8150.15</v>
      </c>
      <c r="F428" s="9">
        <v>-8150.0022884157652</v>
      </c>
    </row>
    <row r="429" spans="2:6" hidden="1" x14ac:dyDescent="0.3">
      <c r="B429" s="6" t="s">
        <v>4</v>
      </c>
      <c r="C429" s="7">
        <v>151082</v>
      </c>
      <c r="D429" s="8" t="s">
        <v>386</v>
      </c>
      <c r="E429" s="9">
        <v>-17449.68</v>
      </c>
      <c r="F429" s="9">
        <v>-17450</v>
      </c>
    </row>
    <row r="430" spans="2:6" hidden="1" x14ac:dyDescent="0.3">
      <c r="B430" s="6" t="s">
        <v>4</v>
      </c>
      <c r="C430" s="7">
        <v>102017</v>
      </c>
      <c r="D430" s="8" t="s">
        <v>428</v>
      </c>
      <c r="E430" s="9">
        <v>-32833.040000000001</v>
      </c>
      <c r="F430" s="9">
        <v>-32000</v>
      </c>
    </row>
    <row r="431" spans="2:6" hidden="1" x14ac:dyDescent="0.3">
      <c r="B431" s="6" t="s">
        <v>4</v>
      </c>
      <c r="C431" s="7">
        <v>150693</v>
      </c>
      <c r="D431" s="8" t="s">
        <v>108</v>
      </c>
      <c r="E431" s="9">
        <v>-73066.790000000037</v>
      </c>
      <c r="F431" s="9">
        <v>-49243</v>
      </c>
    </row>
    <row r="432" spans="2:6" hidden="1" x14ac:dyDescent="0.3">
      <c r="B432" s="6" t="s">
        <v>4</v>
      </c>
      <c r="C432" s="7">
        <v>152254</v>
      </c>
      <c r="D432" s="8" t="s">
        <v>399</v>
      </c>
      <c r="E432" s="9">
        <v>-104435.35</v>
      </c>
      <c r="F432" s="9">
        <v>-104435.00486041304</v>
      </c>
    </row>
    <row r="433" spans="2:6" x14ac:dyDescent="0.3">
      <c r="B433" s="10" t="s">
        <v>531</v>
      </c>
      <c r="C433" s="11"/>
      <c r="D433" s="10"/>
      <c r="E433" s="12">
        <f>SUM(E352:E361)</f>
        <v>12260659.75</v>
      </c>
      <c r="F433" s="12">
        <f>SUM(F352:F361)</f>
        <v>19956390.905913584</v>
      </c>
    </row>
    <row r="434" spans="2:6" x14ac:dyDescent="0.3">
      <c r="B434" s="6" t="s">
        <v>1</v>
      </c>
      <c r="C434" s="7">
        <v>151854</v>
      </c>
      <c r="D434" s="8" t="s">
        <v>228</v>
      </c>
      <c r="E434" s="9">
        <v>3518426.41</v>
      </c>
      <c r="F434" s="9">
        <v>6607700.1942419074</v>
      </c>
    </row>
    <row r="435" spans="2:6" x14ac:dyDescent="0.3">
      <c r="B435" s="6" t="s">
        <v>1</v>
      </c>
      <c r="C435" s="7">
        <v>150467</v>
      </c>
      <c r="D435" s="8" t="s">
        <v>80</v>
      </c>
      <c r="E435" s="9">
        <v>1773640.5699999996</v>
      </c>
      <c r="F435" s="9">
        <v>1982376.9572909253</v>
      </c>
    </row>
    <row r="436" spans="2:6" x14ac:dyDescent="0.3">
      <c r="B436" s="6" t="s">
        <v>1</v>
      </c>
      <c r="C436" s="7">
        <v>152448</v>
      </c>
      <c r="D436" s="8" t="s">
        <v>454</v>
      </c>
      <c r="E436" s="9">
        <v>1224483.2800000003</v>
      </c>
      <c r="F436" s="9">
        <v>1190708</v>
      </c>
    </row>
    <row r="437" spans="2:6" x14ac:dyDescent="0.3">
      <c r="B437" s="6" t="s">
        <v>1</v>
      </c>
      <c r="C437" s="7">
        <v>102098</v>
      </c>
      <c r="D437" s="8" t="s">
        <v>8</v>
      </c>
      <c r="E437" s="9">
        <v>1199280.07</v>
      </c>
      <c r="F437" s="9">
        <v>1255128.25</v>
      </c>
    </row>
    <row r="438" spans="2:6" x14ac:dyDescent="0.3">
      <c r="B438" s="6" t="s">
        <v>1</v>
      </c>
      <c r="C438" s="7">
        <v>150468</v>
      </c>
      <c r="D438" s="8" t="s">
        <v>494</v>
      </c>
      <c r="E438" s="9">
        <v>1136337.7</v>
      </c>
      <c r="F438" s="9">
        <v>1136337.7</v>
      </c>
    </row>
    <row r="439" spans="2:6" x14ac:dyDescent="0.3">
      <c r="B439" s="6" t="s">
        <v>1</v>
      </c>
      <c r="C439" s="7">
        <v>150806</v>
      </c>
      <c r="D439" s="8" t="s">
        <v>365</v>
      </c>
      <c r="E439" s="9">
        <v>980000</v>
      </c>
      <c r="F439" s="9">
        <v>980000</v>
      </c>
    </row>
    <row r="440" spans="2:6" x14ac:dyDescent="0.3">
      <c r="B440" s="6" t="s">
        <v>1</v>
      </c>
      <c r="C440" s="7">
        <v>150738</v>
      </c>
      <c r="D440" s="8" t="s">
        <v>90</v>
      </c>
      <c r="E440" s="9">
        <v>972263.22999999986</v>
      </c>
      <c r="F440" s="9">
        <v>1240229.2035490947</v>
      </c>
    </row>
    <row r="441" spans="2:6" x14ac:dyDescent="0.3">
      <c r="B441" s="6" t="s">
        <v>1</v>
      </c>
      <c r="C441" s="7">
        <v>150469</v>
      </c>
      <c r="D441" s="8" t="s">
        <v>81</v>
      </c>
      <c r="E441" s="9">
        <v>904126.67999999993</v>
      </c>
      <c r="F441" s="9">
        <v>1098239.7020822878</v>
      </c>
    </row>
    <row r="442" spans="2:6" x14ac:dyDescent="0.3">
      <c r="B442" s="6" t="s">
        <v>1</v>
      </c>
      <c r="C442" s="7">
        <v>151136</v>
      </c>
      <c r="D442" s="8" t="s">
        <v>86</v>
      </c>
      <c r="E442" s="9">
        <v>793873.25</v>
      </c>
      <c r="F442" s="9">
        <v>1600000</v>
      </c>
    </row>
    <row r="443" spans="2:6" x14ac:dyDescent="0.3">
      <c r="B443" s="6" t="s">
        <v>1</v>
      </c>
      <c r="C443" s="7">
        <v>150325</v>
      </c>
      <c r="D443" s="8" t="s">
        <v>13</v>
      </c>
      <c r="E443" s="9">
        <v>649107.31000000006</v>
      </c>
      <c r="F443" s="9">
        <v>1519088.4598505544</v>
      </c>
    </row>
    <row r="444" spans="2:6" x14ac:dyDescent="0.3">
      <c r="B444" s="6" t="s">
        <v>1</v>
      </c>
      <c r="C444" s="7">
        <v>102157</v>
      </c>
      <c r="D444" s="8" t="s">
        <v>10</v>
      </c>
      <c r="E444" s="9">
        <v>642052.77</v>
      </c>
      <c r="F444" s="9">
        <v>737616</v>
      </c>
    </row>
    <row r="445" spans="2:6" x14ac:dyDescent="0.3">
      <c r="B445" s="6" t="s">
        <v>1</v>
      </c>
      <c r="C445" s="7">
        <v>150396</v>
      </c>
      <c r="D445" s="8" t="s">
        <v>14</v>
      </c>
      <c r="E445" s="9">
        <v>478355.33</v>
      </c>
      <c r="F445" s="9">
        <v>493564</v>
      </c>
    </row>
    <row r="446" spans="2:6" x14ac:dyDescent="0.3">
      <c r="B446" s="6" t="s">
        <v>1</v>
      </c>
      <c r="C446" s="7"/>
      <c r="D446" s="8" t="s">
        <v>532</v>
      </c>
      <c r="E446" s="9">
        <f>SUM(E447:E549)</f>
        <v>7146047.4299999997</v>
      </c>
      <c r="F446" s="9">
        <f>SUM(F447:F549)+100000</f>
        <v>14857932.541843621</v>
      </c>
    </row>
    <row r="447" spans="2:6" hidden="1" x14ac:dyDescent="0.3">
      <c r="B447" s="6" t="s">
        <v>1</v>
      </c>
      <c r="C447" s="7">
        <v>150681</v>
      </c>
      <c r="D447" s="8" t="s">
        <v>85</v>
      </c>
      <c r="E447" s="9">
        <v>416159.68999999994</v>
      </c>
      <c r="F447" s="9">
        <v>609470.90320810687</v>
      </c>
    </row>
    <row r="448" spans="2:6" hidden="1" x14ac:dyDescent="0.3">
      <c r="B448" s="6" t="s">
        <v>1</v>
      </c>
      <c r="C448" s="7">
        <v>150465</v>
      </c>
      <c r="D448" s="8" t="s">
        <v>17</v>
      </c>
      <c r="E448" s="9">
        <v>383471.6</v>
      </c>
      <c r="F448" s="9">
        <v>524501.35103584779</v>
      </c>
    </row>
    <row r="449" spans="2:6" hidden="1" x14ac:dyDescent="0.3">
      <c r="B449" s="6" t="s">
        <v>1</v>
      </c>
      <c r="C449" s="7">
        <v>150453</v>
      </c>
      <c r="D449" s="8" t="s">
        <v>16</v>
      </c>
      <c r="E449" s="9">
        <v>378537.36</v>
      </c>
      <c r="F449" s="9">
        <v>993574.88285412278</v>
      </c>
    </row>
    <row r="450" spans="2:6" hidden="1" x14ac:dyDescent="0.3">
      <c r="B450" s="6" t="s">
        <v>1</v>
      </c>
      <c r="C450" s="7">
        <v>102263</v>
      </c>
      <c r="D450" s="8" t="s">
        <v>11</v>
      </c>
      <c r="E450" s="9">
        <v>369571.70999999996</v>
      </c>
      <c r="F450" s="9">
        <v>800000</v>
      </c>
    </row>
    <row r="451" spans="2:6" hidden="1" x14ac:dyDescent="0.3">
      <c r="B451" s="6" t="s">
        <v>1</v>
      </c>
      <c r="C451" s="7">
        <v>150720</v>
      </c>
      <c r="D451" s="8" t="s">
        <v>102</v>
      </c>
      <c r="E451" s="9">
        <v>361518.18000000005</v>
      </c>
      <c r="F451" s="9">
        <v>365000</v>
      </c>
    </row>
    <row r="452" spans="2:6" hidden="1" x14ac:dyDescent="0.3">
      <c r="B452" s="6" t="s">
        <v>1</v>
      </c>
      <c r="C452" s="7">
        <v>150580</v>
      </c>
      <c r="D452" s="8" t="s">
        <v>95</v>
      </c>
      <c r="E452" s="9">
        <v>283988.16000000003</v>
      </c>
      <c r="F452" s="9">
        <v>326120</v>
      </c>
    </row>
    <row r="453" spans="2:6" hidden="1" x14ac:dyDescent="0.3">
      <c r="B453" s="6" t="s">
        <v>1</v>
      </c>
      <c r="C453" s="7">
        <v>151588</v>
      </c>
      <c r="D453" s="8" t="s">
        <v>370</v>
      </c>
      <c r="E453" s="9">
        <v>273150</v>
      </c>
      <c r="F453" s="9">
        <v>273150</v>
      </c>
    </row>
    <row r="454" spans="2:6" hidden="1" x14ac:dyDescent="0.3">
      <c r="B454" s="6" t="s">
        <v>1</v>
      </c>
      <c r="C454" s="7">
        <v>151812</v>
      </c>
      <c r="D454" s="8" t="s">
        <v>225</v>
      </c>
      <c r="E454" s="9">
        <v>264871.76</v>
      </c>
      <c r="F454" s="9">
        <v>270000</v>
      </c>
    </row>
    <row r="455" spans="2:6" hidden="1" x14ac:dyDescent="0.3">
      <c r="B455" s="6" t="s">
        <v>1</v>
      </c>
      <c r="C455" s="7">
        <v>150737</v>
      </c>
      <c r="D455" s="8" t="s">
        <v>89</v>
      </c>
      <c r="E455" s="9">
        <v>254970.06</v>
      </c>
      <c r="F455" s="9">
        <v>293797.890695518</v>
      </c>
    </row>
    <row r="456" spans="2:6" hidden="1" x14ac:dyDescent="0.3">
      <c r="B456" s="6" t="s">
        <v>1</v>
      </c>
      <c r="C456" s="7">
        <v>101804</v>
      </c>
      <c r="D456" s="8" t="s">
        <v>18</v>
      </c>
      <c r="E456" s="9">
        <v>241876.82</v>
      </c>
      <c r="F456" s="9">
        <v>355084.97</v>
      </c>
    </row>
    <row r="457" spans="2:6" hidden="1" x14ac:dyDescent="0.3">
      <c r="B457" s="6" t="s">
        <v>1</v>
      </c>
      <c r="C457" s="7">
        <v>150794</v>
      </c>
      <c r="D457" s="8" t="s">
        <v>457</v>
      </c>
      <c r="E457" s="9">
        <v>235892.35</v>
      </c>
      <c r="F457" s="9">
        <v>237000</v>
      </c>
    </row>
    <row r="458" spans="2:6" hidden="1" x14ac:dyDescent="0.3">
      <c r="B458" s="6" t="s">
        <v>1</v>
      </c>
      <c r="C458" s="7">
        <v>151717</v>
      </c>
      <c r="D458" s="8" t="s">
        <v>224</v>
      </c>
      <c r="E458" s="9">
        <v>194696.1</v>
      </c>
      <c r="F458" s="9">
        <v>378410.45122159901</v>
      </c>
    </row>
    <row r="459" spans="2:6" hidden="1" x14ac:dyDescent="0.3">
      <c r="B459" s="6" t="s">
        <v>1</v>
      </c>
      <c r="C459" s="7">
        <v>150734</v>
      </c>
      <c r="D459" s="8" t="s">
        <v>87</v>
      </c>
      <c r="E459" s="9">
        <v>180475.66</v>
      </c>
      <c r="F459" s="9">
        <v>260877.04110527519</v>
      </c>
    </row>
    <row r="460" spans="2:6" hidden="1" x14ac:dyDescent="0.3">
      <c r="B460" s="6" t="s">
        <v>1</v>
      </c>
      <c r="C460" s="7">
        <v>150437</v>
      </c>
      <c r="D460" s="8" t="s">
        <v>15</v>
      </c>
      <c r="E460" s="9">
        <v>151245.85999999999</v>
      </c>
      <c r="F460" s="9">
        <v>249335.94165491831</v>
      </c>
    </row>
    <row r="461" spans="2:6" hidden="1" x14ac:dyDescent="0.3">
      <c r="B461" s="6" t="s">
        <v>1</v>
      </c>
      <c r="C461" s="7">
        <v>150746</v>
      </c>
      <c r="D461" s="8" t="s">
        <v>91</v>
      </c>
      <c r="E461" s="9">
        <v>149080.51999999999</v>
      </c>
      <c r="F461" s="9">
        <v>468669.62209617451</v>
      </c>
    </row>
    <row r="462" spans="2:6" hidden="1" x14ac:dyDescent="0.3">
      <c r="B462" s="6" t="s">
        <v>1</v>
      </c>
      <c r="C462" s="7">
        <v>150563</v>
      </c>
      <c r="D462" s="8" t="s">
        <v>84</v>
      </c>
      <c r="E462" s="9">
        <v>148379.70000000001</v>
      </c>
      <c r="F462" s="9">
        <v>226960.98655998256</v>
      </c>
    </row>
    <row r="463" spans="2:6" hidden="1" x14ac:dyDescent="0.3">
      <c r="B463" s="6" t="s">
        <v>1</v>
      </c>
      <c r="C463" s="7">
        <v>151568</v>
      </c>
      <c r="D463" s="8" t="s">
        <v>491</v>
      </c>
      <c r="E463" s="9">
        <v>126272.73</v>
      </c>
      <c r="F463" s="9">
        <v>126273</v>
      </c>
    </row>
    <row r="464" spans="2:6" hidden="1" x14ac:dyDescent="0.3">
      <c r="B464" s="6" t="s">
        <v>1</v>
      </c>
      <c r="C464" s="7">
        <v>151824</v>
      </c>
      <c r="D464" s="8" t="s">
        <v>387</v>
      </c>
      <c r="E464" s="9">
        <v>125019</v>
      </c>
      <c r="F464" s="9">
        <v>150000</v>
      </c>
    </row>
    <row r="465" spans="2:6" hidden="1" x14ac:dyDescent="0.3">
      <c r="B465" s="6" t="s">
        <v>1</v>
      </c>
      <c r="C465" s="7">
        <v>150877</v>
      </c>
      <c r="D465" s="8" t="s">
        <v>404</v>
      </c>
      <c r="E465" s="9">
        <v>125019</v>
      </c>
      <c r="F465" s="9">
        <v>245000</v>
      </c>
    </row>
    <row r="466" spans="2:6" hidden="1" x14ac:dyDescent="0.3">
      <c r="B466" s="6" t="s">
        <v>1</v>
      </c>
      <c r="C466" s="7">
        <v>150520</v>
      </c>
      <c r="D466" s="8" t="s">
        <v>82</v>
      </c>
      <c r="E466" s="9">
        <v>117749.79</v>
      </c>
      <c r="F466" s="9">
        <v>299421</v>
      </c>
    </row>
    <row r="467" spans="2:6" hidden="1" x14ac:dyDescent="0.3">
      <c r="B467" s="6" t="s">
        <v>1</v>
      </c>
      <c r="C467" s="7">
        <v>151053</v>
      </c>
      <c r="D467" s="8" t="s">
        <v>93</v>
      </c>
      <c r="E467" s="9">
        <v>117018.41</v>
      </c>
      <c r="F467" s="9">
        <v>201436.36218973619</v>
      </c>
    </row>
    <row r="468" spans="2:6" hidden="1" x14ac:dyDescent="0.3">
      <c r="B468" s="6" t="s">
        <v>1</v>
      </c>
      <c r="C468" s="7">
        <v>102099</v>
      </c>
      <c r="D468" s="8" t="s">
        <v>9</v>
      </c>
      <c r="E468" s="9">
        <v>116205.39</v>
      </c>
      <c r="F468" s="9">
        <v>167052</v>
      </c>
    </row>
    <row r="469" spans="2:6" hidden="1" x14ac:dyDescent="0.3">
      <c r="B469" s="6" t="s">
        <v>1</v>
      </c>
      <c r="C469" s="7">
        <v>150885</v>
      </c>
      <c r="D469" s="8" t="s">
        <v>403</v>
      </c>
      <c r="E469" s="9">
        <v>114039</v>
      </c>
      <c r="F469" s="9">
        <v>215000</v>
      </c>
    </row>
    <row r="470" spans="2:6" hidden="1" x14ac:dyDescent="0.3">
      <c r="B470" s="6" t="s">
        <v>1</v>
      </c>
      <c r="C470" s="7">
        <v>150844</v>
      </c>
      <c r="D470" s="8" t="s">
        <v>402</v>
      </c>
      <c r="E470" s="9">
        <v>111689</v>
      </c>
      <c r="F470" s="9">
        <v>220000</v>
      </c>
    </row>
    <row r="471" spans="2:6" hidden="1" x14ac:dyDescent="0.3">
      <c r="B471" s="6" t="s">
        <v>1</v>
      </c>
      <c r="C471" s="7">
        <v>152008</v>
      </c>
      <c r="D471" s="8" t="s">
        <v>229</v>
      </c>
      <c r="E471" s="9">
        <v>110628</v>
      </c>
      <c r="F471" s="9">
        <v>155640.92216541321</v>
      </c>
    </row>
    <row r="472" spans="2:6" hidden="1" x14ac:dyDescent="0.3">
      <c r="B472" s="6" t="s">
        <v>1</v>
      </c>
      <c r="C472" s="7">
        <v>150550</v>
      </c>
      <c r="D472" s="8" t="s">
        <v>83</v>
      </c>
      <c r="E472" s="9">
        <v>106478.18999999999</v>
      </c>
      <c r="F472" s="9">
        <v>102325</v>
      </c>
    </row>
    <row r="473" spans="2:6" hidden="1" x14ac:dyDescent="0.3">
      <c r="B473" s="6" t="s">
        <v>1</v>
      </c>
      <c r="C473" s="7">
        <v>150751</v>
      </c>
      <c r="D473" s="8" t="s">
        <v>92</v>
      </c>
      <c r="E473" s="9">
        <v>103609.99</v>
      </c>
      <c r="F473" s="9">
        <v>103613</v>
      </c>
    </row>
    <row r="474" spans="2:6" hidden="1" x14ac:dyDescent="0.3">
      <c r="B474" s="6" t="s">
        <v>1</v>
      </c>
      <c r="C474" s="7">
        <v>151836</v>
      </c>
      <c r="D474" s="8" t="s">
        <v>236</v>
      </c>
      <c r="E474" s="9">
        <v>95745</v>
      </c>
      <c r="F474" s="9">
        <v>96669</v>
      </c>
    </row>
    <row r="475" spans="2:6" hidden="1" x14ac:dyDescent="0.3">
      <c r="B475" s="6" t="s">
        <v>1</v>
      </c>
      <c r="C475" s="7">
        <v>150558</v>
      </c>
      <c r="D475" s="8" t="s">
        <v>455</v>
      </c>
      <c r="E475" s="9">
        <v>93939.41</v>
      </c>
      <c r="F475" s="9">
        <v>166000</v>
      </c>
    </row>
    <row r="476" spans="2:6" hidden="1" x14ac:dyDescent="0.3">
      <c r="B476" s="6" t="s">
        <v>1</v>
      </c>
      <c r="C476" s="7">
        <v>150626</v>
      </c>
      <c r="D476" s="8" t="s">
        <v>101</v>
      </c>
      <c r="E476" s="9">
        <v>75825</v>
      </c>
      <c r="F476" s="9">
        <v>84000</v>
      </c>
    </row>
    <row r="477" spans="2:6" hidden="1" x14ac:dyDescent="0.3">
      <c r="B477" s="6" t="s">
        <v>1</v>
      </c>
      <c r="C477" s="7">
        <v>151739</v>
      </c>
      <c r="D477" s="8" t="s">
        <v>360</v>
      </c>
      <c r="E477" s="9">
        <v>70669</v>
      </c>
      <c r="F477" s="9">
        <v>70669</v>
      </c>
    </row>
    <row r="478" spans="2:6" hidden="1" x14ac:dyDescent="0.3">
      <c r="B478" s="6" t="s">
        <v>1</v>
      </c>
      <c r="C478" s="7">
        <v>152478</v>
      </c>
      <c r="D478" s="8" t="s">
        <v>364</v>
      </c>
      <c r="E478" s="9">
        <v>70669</v>
      </c>
      <c r="F478" s="9">
        <v>70669</v>
      </c>
    </row>
    <row r="479" spans="2:6" hidden="1" x14ac:dyDescent="0.3">
      <c r="B479" s="6" t="s">
        <v>1</v>
      </c>
      <c r="C479" s="7">
        <v>150614</v>
      </c>
      <c r="D479" s="8" t="s">
        <v>97</v>
      </c>
      <c r="E479" s="9">
        <v>70188.939999999988</v>
      </c>
      <c r="F479" s="9">
        <v>74966.052791407739</v>
      </c>
    </row>
    <row r="480" spans="2:6" hidden="1" x14ac:dyDescent="0.3">
      <c r="B480" s="6" t="s">
        <v>1</v>
      </c>
      <c r="C480" s="7">
        <v>150971</v>
      </c>
      <c r="D480" s="8" t="s">
        <v>369</v>
      </c>
      <c r="E480" s="9">
        <v>69469</v>
      </c>
      <c r="F480" s="9">
        <v>69469</v>
      </c>
    </row>
    <row r="481" spans="2:6" hidden="1" x14ac:dyDescent="0.3">
      <c r="B481" s="6" t="s">
        <v>1</v>
      </c>
      <c r="C481" s="7">
        <v>150615</v>
      </c>
      <c r="D481" s="8" t="s">
        <v>98</v>
      </c>
      <c r="E481" s="9">
        <v>68011.62</v>
      </c>
      <c r="F481" s="9">
        <v>68011.634555006676</v>
      </c>
    </row>
    <row r="482" spans="2:6" hidden="1" x14ac:dyDescent="0.3">
      <c r="B482" s="6" t="s">
        <v>1</v>
      </c>
      <c r="C482" s="7">
        <v>151108</v>
      </c>
      <c r="D482" s="8" t="s">
        <v>94</v>
      </c>
      <c r="E482" s="9">
        <v>67573.299999999988</v>
      </c>
      <c r="F482" s="9">
        <v>81091.613713117753</v>
      </c>
    </row>
    <row r="483" spans="2:6" hidden="1" x14ac:dyDescent="0.3">
      <c r="B483" s="6" t="s">
        <v>1</v>
      </c>
      <c r="C483" s="7">
        <v>152250</v>
      </c>
      <c r="D483" s="8" t="s">
        <v>500</v>
      </c>
      <c r="E483" s="9">
        <v>65133.770000000004</v>
      </c>
      <c r="F483" s="9">
        <v>144898</v>
      </c>
    </row>
    <row r="484" spans="2:6" hidden="1" x14ac:dyDescent="0.3">
      <c r="B484" s="6" t="s">
        <v>1</v>
      </c>
      <c r="C484" s="7">
        <v>151155</v>
      </c>
      <c r="D484" s="8" t="s">
        <v>490</v>
      </c>
      <c r="E484" s="9">
        <v>64279</v>
      </c>
      <c r="F484" s="9">
        <v>64279</v>
      </c>
    </row>
    <row r="485" spans="2:6" hidden="1" x14ac:dyDescent="0.3">
      <c r="B485" s="6" t="s">
        <v>1</v>
      </c>
      <c r="C485" s="7">
        <v>150943</v>
      </c>
      <c r="D485" s="8" t="s">
        <v>366</v>
      </c>
      <c r="E485" s="9">
        <v>63195.67</v>
      </c>
      <c r="F485" s="9">
        <v>63500</v>
      </c>
    </row>
    <row r="486" spans="2:6" hidden="1" x14ac:dyDescent="0.3">
      <c r="B486" s="6" t="s">
        <v>1</v>
      </c>
      <c r="C486" s="7">
        <v>151564</v>
      </c>
      <c r="D486" s="8" t="s">
        <v>526</v>
      </c>
      <c r="E486" s="9">
        <v>63087.97</v>
      </c>
      <c r="F486" s="9">
        <v>63088</v>
      </c>
    </row>
    <row r="487" spans="2:6" hidden="1" x14ac:dyDescent="0.3">
      <c r="B487" s="6" t="s">
        <v>1</v>
      </c>
      <c r="C487" s="7">
        <v>151820</v>
      </c>
      <c r="D487" s="8" t="s">
        <v>227</v>
      </c>
      <c r="E487" s="9">
        <v>61337.46</v>
      </c>
      <c r="F487" s="9">
        <v>66923</v>
      </c>
    </row>
    <row r="488" spans="2:6" hidden="1" x14ac:dyDescent="0.3">
      <c r="B488" s="6" t="s">
        <v>1</v>
      </c>
      <c r="C488" s="7">
        <v>151750</v>
      </c>
      <c r="D488" s="8" t="s">
        <v>368</v>
      </c>
      <c r="E488" s="9">
        <v>59265.75</v>
      </c>
      <c r="F488" s="9">
        <v>66000</v>
      </c>
    </row>
    <row r="489" spans="2:6" hidden="1" x14ac:dyDescent="0.3">
      <c r="B489" s="6" t="s">
        <v>1</v>
      </c>
      <c r="C489" s="7">
        <v>151825</v>
      </c>
      <c r="D489" s="8" t="s">
        <v>501</v>
      </c>
      <c r="E489" s="9">
        <v>58878.25</v>
      </c>
      <c r="F489" s="9">
        <v>58878</v>
      </c>
    </row>
    <row r="490" spans="2:6" hidden="1" x14ac:dyDescent="0.3">
      <c r="B490" s="6" t="s">
        <v>1</v>
      </c>
      <c r="C490" s="7">
        <v>151618</v>
      </c>
      <c r="D490" s="8" t="s">
        <v>502</v>
      </c>
      <c r="E490" s="9">
        <v>58878.25</v>
      </c>
      <c r="F490" s="9">
        <v>58878</v>
      </c>
    </row>
    <row r="491" spans="2:6" hidden="1" x14ac:dyDescent="0.3">
      <c r="B491" s="6" t="s">
        <v>1</v>
      </c>
      <c r="C491" s="7">
        <v>151835</v>
      </c>
      <c r="D491" s="8" t="s">
        <v>235</v>
      </c>
      <c r="E491" s="9">
        <v>58835</v>
      </c>
      <c r="F491" s="9">
        <v>58835</v>
      </c>
    </row>
    <row r="492" spans="2:6" hidden="1" x14ac:dyDescent="0.3">
      <c r="B492" s="6" t="s">
        <v>1</v>
      </c>
      <c r="C492" s="7">
        <v>151591</v>
      </c>
      <c r="D492" s="8" t="s">
        <v>503</v>
      </c>
      <c r="E492" s="9">
        <v>58745.999999999993</v>
      </c>
      <c r="F492" s="9">
        <v>101203</v>
      </c>
    </row>
    <row r="493" spans="2:6" hidden="1" x14ac:dyDescent="0.3">
      <c r="B493" s="6" t="s">
        <v>1</v>
      </c>
      <c r="C493" s="7">
        <v>102046</v>
      </c>
      <c r="D493" s="8" t="s">
        <v>19</v>
      </c>
      <c r="E493" s="9">
        <v>51829.58</v>
      </c>
      <c r="F493" s="9">
        <v>52000</v>
      </c>
    </row>
    <row r="494" spans="2:6" hidden="1" x14ac:dyDescent="0.3">
      <c r="B494" s="6" t="s">
        <v>1</v>
      </c>
      <c r="C494" s="7">
        <v>151809</v>
      </c>
      <c r="D494" s="8" t="s">
        <v>485</v>
      </c>
      <c r="E494" s="9">
        <v>50000</v>
      </c>
      <c r="F494" s="9">
        <v>50000</v>
      </c>
    </row>
    <row r="495" spans="2:6" hidden="1" x14ac:dyDescent="0.3">
      <c r="B495" s="6" t="s">
        <v>1</v>
      </c>
      <c r="C495" s="7">
        <v>151700</v>
      </c>
      <c r="D495" s="8" t="s">
        <v>459</v>
      </c>
      <c r="E495" s="9">
        <v>45587.040000000001</v>
      </c>
      <c r="F495" s="9">
        <v>237035.37794245951</v>
      </c>
    </row>
    <row r="496" spans="2:6" hidden="1" x14ac:dyDescent="0.3">
      <c r="B496" s="6" t="s">
        <v>1</v>
      </c>
      <c r="C496" s="7">
        <v>150736</v>
      </c>
      <c r="D496" s="8" t="s">
        <v>88</v>
      </c>
      <c r="E496" s="9">
        <v>44858.75</v>
      </c>
      <c r="F496" s="9">
        <v>284752.97071440157</v>
      </c>
    </row>
    <row r="497" spans="2:6" hidden="1" x14ac:dyDescent="0.3">
      <c r="B497" s="6" t="s">
        <v>1</v>
      </c>
      <c r="C497" s="7">
        <v>151573</v>
      </c>
      <c r="D497" s="8" t="s">
        <v>527</v>
      </c>
      <c r="E497" s="9">
        <v>41889</v>
      </c>
      <c r="F497" s="9">
        <v>41889</v>
      </c>
    </row>
    <row r="498" spans="2:6" hidden="1" x14ac:dyDescent="0.3">
      <c r="B498" s="6" t="s">
        <v>1</v>
      </c>
      <c r="C498" s="7">
        <v>150865</v>
      </c>
      <c r="D498" s="8" t="s">
        <v>507</v>
      </c>
      <c r="E498" s="9">
        <v>41889</v>
      </c>
      <c r="F498" s="9">
        <v>41889</v>
      </c>
    </row>
    <row r="499" spans="2:6" hidden="1" x14ac:dyDescent="0.3">
      <c r="B499" s="6" t="s">
        <v>1</v>
      </c>
      <c r="C499" s="7">
        <v>151743</v>
      </c>
      <c r="D499" s="8" t="s">
        <v>361</v>
      </c>
      <c r="E499" s="9">
        <v>40133</v>
      </c>
      <c r="F499" s="9">
        <v>65000</v>
      </c>
    </row>
    <row r="500" spans="2:6" hidden="1" x14ac:dyDescent="0.3">
      <c r="B500" s="6" t="s">
        <v>1</v>
      </c>
      <c r="C500" s="7">
        <v>150586</v>
      </c>
      <c r="D500" s="8" t="s">
        <v>433</v>
      </c>
      <c r="E500" s="9">
        <v>39035.560000000005</v>
      </c>
      <c r="F500" s="9">
        <v>59866.56385104423</v>
      </c>
    </row>
    <row r="501" spans="2:6" hidden="1" x14ac:dyDescent="0.3">
      <c r="B501" s="6" t="s">
        <v>1</v>
      </c>
      <c r="C501" s="7">
        <v>152397</v>
      </c>
      <c r="D501" s="8" t="s">
        <v>230</v>
      </c>
      <c r="E501" s="9">
        <v>38890</v>
      </c>
      <c r="F501" s="9">
        <v>0</v>
      </c>
    </row>
    <row r="502" spans="2:6" hidden="1" x14ac:dyDescent="0.3">
      <c r="B502" s="6" t="s">
        <v>1</v>
      </c>
      <c r="C502" s="7">
        <v>150466</v>
      </c>
      <c r="D502" s="8" t="s">
        <v>79</v>
      </c>
      <c r="E502" s="9">
        <v>38752.06</v>
      </c>
      <c r="F502" s="9">
        <v>50024.570376107797</v>
      </c>
    </row>
    <row r="503" spans="2:6" hidden="1" x14ac:dyDescent="0.3">
      <c r="B503" s="6" t="s">
        <v>1</v>
      </c>
      <c r="C503" s="7">
        <v>152138</v>
      </c>
      <c r="D503" s="8" t="s">
        <v>438</v>
      </c>
      <c r="E503" s="9">
        <v>35939.25</v>
      </c>
      <c r="F503" s="9">
        <v>35974.25</v>
      </c>
    </row>
    <row r="504" spans="2:6" hidden="1" x14ac:dyDescent="0.3">
      <c r="B504" s="6" t="s">
        <v>1</v>
      </c>
      <c r="C504" s="7">
        <v>150750</v>
      </c>
      <c r="D504" s="8" t="s">
        <v>103</v>
      </c>
      <c r="E504" s="9">
        <v>28427.67</v>
      </c>
      <c r="F504" s="9">
        <v>60000</v>
      </c>
    </row>
    <row r="505" spans="2:6" hidden="1" x14ac:dyDescent="0.3">
      <c r="B505" s="6" t="s">
        <v>1</v>
      </c>
      <c r="C505" s="7">
        <v>103030</v>
      </c>
      <c r="D505" s="8" t="s">
        <v>12</v>
      </c>
      <c r="E505" s="9">
        <v>26323.5</v>
      </c>
      <c r="F505" s="9">
        <v>54752.4</v>
      </c>
    </row>
    <row r="506" spans="2:6" hidden="1" x14ac:dyDescent="0.3">
      <c r="B506" s="6" t="s">
        <v>1</v>
      </c>
      <c r="C506" s="7">
        <v>152248</v>
      </c>
      <c r="D506" s="8" t="s">
        <v>484</v>
      </c>
      <c r="E506" s="9">
        <v>26128.880000000001</v>
      </c>
      <c r="F506" s="9">
        <v>0</v>
      </c>
    </row>
    <row r="507" spans="2:6" hidden="1" x14ac:dyDescent="0.3">
      <c r="B507" s="6" t="s">
        <v>1</v>
      </c>
      <c r="C507" s="7">
        <v>151055</v>
      </c>
      <c r="D507" s="8" t="s">
        <v>104</v>
      </c>
      <c r="E507" s="9">
        <v>24626.1</v>
      </c>
      <c r="F507" s="9">
        <v>81003.48</v>
      </c>
    </row>
    <row r="508" spans="2:6" hidden="1" x14ac:dyDescent="0.3">
      <c r="B508" s="6" t="s">
        <v>1</v>
      </c>
      <c r="C508" s="7">
        <v>150560</v>
      </c>
      <c r="D508" s="8" t="s">
        <v>456</v>
      </c>
      <c r="E508" s="9">
        <v>21772.5</v>
      </c>
      <c r="F508" s="9">
        <v>30000</v>
      </c>
    </row>
    <row r="509" spans="2:6" hidden="1" x14ac:dyDescent="0.3">
      <c r="B509" s="6" t="s">
        <v>1</v>
      </c>
      <c r="C509" s="7">
        <v>150613</v>
      </c>
      <c r="D509" s="8" t="s">
        <v>96</v>
      </c>
      <c r="E509" s="9">
        <v>21036.53</v>
      </c>
      <c r="F509" s="9">
        <v>32534.464894142875</v>
      </c>
    </row>
    <row r="510" spans="2:6" hidden="1" x14ac:dyDescent="0.3">
      <c r="B510" s="6" t="s">
        <v>1</v>
      </c>
      <c r="C510" s="7">
        <v>150624</v>
      </c>
      <c r="D510" s="8" t="s">
        <v>100</v>
      </c>
      <c r="E510" s="9">
        <v>17522.84</v>
      </c>
      <c r="F510" s="9">
        <v>31000</v>
      </c>
    </row>
    <row r="511" spans="2:6" hidden="1" x14ac:dyDescent="0.3">
      <c r="B511" s="6" t="s">
        <v>1</v>
      </c>
      <c r="C511" s="7">
        <v>150786</v>
      </c>
      <c r="D511" s="8" t="s">
        <v>475</v>
      </c>
      <c r="E511" s="9">
        <v>11131</v>
      </c>
      <c r="F511" s="9">
        <v>11131</v>
      </c>
    </row>
    <row r="512" spans="2:6" hidden="1" x14ac:dyDescent="0.3">
      <c r="B512" s="6" t="s">
        <v>1</v>
      </c>
      <c r="C512" s="7">
        <v>151483</v>
      </c>
      <c r="D512" s="8" t="s">
        <v>105</v>
      </c>
      <c r="E512" s="9">
        <v>9777.9000000000015</v>
      </c>
      <c r="F512" s="9">
        <v>36294</v>
      </c>
    </row>
    <row r="513" spans="2:6" hidden="1" x14ac:dyDescent="0.3">
      <c r="B513" s="6" t="s">
        <v>1</v>
      </c>
      <c r="C513" s="7">
        <v>150805</v>
      </c>
      <c r="D513" s="8" t="s">
        <v>458</v>
      </c>
      <c r="E513" s="9">
        <v>11.42</v>
      </c>
      <c r="F513" s="9">
        <v>234000</v>
      </c>
    </row>
    <row r="514" spans="2:6" hidden="1" x14ac:dyDescent="0.3">
      <c r="B514" s="6" t="s">
        <v>1</v>
      </c>
      <c r="C514" s="7">
        <v>151813</v>
      </c>
      <c r="D514" s="8" t="s">
        <v>231</v>
      </c>
      <c r="E514" s="9">
        <v>0</v>
      </c>
      <c r="F514" s="9">
        <v>10449.534669986017</v>
      </c>
    </row>
    <row r="515" spans="2:6" hidden="1" x14ac:dyDescent="0.3">
      <c r="B515" s="6" t="s">
        <v>1</v>
      </c>
      <c r="C515" s="7">
        <v>150663</v>
      </c>
      <c r="D515" s="8" t="s">
        <v>533</v>
      </c>
      <c r="E515" s="9">
        <v>0</v>
      </c>
      <c r="F515" s="9">
        <v>98161.35456155421</v>
      </c>
    </row>
    <row r="516" spans="2:6" hidden="1" x14ac:dyDescent="0.3">
      <c r="B516" s="6" t="s">
        <v>1</v>
      </c>
      <c r="C516" s="7">
        <v>152678</v>
      </c>
      <c r="D516" s="8" t="s">
        <v>512</v>
      </c>
      <c r="E516" s="9">
        <v>0</v>
      </c>
      <c r="F516" s="9">
        <v>190000</v>
      </c>
    </row>
    <row r="517" spans="2:6" hidden="1" x14ac:dyDescent="0.3">
      <c r="B517" s="6" t="s">
        <v>1</v>
      </c>
      <c r="C517" s="7">
        <v>151202</v>
      </c>
      <c r="D517" s="8" t="s">
        <v>534</v>
      </c>
      <c r="E517" s="9">
        <v>0</v>
      </c>
      <c r="F517" s="9">
        <v>2000</v>
      </c>
    </row>
    <row r="518" spans="2:6" hidden="1" x14ac:dyDescent="0.3">
      <c r="B518" s="6" t="s">
        <v>1</v>
      </c>
      <c r="C518" s="7">
        <v>151759</v>
      </c>
      <c r="D518" s="8" t="s">
        <v>535</v>
      </c>
      <c r="E518" s="9">
        <v>0</v>
      </c>
      <c r="F518" s="9">
        <v>30000</v>
      </c>
    </row>
    <row r="519" spans="2:6" hidden="1" x14ac:dyDescent="0.3">
      <c r="B519" s="6" t="s">
        <v>1</v>
      </c>
      <c r="C519" s="7">
        <v>152692</v>
      </c>
      <c r="D519" s="8" t="s">
        <v>536</v>
      </c>
      <c r="E519" s="9">
        <v>0</v>
      </c>
      <c r="F519" s="9">
        <v>102829.40240922486</v>
      </c>
    </row>
    <row r="520" spans="2:6" hidden="1" x14ac:dyDescent="0.3">
      <c r="B520" s="6" t="s">
        <v>1</v>
      </c>
      <c r="C520" s="7">
        <v>150535</v>
      </c>
      <c r="D520" s="8" t="s">
        <v>537</v>
      </c>
      <c r="E520" s="9">
        <v>0</v>
      </c>
      <c r="F520" s="9">
        <v>330000</v>
      </c>
    </row>
    <row r="521" spans="2:6" hidden="1" x14ac:dyDescent="0.3">
      <c r="B521" s="6" t="s">
        <v>1</v>
      </c>
      <c r="C521" s="7">
        <v>150803</v>
      </c>
      <c r="D521" s="8" t="s">
        <v>538</v>
      </c>
      <c r="E521" s="9">
        <v>0</v>
      </c>
      <c r="F521" s="9">
        <v>180000</v>
      </c>
    </row>
    <row r="522" spans="2:6" hidden="1" x14ac:dyDescent="0.3">
      <c r="B522" s="6" t="s">
        <v>1</v>
      </c>
      <c r="C522" s="7">
        <v>151768</v>
      </c>
      <c r="D522" s="8" t="s">
        <v>539</v>
      </c>
      <c r="E522" s="9">
        <v>0</v>
      </c>
      <c r="F522" s="9">
        <v>60000</v>
      </c>
    </row>
    <row r="523" spans="2:6" hidden="1" x14ac:dyDescent="0.3">
      <c r="B523" s="6" t="s">
        <v>1</v>
      </c>
      <c r="C523" s="7">
        <v>151017</v>
      </c>
      <c r="D523" s="8" t="s">
        <v>186</v>
      </c>
      <c r="E523" s="9">
        <v>0</v>
      </c>
      <c r="F523" s="9">
        <v>250000</v>
      </c>
    </row>
    <row r="524" spans="2:6" hidden="1" x14ac:dyDescent="0.3">
      <c r="B524" s="6" t="s">
        <v>1</v>
      </c>
      <c r="C524" s="7">
        <v>152527</v>
      </c>
      <c r="D524" s="8" t="s">
        <v>540</v>
      </c>
      <c r="E524" s="9">
        <v>0</v>
      </c>
      <c r="F524" s="9">
        <v>10447.513452836694</v>
      </c>
    </row>
    <row r="525" spans="2:6" hidden="1" x14ac:dyDescent="0.3">
      <c r="B525" s="6" t="s">
        <v>1</v>
      </c>
      <c r="C525" s="7">
        <v>151765</v>
      </c>
      <c r="D525" s="8" t="s">
        <v>541</v>
      </c>
      <c r="E525" s="9">
        <v>0</v>
      </c>
      <c r="F525" s="9">
        <v>30000</v>
      </c>
    </row>
    <row r="526" spans="2:6" hidden="1" x14ac:dyDescent="0.3">
      <c r="B526" s="6" t="s">
        <v>1</v>
      </c>
      <c r="C526" s="7">
        <v>151776</v>
      </c>
      <c r="D526" s="8" t="s">
        <v>363</v>
      </c>
      <c r="E526" s="9">
        <v>0</v>
      </c>
      <c r="F526" s="9">
        <v>60000</v>
      </c>
    </row>
    <row r="527" spans="2:6" hidden="1" x14ac:dyDescent="0.3">
      <c r="B527" s="6" t="s">
        <v>1</v>
      </c>
      <c r="C527" s="7">
        <v>151784</v>
      </c>
      <c r="D527" s="8" t="s">
        <v>362</v>
      </c>
      <c r="E527" s="9">
        <v>0</v>
      </c>
      <c r="F527" s="9">
        <v>60000</v>
      </c>
    </row>
    <row r="528" spans="2:6" hidden="1" x14ac:dyDescent="0.3">
      <c r="B528" s="6" t="s">
        <v>1</v>
      </c>
      <c r="C528" s="7">
        <v>151634</v>
      </c>
      <c r="D528" s="8" t="s">
        <v>367</v>
      </c>
      <c r="E528" s="9">
        <v>0</v>
      </c>
      <c r="F528" s="9">
        <v>80000</v>
      </c>
    </row>
    <row r="529" spans="2:6" hidden="1" x14ac:dyDescent="0.3">
      <c r="B529" s="6" t="s">
        <v>1</v>
      </c>
      <c r="C529" s="7">
        <v>150874</v>
      </c>
      <c r="D529" s="8" t="s">
        <v>542</v>
      </c>
      <c r="E529" s="9">
        <v>0</v>
      </c>
      <c r="F529" s="9">
        <v>60000</v>
      </c>
    </row>
    <row r="530" spans="2:6" hidden="1" x14ac:dyDescent="0.3">
      <c r="B530" s="6" t="s">
        <v>1</v>
      </c>
      <c r="C530" s="7">
        <v>151644</v>
      </c>
      <c r="D530" s="8" t="s">
        <v>234</v>
      </c>
      <c r="E530" s="9">
        <v>0</v>
      </c>
      <c r="F530" s="9">
        <v>10000</v>
      </c>
    </row>
    <row r="531" spans="2:6" hidden="1" x14ac:dyDescent="0.3">
      <c r="B531" s="6" t="s">
        <v>1</v>
      </c>
      <c r="C531" s="7">
        <v>150887</v>
      </c>
      <c r="D531" s="8" t="s">
        <v>185</v>
      </c>
      <c r="E531" s="9">
        <v>0</v>
      </c>
      <c r="F531" s="9">
        <v>180000</v>
      </c>
    </row>
    <row r="532" spans="2:6" hidden="1" x14ac:dyDescent="0.3">
      <c r="B532" s="6" t="s">
        <v>1</v>
      </c>
      <c r="C532" s="7">
        <v>150883</v>
      </c>
      <c r="D532" s="8" t="s">
        <v>543</v>
      </c>
      <c r="E532" s="9">
        <v>0</v>
      </c>
      <c r="F532" s="9">
        <v>170000</v>
      </c>
    </row>
    <row r="533" spans="2:6" hidden="1" x14ac:dyDescent="0.3">
      <c r="B533" s="6" t="s">
        <v>1</v>
      </c>
      <c r="C533" s="7">
        <v>151646</v>
      </c>
      <c r="D533" s="8" t="s">
        <v>544</v>
      </c>
      <c r="E533" s="9">
        <v>0</v>
      </c>
      <c r="F533" s="9">
        <v>250000</v>
      </c>
    </row>
    <row r="534" spans="2:6" hidden="1" x14ac:dyDescent="0.3">
      <c r="B534" s="6" t="s">
        <v>1</v>
      </c>
      <c r="C534" s="7">
        <v>150889</v>
      </c>
      <c r="D534" s="8" t="s">
        <v>405</v>
      </c>
      <c r="E534" s="9">
        <v>0</v>
      </c>
      <c r="F534" s="9">
        <v>170000</v>
      </c>
    </row>
    <row r="535" spans="2:6" hidden="1" x14ac:dyDescent="0.3">
      <c r="B535" s="6" t="s">
        <v>1</v>
      </c>
      <c r="C535" s="7">
        <v>150893</v>
      </c>
      <c r="D535" s="8" t="s">
        <v>545</v>
      </c>
      <c r="E535" s="9">
        <v>0</v>
      </c>
      <c r="F535" s="9">
        <v>170000</v>
      </c>
    </row>
    <row r="536" spans="2:6" hidden="1" x14ac:dyDescent="0.3">
      <c r="B536" s="6" t="s">
        <v>1</v>
      </c>
      <c r="C536" s="7">
        <v>151708</v>
      </c>
      <c r="D536" s="8" t="s">
        <v>546</v>
      </c>
      <c r="E536" s="9">
        <v>0</v>
      </c>
      <c r="F536" s="9">
        <v>140000</v>
      </c>
    </row>
    <row r="537" spans="2:6" hidden="1" x14ac:dyDescent="0.3">
      <c r="B537" s="6" t="s">
        <v>1</v>
      </c>
      <c r="C537" s="7">
        <v>152247</v>
      </c>
      <c r="D537" s="8" t="s">
        <v>547</v>
      </c>
      <c r="E537" s="9">
        <v>0</v>
      </c>
      <c r="F537" s="9">
        <v>174125.22421394489</v>
      </c>
    </row>
    <row r="538" spans="2:6" hidden="1" x14ac:dyDescent="0.3">
      <c r="B538" s="6" t="s">
        <v>1</v>
      </c>
      <c r="C538" s="7">
        <v>150744</v>
      </c>
      <c r="D538" s="8" t="s">
        <v>548</v>
      </c>
      <c r="E538" s="9">
        <v>0</v>
      </c>
      <c r="F538" s="9">
        <v>319117.95842816943</v>
      </c>
    </row>
    <row r="539" spans="2:6" hidden="1" x14ac:dyDescent="0.3">
      <c r="B539" s="6" t="s">
        <v>1</v>
      </c>
      <c r="C539" s="7">
        <v>151738</v>
      </c>
      <c r="D539" s="8" t="s">
        <v>549</v>
      </c>
      <c r="E539" s="9">
        <v>0</v>
      </c>
      <c r="F539" s="9">
        <v>70000</v>
      </c>
    </row>
    <row r="540" spans="2:6" hidden="1" x14ac:dyDescent="0.3">
      <c r="B540" s="6" t="s">
        <v>1</v>
      </c>
      <c r="C540" s="7">
        <v>150808</v>
      </c>
      <c r="D540" s="8" t="s">
        <v>486</v>
      </c>
      <c r="E540" s="9">
        <v>-73.23</v>
      </c>
      <c r="F540" s="9">
        <v>-73</v>
      </c>
    </row>
    <row r="541" spans="2:6" hidden="1" x14ac:dyDescent="0.3">
      <c r="B541" s="6" t="s">
        <v>1</v>
      </c>
      <c r="C541" s="7">
        <v>150905</v>
      </c>
      <c r="D541" s="8" t="s">
        <v>550</v>
      </c>
      <c r="E541" s="9">
        <v>-522.16999999999996</v>
      </c>
      <c r="F541" s="9">
        <v>-522.16999999999996</v>
      </c>
    </row>
    <row r="542" spans="2:6" hidden="1" x14ac:dyDescent="0.3">
      <c r="B542" s="6" t="s">
        <v>1</v>
      </c>
      <c r="C542" s="7">
        <v>103211</v>
      </c>
      <c r="D542" s="8" t="s">
        <v>551</v>
      </c>
      <c r="E542" s="9">
        <v>-707.57999999999993</v>
      </c>
      <c r="F542" s="9">
        <v>-3.5369934325535066</v>
      </c>
    </row>
    <row r="543" spans="2:6" hidden="1" x14ac:dyDescent="0.3">
      <c r="B543" s="6" t="s">
        <v>1</v>
      </c>
      <c r="C543" s="7">
        <v>151557</v>
      </c>
      <c r="D543" s="8" t="s">
        <v>552</v>
      </c>
      <c r="E543" s="9">
        <v>-781.72</v>
      </c>
      <c r="F543" s="9">
        <v>-782</v>
      </c>
    </row>
    <row r="544" spans="2:6" hidden="1" x14ac:dyDescent="0.3">
      <c r="B544" s="6" t="s">
        <v>1</v>
      </c>
      <c r="C544" s="7">
        <v>151545</v>
      </c>
      <c r="D544" s="8" t="s">
        <v>483</v>
      </c>
      <c r="E544" s="9">
        <v>-1275.93</v>
      </c>
      <c r="F544" s="9">
        <v>-1276</v>
      </c>
    </row>
    <row r="545" spans="2:6" hidden="1" x14ac:dyDescent="0.3">
      <c r="B545" s="6" t="s">
        <v>1</v>
      </c>
      <c r="C545" s="7">
        <v>152277</v>
      </c>
      <c r="D545" s="8" t="s">
        <v>461</v>
      </c>
      <c r="E545" s="9">
        <v>-26427.32</v>
      </c>
      <c r="F545" s="9">
        <v>-26427</v>
      </c>
    </row>
    <row r="546" spans="2:6" hidden="1" x14ac:dyDescent="0.3">
      <c r="B546" s="6" t="s">
        <v>1</v>
      </c>
      <c r="C546" s="7">
        <v>152425</v>
      </c>
      <c r="D546" s="8" t="s">
        <v>388</v>
      </c>
      <c r="E546" s="9">
        <v>-37412.629999999997</v>
      </c>
      <c r="F546" s="9">
        <v>-37413</v>
      </c>
    </row>
    <row r="547" spans="2:6" hidden="1" x14ac:dyDescent="0.3">
      <c r="B547" s="6" t="s">
        <v>1</v>
      </c>
      <c r="C547" s="7">
        <v>150961</v>
      </c>
      <c r="D547" s="8" t="s">
        <v>406</v>
      </c>
      <c r="E547" s="9">
        <v>-49985</v>
      </c>
      <c r="F547" s="9">
        <v>-49985</v>
      </c>
    </row>
    <row r="548" spans="2:6" hidden="1" x14ac:dyDescent="0.3">
      <c r="B548" s="6" t="s">
        <v>1</v>
      </c>
      <c r="C548" s="7">
        <v>150616</v>
      </c>
      <c r="D548" s="8" t="s">
        <v>99</v>
      </c>
      <c r="E548" s="9">
        <v>-65482.7</v>
      </c>
      <c r="F548" s="9">
        <v>32393.557476956652</v>
      </c>
    </row>
    <row r="549" spans="2:6" hidden="1" x14ac:dyDescent="0.3">
      <c r="B549" s="6" t="s">
        <v>1</v>
      </c>
      <c r="C549" s="7">
        <v>151817</v>
      </c>
      <c r="D549" s="8" t="s">
        <v>226</v>
      </c>
      <c r="E549" s="9">
        <v>-182187.29</v>
      </c>
      <c r="F549" s="9">
        <v>0</v>
      </c>
    </row>
    <row r="550" spans="2:6" x14ac:dyDescent="0.3">
      <c r="B550" s="10" t="s">
        <v>528</v>
      </c>
      <c r="C550" s="11"/>
      <c r="D550" s="10"/>
      <c r="E550" s="12">
        <f>SUM(E434:E446)+100000</f>
        <v>21517994.030000001</v>
      </c>
      <c r="F550" s="12">
        <f>SUM(F434:F446)+100000</f>
        <v>34798921.00885839</v>
      </c>
    </row>
    <row r="551" spans="2:6" x14ac:dyDescent="0.3">
      <c r="B551" s="10" t="s">
        <v>0</v>
      </c>
      <c r="C551" s="11"/>
      <c r="D551" s="10"/>
      <c r="E551" s="12">
        <f>E550+E433+E351+E166+100000</f>
        <v>171136919.68999991</v>
      </c>
      <c r="F551" s="12">
        <f>F550+F433+F351+F166</f>
        <v>281602453.72301823</v>
      </c>
    </row>
  </sheetData>
  <mergeCells count="1">
    <mergeCell ref="B2:F2"/>
  </mergeCells>
  <pageMargins left="0.7" right="0.7" top="0.75" bottom="0.75" header="0.3" footer="0.3"/>
  <pageSetup scale="5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FF5EF7F5BE7FE4C9F2FF558956348D2" ma:contentTypeVersion="5" ma:contentTypeDescription="Create a new document." ma:contentTypeScope="" ma:versionID="2101559820a72ba788e3fa664e6a322f">
  <xsd:schema xmlns:xsd="http://www.w3.org/2001/XMLSchema" xmlns:xs="http://www.w3.org/2001/XMLSchema" xmlns:p="http://schemas.microsoft.com/office/2006/metadata/properties" xmlns:ns2="d1e7dbe1-5c6f-4492-ad12-46829861a28e" xmlns:ns3="8ec2fab8-ea01-44d1-accf-f676846409d6" targetNamespace="http://schemas.microsoft.com/office/2006/metadata/properties" ma:root="true" ma:fieldsID="24cadf2fee30a31cf5c30296d12b79b2" ns2:_="" ns3:_="">
    <xsd:import namespace="d1e7dbe1-5c6f-4492-ad12-46829861a28e"/>
    <xsd:import namespace="8ec2fab8-ea01-44d1-accf-f676846409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e7dbe1-5c6f-4492-ad12-46829861a2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c2fab8-ea01-44d1-accf-f676846409d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1D7665-54FA-4697-A5D0-C59A831C7911}">
  <ds:schemaRefs>
    <ds:schemaRef ds:uri="http://purl.org/dc/dcmitype/"/>
    <ds:schemaRef ds:uri="http://purl.org/dc/terms/"/>
    <ds:schemaRef ds:uri="008e9e4e-1f30-4e76-9c2e-f305d01868d1"/>
    <ds:schemaRef ds:uri="http://schemas.openxmlformats.org/package/2006/metadata/core-properties"/>
    <ds:schemaRef ds:uri="192f80ce-f52c-4d9f-85fc-ad40811d7cb0"/>
    <ds:schemaRef ds:uri="http://purl.org/dc/elements/1.1/"/>
    <ds:schemaRef ds:uri="http://schemas.microsoft.com/office/2006/documentManagement/types"/>
    <ds:schemaRef ds:uri="http://schemas.microsoft.com/office/2006/metadata/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12E0DB1F-F0CA-4010-843C-F8CBF042D0D6}">
  <ds:schemaRefs>
    <ds:schemaRef ds:uri="http://schemas.microsoft.com/sharepoint/v3/contenttype/forms"/>
  </ds:schemaRefs>
</ds:datastoreItem>
</file>

<file path=customXml/itemProps3.xml><?xml version="1.0" encoding="utf-8"?>
<ds:datastoreItem xmlns:ds="http://schemas.openxmlformats.org/officeDocument/2006/customXml" ds:itemID="{0E07D55E-F165-4019-9C10-9F5CC40BDC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e7dbe1-5c6f-4492-ad12-46829861a28e"/>
    <ds:schemaRef ds:uri="8ec2fab8-ea01-44d1-accf-f676846409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1 -Staff-11</vt:lpstr>
      <vt:lpstr>'1 -Staff-11'!Print_Area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Kyle Churchill</dc:creator>
  <cp:lastModifiedBy>Sharon du Quesnay</cp:lastModifiedBy>
  <dcterms:created xsi:type="dcterms:W3CDTF">2023-09-13T18:55:36Z</dcterms:created>
  <dcterms:modified xsi:type="dcterms:W3CDTF">2023-09-28T14:22:15Z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0x0101005FF5EF7F5BE7FE4C9F2FF558956348D2</vt:lpwstr>
  </property>
  <property fmtid="{D5CDD505-2E9C-101B-9397-08002B2CF9AE}" pid="3" name="MediaServiceImageTags">
    <vt:lpwstr/>
  </property>
</Properties>
</file>