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TA\Finance$\Rates\_Alectra\Rate Applications\EDR Rate Applications\2024 EDR Application\0. Applications and Adjudication Process\C. Interrogatories_ICM\6. Final for Filing (FFF)\_NEW FFF (SEPT 28)\"/>
    </mc:Choice>
  </mc:AlternateContent>
  <xr:revisionPtr revIDLastSave="0" documentId="13_ncr:1_{3486027B-BEF0-48D4-B09A-F1E340284368}" xr6:coauthVersionLast="47" xr6:coauthVersionMax="47" xr10:uidLastSave="{00000000-0000-0000-0000-000000000000}"/>
  <bookViews>
    <workbookView xWindow="-28920" yWindow="-120" windowWidth="29040" windowHeight="15840" xr2:uid="{3393AAFE-967B-44AA-ABD9-48E62B2B049E}"/>
  </bookViews>
  <sheets>
    <sheet name="PRZ" sheetId="1" r:id="rId1"/>
    <sheet name="ERZ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'[1]Reconciliation-INP'!#REF!</definedName>
    <definedName name="\b">#REF!</definedName>
    <definedName name="\P">#REF!</definedName>
    <definedName name="__123Graph_D" hidden="1">'[2]Acct. Worksheet'!#REF!</definedName>
    <definedName name="__123Graph_E" hidden="1">'[2]Acct. Worksheet'!#REF!</definedName>
    <definedName name="__FDS_HYPERLINK_TOGGLE_STATE__" hidden="1">"ON"</definedName>
    <definedName name="__Key1" hidden="1">'[3]Acct. Worksheet'!#REF!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ill" hidden="1">#REF!</definedName>
    <definedName name="_Key1" hidden="1">'[4]Acct. Worksheet'!#REF!</definedName>
    <definedName name="_Key2" hidden="1">'[4]Acct. Worksheet'!#REF!</definedName>
    <definedName name="_Order1" hidden="1">255</definedName>
    <definedName name="_Order2" hidden="1">0</definedName>
    <definedName name="_Sort" hidden="1">'[4]Acct. Worksheet'!#REF!</definedName>
    <definedName name="_V1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ccountNames">[5]!AccountTypes[Name]</definedName>
    <definedName name="Actual">'[6]F2-1-EMT'!$AB$12</definedName>
    <definedName name="adf" hidden="1">{#N/A,#N/A,FALSE,"Aging Summary";#N/A,#N/A,FALSE,"Ratio Analysis";#N/A,#N/A,FALSE,"Test 120 Day Accts";#N/A,#N/A,FALSE,"Tickmarks"}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llHistory">'[7]Work Units'!$B$2:$R$48,'[7]Work Units'!$B$51:$R$86</definedName>
    <definedName name="AllPages">[8]List99!$A$1:$F$58,[8]List99!$A$62:$F$120,[8]List99!$A$123:$F$186,[8]List99!$A$189:$F$247,[8]List99!$A$250:$F$308,[8]List99!$A$311:$F$370,[8]List99!$A$430:$F$488,[8]List99!$A$491:$F$549,[8]List99!$A$550:$F$608,[8]List99!$A$609:$F$667,[8]List99!$A$668:$F$779</definedName>
    <definedName name="AllSum98">[9]SUM2001!$A$6:$K$45,[9]SUM2001!$A$46:$K$79,[9]SUM2001!$A$80:$K$135</definedName>
    <definedName name="AltCFStart">'[10]Project List'!$AW$11</definedName>
    <definedName name="AltName">#REF!</definedName>
    <definedName name="amort">[11]CTC_CON!$C$1287:$AC$1307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nual_Cost_per_User_MSOffice365">'[12]7. Email Consolidation'!$B$71</definedName>
    <definedName name="APPENDIX">#REF!</definedName>
    <definedName name="area1">[13]CALC1!$AH$1:$AO$50,[13]CALC1!$CB$1:$CH$23,[13]CALC1!$AR$1:$AW$47,[13]CALC1!$AZ$1:$BH$51,[13]CALC1!$BK$1:$BS$49,[13]CALC1!$BV$1:$BY$33</definedName>
    <definedName name="area2">[13]CALC1!$CB$1:$CH$23,[13]CALC1!$S$1:$Z$33</definedName>
    <definedName name="AS2DocOpenMode" hidden="1">"AS2DocumentEdit"</definedName>
    <definedName name="AS2HasNoAutoHeaderFooter" hidden="1">" "</definedName>
    <definedName name="aSYear">#REF!</definedName>
    <definedName name="Avg_Burdened_Rate_of_Email_Users">'[12]7. Email Consolidation'!$B$70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CustomFunction">#REF!</definedName>
    <definedName name="Benefit">#REF!</definedName>
    <definedName name="BGRisk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[14]Sheet3!$A$9:$J$160</definedName>
    <definedName name="BridgeYear">'[15]LDC Info'!$E$26</definedName>
    <definedName name="BRisk">#REF!</definedName>
    <definedName name="CAPITAL">#REF!</definedName>
    <definedName name="CASHFLOW">#REF!</definedName>
    <definedName name="cc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F">[5]!ConfigurableFieldMetaData[CustomFieldName]</definedName>
    <definedName name="CFStart">'[10]Project List'!$AP$11</definedName>
    <definedName name="CIQWBGuid" hidden="1">"2de395d8-5f10-4a3a-843c-d290bc7f8287"</definedName>
    <definedName name="conFields">#REF!</definedName>
    <definedName name="Crystal_1_1_WEBI_DataGrid" hidden="1">[16]summary!#REF!</definedName>
    <definedName name="Crystal_1_1_WEBI_HHeading" hidden="1">[16]summary!#REF!</definedName>
    <definedName name="Crystal_1_1_WEBI_Table" hidden="1">[16]summary!#REF!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hidden="1">#REF!</definedName>
    <definedName name="DEBT">#REF!</definedName>
    <definedName name="Deptid">#REF!</definedName>
    <definedName name="dividend">[11]CTC_CON!$C$235:$E$275</definedName>
    <definedName name="e" hidden="1">#REF!</definedName>
    <definedName name="EB">'[17]LDC Info'!$E$16</definedName>
    <definedName name="EBNUMBER">'[15]LDC Info'!$E$16</definedName>
    <definedName name="ee" hidden="1">#REF!</definedName>
    <definedName name="End">#REF!</definedName>
    <definedName name="Essbase_Ret">#REF!</definedName>
    <definedName name="etet" hidden="1">#REF!</definedName>
    <definedName name="ExchangeRate">#REF!</definedName>
    <definedName name="FDHDF" hidden="1">'[18]Acct. Worksheet'!#REF!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ill" hidden="1">#REF!</definedName>
    <definedName name="firstTimeRunReport">0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recastSubTotalMatch">OFFSET(ForecastSubTotalRecordMatch, 1, 0, nVariables, 1)</definedName>
    <definedName name="formRange">OFFSET(sPic, 1, 1, nVariables, Years+1)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Benefit">#REF!</definedName>
    <definedName name="GFHDF" hidden="1">'[2]Acct. Worksheet'!#REF!</definedName>
    <definedName name="gg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J" hidden="1">'[18]Acct. Worksheet'!#REF!</definedName>
    <definedName name="GInvCost">#REF!</definedName>
    <definedName name="Graph" hidden="1">'[2]Acct. Worksheet'!#REF!</definedName>
    <definedName name="GRisk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KL" hidden="1">'[18]Acct. Worksheet'!#REF!</definedName>
    <definedName name="HLJKGJKL" hidden="1">'[18]Acct. Worksheet'!#REF!</definedName>
    <definedName name="HOEPDec">[19]Hoep!$E$14</definedName>
    <definedName name="HOEPFeb">[19]Hoep!$E$4</definedName>
    <definedName name="HOEPJan">[19]Hoep!$E$3</definedName>
    <definedName name="HOEPJul">[19]Hoep!$E$9</definedName>
    <definedName name="HOEPJun">[19]Hoep!$E$8</definedName>
    <definedName name="HOEPMar">[19]Hoep!$E$5</definedName>
    <definedName name="HOEPMay">[19]Hoep!$E$7</definedName>
    <definedName name="HOEPNov">[19]Hoep!$E$13</definedName>
    <definedName name="HOEPOct">[19]Hoep!$E$12</definedName>
    <definedName name="HOEPSep">[19]Hoep!$E$11</definedName>
    <definedName name="INCOME">#REF!</definedName>
    <definedName name="Internal_Resource_Burdened_Rate_Yearly">[12]Variables!$D$3</definedName>
    <definedName name="InvCost">#REF!</definedName>
    <definedName name="InvName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40892.6053125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39266.6333564815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#REF!</definedName>
    <definedName name="K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KASFDH" hidden="1">'[2]Acct. Worksheet'!#REF!</definedName>
    <definedName name="m" hidden="1">{#N/A,#N/A,FALSE,"Aging Summary";#N/A,#N/A,FALSE,"Ratio Analysis";#N/A,#N/A,FALSE,"Test 120 Day Accts";#N/A,#N/A,FALSE,"Tickmarks"}</definedName>
    <definedName name="Main">'[20]Data V. Lists'!$G$3:$G$6</definedName>
    <definedName name="Max">'[6]F2-1-EMT'!$AB$11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in">'[6]F2-1-EMT'!$AB$10</definedName>
    <definedName name="Mississauga">#REF!</definedName>
    <definedName name="Mississauga___St._Catherines">#REF!</definedName>
    <definedName name="mmm">#REF!</definedName>
    <definedName name="n" hidden="1">{#N/A,#N/A,FALSE,"Aging Summary";#N/A,#N/A,FALSE,"Ratio Analysis";#N/A,#N/A,FALSE,"Test 120 Day Accts";#N/A,#N/A,FALSE,"Tickmarks"}</definedName>
    <definedName name="nnn">#REF!</definedName>
    <definedName name="nOfScoreFunctions">COUNTA([5]CFOrder!$A:$A)-1</definedName>
    <definedName name="nVariables">10</definedName>
    <definedName name="NvsAnswerCol">"[B0096.xls]Sheet1!$A$8:$A$426"</definedName>
    <definedName name="NvsASD">"V2009-10-03"</definedName>
    <definedName name="NvsAutoDrillOk">"VY"</definedName>
    <definedName name="NvsElapsedTime">0.00299768518016208</definedName>
    <definedName name="NvsEndTime">40154.6928703704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"V2006-01-01"</definedName>
    <definedName name="NvsPanelSetid">"VCTC01"</definedName>
    <definedName name="NvsReqBU">"VCONSO"</definedName>
    <definedName name="NvsReqBUOnly">"VN"</definedName>
    <definedName name="NvsTransLed">"VN"</definedName>
    <definedName name="NvsTreeASD">"V2009-10-03"</definedName>
    <definedName name="NvsValTbl.CURRENCY_CD">"CURRENCY_CD_TBL"</definedName>
    <definedName name="ofalse">INDEX(#REF!, MATCH("false",#REF!, 0))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otrue">INDEX(#REF!, MATCH("true",#REF!, 0))</definedName>
    <definedName name="p" hidden="1">{#N/A,#N/A,FALSE,"Aging Summary";#N/A,#N/A,FALSE,"Ratio Analysis";#N/A,#N/A,FALSE,"Test 120 Day Accts";#N/A,#N/A,FALSE,"Tickmarks"}</definedName>
    <definedName name="Pages2000b">[8]List99!$A$373:$F$427,[8]List99!$A$430:$F$488,[8]List99!$A$491:$F$549,[8]List99!$A$551:$F$608,[8]List99!$A$610:$F$667,[8]List99!$A$669:$F$720,[8]List99!$A$724:$F$779</definedName>
    <definedName name="PagesAll">[8]List99!$A$1:$F$58,[8]List99!$A$62:$F$120,[8]List99!$A$123:$F$186,[8]List99!$A$189:$F$247,[8]List99!$A$250:$F$308,[8]List99!$A$311:$F$370,[8]List99!$A$430:$F$488,[8]List99!$A$491:$F$549,[8]List99!$A$550:$F$608,[8]List99!$A$609:$F$667,[8]List99!$A$668:$F$720,[8]List99!$A$723:$F$779</definedName>
    <definedName name="pp" hidden="1">{#N/A,#N/A,FALSE,"Aging Summary";#N/A,#N/A,FALSE,"Ratio Analysis";#N/A,#N/A,FALSE,"Test 120 Day Accts";#N/A,#N/A,FALSE,"Tickmarks"}</definedName>
    <definedName name="_xlnm.Print_Area">#REF!</definedName>
    <definedName name="qbs_table">#REF!</definedName>
    <definedName name="Retearn">[11]CTC_CON!$C$235:$E$275</definedName>
    <definedName name="Risk">#REF!</definedName>
    <definedName name="rr" hidden="1">{#N/A,#N/A,FALSE,"Aging Summary";#N/A,#N/A,FALSE,"Ratio Analysis";#N/A,#N/A,FALSE,"Test 120 Day Accts";#N/A,#N/A,FALSE,"Tickmarks"}</definedName>
    <definedName name="rrr">#REF!</definedName>
    <definedName name="rtyr" hidden="1">{#N/A,#N/A,FALSE,"Aging Summary";#N/A,#N/A,FALSE,"Ratio Analysis";#N/A,#N/A,FALSE,"Test 120 Day Accts";#N/A,#N/A,FALSE,"Tickmarks"}</definedName>
    <definedName name="scale">#REF!</definedName>
    <definedName name="Scenario">[5]!ScenarioMappingRecord[ScenarioName]</definedName>
    <definedName name="ScoreFunctions">OFFSET([5]CFOrder!$A$1, 1, 0, nOfScoreFunctions, 1)</definedName>
    <definedName name="SCriteria">'[5]Report Filter'!$C$17</definedName>
    <definedName name="sFunction">'[10]Project List'!$AX$11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ss">#REF!</definedName>
    <definedName name="St._Catherines">#REF!</definedName>
    <definedName name="Start">#REF!</definedName>
    <definedName name="StartYear">'[10]Project List'!$X$11</definedName>
    <definedName name="sub_table">#REF!</definedName>
    <definedName name="sYear">#REF!</definedName>
    <definedName name="TableReportAll">[21]SUM96!$A$203:$K$299,[21]SUM96!$A$300:$K$342,[21]SUM96!$A$343:$K$390</definedName>
    <definedName name="tAccomplishment">#REF!</definedName>
    <definedName name="Target">'[6]F2-1-EMT'!$AB$13</definedName>
    <definedName name="tCommitments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Year">'[15]LDC Info'!$E$24</definedName>
    <definedName name="tForecast">#REF!</definedName>
    <definedName name="TM1REBUILDOPTION">1</definedName>
    <definedName name="Total_Email_Users_to_Migrate">'[12]7. Email Consolidation'!$B$69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SD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>#REF!</definedName>
    <definedName name="valueCFunction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CustomFunctionEnd">#REF!</definedName>
    <definedName name="VOLVERC">[22]!VOLVERC</definedName>
    <definedName name="w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IP_ACCRUAL">'[23]Daily Data'!#REF!</definedName>
    <definedName name="Working_Version">"Retrieve_1"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xception._.Report." hidden="1">{#N/A,#N/A,FALSE,"Exception Report"}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x">#REF!</definedName>
    <definedName name="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lyFinancialMatch">OFFSET(YearlyFinancialRecordMatch, 1, 0, nVariables, 1)</definedName>
    <definedName name="yearNom">INDEX(#REF!, MATCH("ForecastColumnHeaders",#REF!, 0))</definedName>
    <definedName name="Years">'[10]Project List'!$J$4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6" i="2" l="1"/>
  <c r="F58" i="2" s="1"/>
  <c r="F35" i="2"/>
  <c r="F37" i="2" s="1"/>
  <c r="F29" i="2"/>
  <c r="F31" i="2" s="1"/>
  <c r="F10" i="2"/>
  <c r="F12" i="2" s="1"/>
  <c r="B50" i="2"/>
  <c r="B52" i="2" s="1"/>
  <c r="B31" i="2"/>
  <c r="B33" i="2" s="1"/>
  <c r="B25" i="2"/>
  <c r="B27" i="2" s="1"/>
  <c r="B9" i="2"/>
  <c r="B11" i="2" s="1"/>
  <c r="F73" i="1"/>
  <c r="F75" i="1" s="1"/>
  <c r="F52" i="1"/>
  <c r="F54" i="1" s="1"/>
  <c r="F45" i="1"/>
  <c r="F47" i="1" s="1"/>
  <c r="F12" i="1"/>
  <c r="F14" i="1" s="1"/>
  <c r="F42" i="2" l="1"/>
  <c r="B38" i="2"/>
  <c r="F59" i="1"/>
  <c r="B48" i="1"/>
  <c r="B42" i="1"/>
  <c r="B44" i="1" s="1"/>
  <c r="B68" i="1"/>
  <c r="B70" i="1" s="1"/>
  <c r="B13" i="1"/>
  <c r="B15" i="1" s="1"/>
  <c r="B50" i="1" l="1"/>
  <c r="B55" i="1" s="1"/>
</calcChain>
</file>

<file path=xl/sharedStrings.xml><?xml version="1.0" encoding="utf-8"?>
<sst xmlns="http://schemas.openxmlformats.org/spreadsheetml/2006/main" count="254" uniqueCount="116">
  <si>
    <t>2023 Capital Project Listing - PowerStream Rate Zone</t>
  </si>
  <si>
    <t>2024 Capital Project Listing - PowerStream Rate Zone</t>
  </si>
  <si>
    <t>SYSTEM ACCESS</t>
  </si>
  <si>
    <t>$MM</t>
  </si>
  <si>
    <t>Alectra Value</t>
  </si>
  <si>
    <t>New Residential Subdivision and Condo Tower Development - Alectra East</t>
  </si>
  <si>
    <t>New Institutional/Commercial/Industrial Subdivision Development - Alectra East</t>
  </si>
  <si>
    <t>Services (New and Upgrades) - Layouts - East South</t>
  </si>
  <si>
    <t>Customer Initiated Distribution System Expansion Project  (East)   - Urbacon Data Center</t>
  </si>
  <si>
    <t>Road Authority Projects - East North</t>
  </si>
  <si>
    <t>New Services - Metering (East)</t>
  </si>
  <si>
    <t>AMI 1.7 Metering Infrastructure Risk Mitigation</t>
  </si>
  <si>
    <t>New Subdivision Development - Secondary Service Lateral - Alectra East</t>
  </si>
  <si>
    <t>Road Authority O/H Line Relocation - Duckworth St (Bell Farm to St Vincent)</t>
  </si>
  <si>
    <t>Sub-Total Material Projects</t>
  </si>
  <si>
    <t>Miscellaneous Projects (under materiality threshold)</t>
  </si>
  <si>
    <t>Services (New and Upgrades) - Commercial, Industrial and Institutional  (ICI) Projects - East South</t>
  </si>
  <si>
    <t>Total System Access</t>
  </si>
  <si>
    <t>SYSTEM RENEWAL</t>
  </si>
  <si>
    <t>Reactive Capital, Alectra East - Distribution Equipment</t>
  </si>
  <si>
    <t>Pole Renewal - East</t>
  </si>
  <si>
    <t>Transformer Renewal - East</t>
  </si>
  <si>
    <t>Cable Injection Project - (R23) - Kersey Cr area of Richmond Hill</t>
  </si>
  <si>
    <t>Cable Replacement Project – (V41) Stephanie Blvd., Vaughan</t>
  </si>
  <si>
    <t>Cable Replacement Project – (V51) – Ashbridge Circle area in Vaughan</t>
  </si>
  <si>
    <t>Switchgear Renewal - East</t>
  </si>
  <si>
    <t>Cable Replacement Project - (A05) - Golf Links, Aurora</t>
  </si>
  <si>
    <t>Cable Replacement Project - East - Left Behind Cable</t>
  </si>
  <si>
    <t>Storm Hardening - Four-Circuit Poles - Alectra East</t>
  </si>
  <si>
    <t>Cable Injection Project - (M21) - Cairns Drive area of Markham</t>
  </si>
  <si>
    <t>Cable Injection Project - (M39) - 16th - Warden - Hwy 7 - Woodbine, Markham</t>
  </si>
  <si>
    <t>Cable Replacement Project - (A10) -Batson Dr, Aurora</t>
  </si>
  <si>
    <t>Cable Replacement Project - (BA22) - Sunnidale and Anne, Barrie</t>
  </si>
  <si>
    <t>Cable Replacement Project - (B23) - Cundles Rd and Janine St, Barrie</t>
  </si>
  <si>
    <t>Joint Use Pole Removal - Alectra East</t>
  </si>
  <si>
    <t>Cable Injection Project - (M31) - 14th - Old Kennedy - Steeles - Warden, Markham</t>
  </si>
  <si>
    <t>Underground Asset Renewal-Alectra Initiated Distribution System Projects-East</t>
  </si>
  <si>
    <t>Cable Replacement Project - (V36) - Aviva Park, Vaughan</t>
  </si>
  <si>
    <t>Cable Injection Project - (R23) - Bathurst - Weldrick - Yonge - Carville, Richmond Hill</t>
  </si>
  <si>
    <t>Switch Renewal - East</t>
  </si>
  <si>
    <t>Reactive Capital, Alectra East - Storm Damage</t>
  </si>
  <si>
    <t>Reactive Capital, Alectra East - Recoverable Replacement</t>
  </si>
  <si>
    <t>Cable Replacement Project - (M44) - Cochrane Dr (North) - Scolberg (South), Markham</t>
  </si>
  <si>
    <t>230kV Trench Replacement Program</t>
  </si>
  <si>
    <t>Total System Renewal</t>
  </si>
  <si>
    <t>Cable Injection Project - (M19) - Markham - Steeles - McCowan - 14th, Markham</t>
  </si>
  <si>
    <t>Cable Injection Project - (V23) - Hwy 7 - Keele - Langstaff - Jane, Vaughan</t>
  </si>
  <si>
    <t>SYSTEM SERVICE</t>
  </si>
  <si>
    <t>Cable Injection Project - (M25) - 14th - McCowan - Steeles - Old Kennedy, Markham</t>
  </si>
  <si>
    <t>Overhead Asset Renewal-Alectra Initiated Distribution System Projects-East</t>
  </si>
  <si>
    <t>Distribution Automation - East</t>
  </si>
  <si>
    <t>Total System Service</t>
  </si>
  <si>
    <t>GENERAL PLANT</t>
  </si>
  <si>
    <t>PowerStream Rate Zone Allocation of General Plant</t>
  </si>
  <si>
    <t>2024 Budget</t>
  </si>
  <si>
    <t>GENERAL PLANT - ALECTRA UTILITIES</t>
  </si>
  <si>
    <t>Work Force Management / Mobile Dispatch</t>
  </si>
  <si>
    <t>Customer Service Strategy-CX Project</t>
  </si>
  <si>
    <t>2023 Budget</t>
  </si>
  <si>
    <t>Facilities_Replacement_Patterson Road Roof</t>
  </si>
  <si>
    <t>Meter-to-Cash CIS CC&amp;B Enhancements</t>
  </si>
  <si>
    <t>Meter-to-Cash  CIS - CC&amp;B V2.8 Upgrade</t>
  </si>
  <si>
    <t>Miscellaneous Projects (under materiality theshold)</t>
  </si>
  <si>
    <t>C55 Alectra:  Optimization of Business Practices</t>
  </si>
  <si>
    <t>Total General Plant</t>
  </si>
  <si>
    <t>IT End User - Client Computing</t>
  </si>
  <si>
    <t>EV Charging Stations</t>
  </si>
  <si>
    <t>2024 Capital Project Listing - Enersource Rate Zone</t>
  </si>
  <si>
    <t>Annual License Growth on meter to cash platforms</t>
  </si>
  <si>
    <t>ERP Continuous Improvement</t>
  </si>
  <si>
    <t>Services (New and Upgrades) - Layouts – Central South</t>
  </si>
  <si>
    <t>New Residential Subdivision and Condo Tower Development - Alectra Central South</t>
  </si>
  <si>
    <t>New Services -  Metering (Mississauga)</t>
  </si>
  <si>
    <t>2023 Capital Project Listing - Enersource Rate Zone</t>
  </si>
  <si>
    <t>Lines Central-South - Reactive Renewal</t>
  </si>
  <si>
    <t>Cable and Transformer Replacement Project - (AREA21) - Miss. Valley &amp; Bloor, Mississauga</t>
  </si>
  <si>
    <t>Cable Replacement Project  - (AREA54) - Copenhagen Rd, Mississauga</t>
  </si>
  <si>
    <t>Customer Initiated Distribution System Expansion Projects - Central South</t>
  </si>
  <si>
    <t>Pole Renewal - Central South</t>
  </si>
  <si>
    <t>Service (new and upgrades) - Commercial, Industrial and Institutional (ICI) Projects - Central South</t>
  </si>
  <si>
    <t>Cable Replacement Project - (AREA46)- Millcreek Dr &amp; Erin Mills Pkway, Mississauga</t>
  </si>
  <si>
    <t>Cable and Transformer Replacement Project - (AREA24) - Burnhamthorpe &amp; Miss. Road, Mississauga</t>
  </si>
  <si>
    <t>Cable Injection - (AREA 39) - Erin Mills Pkwy &amp; Thomas St, Mississauga</t>
  </si>
  <si>
    <t>Distribution Automation - Central South</t>
  </si>
  <si>
    <t>Cable Replacement and Switchgear Removal -  (AREA19) - Fieldgate and Ponytrail Dr, Mississauga</t>
  </si>
  <si>
    <t>Cable Injection - (AREA46) - Glen Erin &amp; Aquitane, Mississauga</t>
  </si>
  <si>
    <t>Transformer Renewal - Central South</t>
  </si>
  <si>
    <t>Cable Replacement Project - (AREA24) - Sir John's Homestead &amp; Redstart Dr, Mississauga</t>
  </si>
  <si>
    <t>Underground Asset Renewal-Alectra Initiated Distribution System Projects-Central South</t>
  </si>
  <si>
    <t>Cable Replacement Project  - (AREA16) - Hemus Square, Mississauga</t>
  </si>
  <si>
    <t>Enersource Rate Zone Allocation of General Plant</t>
  </si>
  <si>
    <t>Road Authority Projects PS South</t>
  </si>
  <si>
    <t>Road Authority UG Relocation - Portage Pkwy</t>
  </si>
  <si>
    <t>Cable Replacement Project - (M21) - Raymerville Dr, Markham</t>
  </si>
  <si>
    <t>Vaughan TS#4 Feeder Integration - Part 3</t>
  </si>
  <si>
    <t>Road Authority Projects - Central South</t>
  </si>
  <si>
    <t>Switchgear Renewal - Central South</t>
  </si>
  <si>
    <t>Joint Use Pole Removal - Central South</t>
  </si>
  <si>
    <t>Meter-to-Cash - CIS CC&amp;B Modifications(Regulatory Enhancements)</t>
  </si>
  <si>
    <t>Cyber Security - Enterprise Information Protection</t>
  </si>
  <si>
    <t>Human Capital Management(HCM) System</t>
  </si>
  <si>
    <t>Cable Injection Project - (V17) - Langstaff - Keele - Rutherford - Dufferin, Vaughan</t>
  </si>
  <si>
    <t>Cable Injection Project - (V24) - Creditstone Rd area of Vaughan</t>
  </si>
  <si>
    <t>Cable Replacement Project - (M15) - Larkin Ave area of Markham</t>
  </si>
  <si>
    <t>Cable Replacement Project - (V26) - St. Joan of Arc area of Vaughan</t>
  </si>
  <si>
    <t>Cable Injection Project - (V26) - McNaughton Road area of Vaughan</t>
  </si>
  <si>
    <t>Cable Replacement Project - (A09) - Hammond Dr area of Aurora</t>
  </si>
  <si>
    <t>Cable Injection Project - (V50) - Sovereign Court area of Vaughan</t>
  </si>
  <si>
    <t>Cable Injection Project - (BR5) - 8th Line and Highway 11, Bradford</t>
  </si>
  <si>
    <t>Derry Generator Replacement</t>
  </si>
  <si>
    <t>Cable and Transformer Replacement Project - (AREA25) - Glen Erin &amp; Burnhamthorpe, Mississauga</t>
  </si>
  <si>
    <t>Cable Replacement Project - (AREA46) - Montevideo &amp; Battleford, Mississauga</t>
  </si>
  <si>
    <t>Cable Injection - (AREA56) - Derry Rd W &amp; Ninth Line, Mississauga</t>
  </si>
  <si>
    <t>Cable Injection - (AREA 39) - Glen Erin Dr and and Bell Harbour Dr, Mississauga</t>
  </si>
  <si>
    <t>Cable Replacement Project - (AREA25) - South Millway, Mississauga</t>
  </si>
  <si>
    <t>Facilities_Capital Replacement Investment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</si>
</sst>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80">
    <xf numFmtId="0" fontId="0" fillId="0" borderId="0" xfId="0"/>
    <xf numFmtId="0" fontId="3" fillId="0" borderId="0" xfId="0" applyFont="1" applyAlignment="1">
      <alignment horizontal="center"/>
    </xf>
    <xf numFmtId="38" fontId="0" fillId="0" borderId="0" xfId="1" applyNumberFormat="1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38" fontId="4" fillId="2" borderId="3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0" fillId="0" borderId="6" xfId="0" applyBorder="1"/>
    <xf numFmtId="164" fontId="0" fillId="0" borderId="7" xfId="0" applyNumberFormat="1" applyBorder="1"/>
    <xf numFmtId="38" fontId="0" fillId="0" borderId="8" xfId="0" applyNumberFormat="1" applyBorder="1"/>
    <xf numFmtId="0" fontId="0" fillId="0" borderId="9" xfId="0" applyBorder="1"/>
    <xf numFmtId="38" fontId="0" fillId="0" borderId="11" xfId="1" applyNumberFormat="1" applyFont="1" applyBorder="1"/>
    <xf numFmtId="0" fontId="3" fillId="0" borderId="9" xfId="0" applyFont="1" applyBorder="1"/>
    <xf numFmtId="164" fontId="3" fillId="0" borderId="12" xfId="0" applyNumberFormat="1" applyFont="1" applyBorder="1"/>
    <xf numFmtId="38" fontId="2" fillId="0" borderId="8" xfId="0" applyNumberFormat="1" applyFont="1" applyBorder="1"/>
    <xf numFmtId="38" fontId="2" fillId="0" borderId="11" xfId="0" applyNumberFormat="1" applyFont="1" applyBorder="1"/>
    <xf numFmtId="0" fontId="0" fillId="0" borderId="13" xfId="0" applyBorder="1"/>
    <xf numFmtId="164" fontId="0" fillId="0" borderId="14" xfId="0" applyNumberFormat="1" applyBorder="1"/>
    <xf numFmtId="164" fontId="0" fillId="0" borderId="15" xfId="0" applyNumberFormat="1" applyBorder="1"/>
    <xf numFmtId="164" fontId="3" fillId="0" borderId="10" xfId="0" applyNumberFormat="1" applyFont="1" applyBorder="1"/>
    <xf numFmtId="38" fontId="3" fillId="0" borderId="11" xfId="1" applyNumberFormat="1" applyFont="1" applyBorder="1"/>
    <xf numFmtId="0" fontId="0" fillId="0" borderId="16" xfId="0" applyBorder="1"/>
    <xf numFmtId="0" fontId="0" fillId="0" borderId="17" xfId="0" applyBorder="1"/>
    <xf numFmtId="38" fontId="0" fillId="0" borderId="18" xfId="1" applyNumberFormat="1" applyFont="1" applyBorder="1"/>
    <xf numFmtId="0" fontId="0" fillId="0" borderId="19" xfId="0" applyBorder="1"/>
    <xf numFmtId="38" fontId="0" fillId="0" borderId="11" xfId="0" applyNumberFormat="1" applyBorder="1"/>
    <xf numFmtId="0" fontId="0" fillId="0" borderId="20" xfId="0" applyBorder="1"/>
    <xf numFmtId="0" fontId="0" fillId="0" borderId="21" xfId="0" applyBorder="1"/>
    <xf numFmtId="38" fontId="0" fillId="0" borderId="22" xfId="1" applyNumberFormat="1" applyFont="1" applyBorder="1"/>
    <xf numFmtId="0" fontId="4" fillId="2" borderId="23" xfId="0" applyFont="1" applyFill="1" applyBorder="1" applyAlignment="1">
      <alignment horizontal="center"/>
    </xf>
    <xf numFmtId="0" fontId="5" fillId="2" borderId="0" xfId="0" applyFont="1" applyFill="1"/>
    <xf numFmtId="38" fontId="5" fillId="2" borderId="24" xfId="1" applyNumberFormat="1" applyFont="1" applyFill="1" applyBorder="1"/>
    <xf numFmtId="165" fontId="0" fillId="0" borderId="8" xfId="1" applyNumberFormat="1" applyFont="1" applyBorder="1"/>
    <xf numFmtId="38" fontId="0" fillId="0" borderId="8" xfId="1" applyNumberFormat="1" applyFont="1" applyBorder="1"/>
    <xf numFmtId="165" fontId="0" fillId="0" borderId="11" xfId="1" applyNumberFormat="1" applyFont="1" applyBorder="1"/>
    <xf numFmtId="0" fontId="0" fillId="0" borderId="25" xfId="0" applyBorder="1"/>
    <xf numFmtId="38" fontId="0" fillId="0" borderId="15" xfId="1" applyNumberFormat="1" applyFont="1" applyBorder="1"/>
    <xf numFmtId="0" fontId="4" fillId="2" borderId="23" xfId="0" applyFont="1" applyFill="1" applyBorder="1"/>
    <xf numFmtId="164" fontId="4" fillId="2" borderId="0" xfId="0" applyNumberFormat="1" applyFont="1" applyFill="1"/>
    <xf numFmtId="0" fontId="0" fillId="0" borderId="23" xfId="0" applyBorder="1"/>
    <xf numFmtId="164" fontId="0" fillId="0" borderId="10" xfId="0" applyNumberFormat="1" applyBorder="1"/>
    <xf numFmtId="0" fontId="4" fillId="2" borderId="26" xfId="0" applyFont="1" applyFill="1" applyBorder="1"/>
    <xf numFmtId="164" fontId="4" fillId="2" borderId="27" xfId="0" applyNumberFormat="1" applyFont="1" applyFill="1" applyBorder="1"/>
    <xf numFmtId="165" fontId="4" fillId="2" borderId="28" xfId="1" applyNumberFormat="1" applyFont="1" applyFill="1" applyBorder="1"/>
    <xf numFmtId="165" fontId="0" fillId="0" borderId="0" xfId="1" applyNumberFormat="1" applyFont="1"/>
    <xf numFmtId="0" fontId="3" fillId="0" borderId="26" xfId="0" applyFont="1" applyBorder="1"/>
    <xf numFmtId="164" fontId="3" fillId="0" borderId="27" xfId="0" applyNumberFormat="1" applyFont="1" applyBorder="1"/>
    <xf numFmtId="38" fontId="3" fillId="0" borderId="29" xfId="1" applyNumberFormat="1" applyFont="1" applyBorder="1"/>
    <xf numFmtId="0" fontId="3" fillId="0" borderId="0" xfId="0" applyFont="1"/>
    <xf numFmtId="38" fontId="3" fillId="0" borderId="0" xfId="0" applyNumberFormat="1" applyFont="1"/>
    <xf numFmtId="38" fontId="3" fillId="0" borderId="0" xfId="1" applyNumberFormat="1" applyFont="1" applyBorder="1"/>
    <xf numFmtId="0" fontId="4" fillId="2" borderId="3" xfId="0" applyFont="1" applyFill="1" applyBorder="1" applyAlignment="1">
      <alignment horizontal="center" vertical="center"/>
    </xf>
    <xf numFmtId="166" fontId="0" fillId="0" borderId="11" xfId="0" applyNumberFormat="1" applyBorder="1"/>
    <xf numFmtId="38" fontId="0" fillId="0" borderId="30" xfId="1" applyNumberFormat="1" applyFont="1" applyBorder="1"/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/>
    <xf numFmtId="166" fontId="3" fillId="0" borderId="0" xfId="0" applyNumberFormat="1" applyFont="1"/>
    <xf numFmtId="164" fontId="0" fillId="0" borderId="12" xfId="0" applyNumberFormat="1" applyBorder="1"/>
    <xf numFmtId="164" fontId="0" fillId="0" borderId="11" xfId="0" applyNumberFormat="1" applyBorder="1"/>
    <xf numFmtId="164" fontId="0" fillId="0" borderId="0" xfId="0" applyNumberFormat="1"/>
    <xf numFmtId="164" fontId="0" fillId="0" borderId="24" xfId="0" applyNumberFormat="1" applyBorder="1"/>
    <xf numFmtId="0" fontId="4" fillId="2" borderId="5" xfId="0" applyFont="1" applyFill="1" applyBorder="1" applyAlignment="1">
      <alignment horizontal="center" vertical="center"/>
    </xf>
    <xf numFmtId="0" fontId="0" fillId="2" borderId="0" xfId="0" applyFill="1"/>
    <xf numFmtId="38" fontId="0" fillId="0" borderId="24" xfId="0" applyNumberFormat="1" applyBorder="1"/>
    <xf numFmtId="38" fontId="0" fillId="2" borderId="0" xfId="1" applyNumberFormat="1" applyFont="1" applyFill="1"/>
    <xf numFmtId="0" fontId="4" fillId="2" borderId="31" xfId="0" applyFont="1" applyFill="1" applyBorder="1"/>
    <xf numFmtId="164" fontId="4" fillId="2" borderId="32" xfId="0" applyNumberFormat="1" applyFont="1" applyFill="1" applyBorder="1"/>
    <xf numFmtId="164" fontId="4" fillId="2" borderId="28" xfId="0" applyNumberFormat="1" applyFont="1" applyFill="1" applyBorder="1"/>
    <xf numFmtId="164" fontId="0" fillId="0" borderId="33" xfId="0" applyNumberFormat="1" applyBorder="1"/>
    <xf numFmtId="164" fontId="0" fillId="0" borderId="34" xfId="0" applyNumberFormat="1" applyBorder="1"/>
    <xf numFmtId="38" fontId="4" fillId="2" borderId="0" xfId="1" applyNumberFormat="1" applyFont="1" applyFill="1" applyAlignment="1">
      <alignment horizontal="right"/>
    </xf>
    <xf numFmtId="164" fontId="0" fillId="0" borderId="25" xfId="0" applyNumberFormat="1" applyBorder="1"/>
    <xf numFmtId="0" fontId="0" fillId="0" borderId="35" xfId="0" applyBorder="1"/>
    <xf numFmtId="0" fontId="3" fillId="0" borderId="36" xfId="0" applyFont="1" applyBorder="1"/>
    <xf numFmtId="38" fontId="3" fillId="0" borderId="15" xfId="1" applyNumberFormat="1" applyFont="1" applyBorder="1"/>
    <xf numFmtId="38" fontId="4" fillId="2" borderId="0" xfId="1" applyNumberFormat="1" applyFont="1" applyFill="1"/>
    <xf numFmtId="0" fontId="4" fillId="2" borderId="2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Normal 2" xfId="2" xr:uid="{A1873D0A-9D91-41EA-A157-53AA9A4D3E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LOTSHARE\2000PLAN\EUROPE\TEMPLATE\GER00PL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PowerStream%20Capital%20Budget/2018%20ICM/Project%20List_2017-03-28h12m46s30%20-%20Actuals%20&amp;%20Scenarios%20Revised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0CPG\Balance%20Sheet\Corp%20Acctg%20Actuals%20-%202009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erger%20Integration%20Team\Merger%202015\Merger%20Integration%20Business%20Case\Subcommittees\IT\IT%20-%202016-2020%20Transition%20Costs%20-%20v3%20May%2015%20201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USERS/POONJA/FORECAST/96FRC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eakdebc\Local%20Settings\Temporary%20Internet%20Files\Content.Outlook\94Z2O071\Monthend%20preliminary%20template%20MAR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Users/henry.xu/AppData/Local/Microsoft/Windows/Temporary%20Internet%20Files/Content.Outlook/TG6UIA7K/Chapter2_Appendices_DSP%20Capex%20Tables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Users/nyeates/AppData/Local/Microsoft/Windows/Temporary%20Internet%20Files/Content.IE5/4ZTLLAQC/HOBNI_2015_Chapter_2_Appendices_20140423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FINA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users$/ramar/My%20Documents/BY%20APPLICATION/EXCEL/RATES/2004/2004%20Budget%20rev.%20before%204_1_04%20Adj/2004%20Det%20Bud%20Calend%20BEFORE4_1%20Adj.%20V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REPORTS\F'00\Consolf0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sites/AssetManagement/CapitalReporting/2021/2021%20ME%20File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POONJA/EXCEL/CAPACITY/RPCAP96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inks_nt8\usuarios\GESTION\DOTACION\JULIO\CONSOLIDADO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Engineering/Capital%20Projects%20-%20Manager/KPI's/2014/WIP/2.%20Daily%20Project%20Spending%20Costing%20-%20February%20201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TEMP\F'02%20G&amp;A%20Budget%20-%20Revise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dlfs-v102\GroupData1\FINANCE\MKTGFIN\Frank%20Temp%20Mktg%20Nov%209\Temp%20-%20Mktg\F'03%20Plan\F'02%20Q2\F'02%20G&amp;A%20Budget%20-%20Q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PowerStream%20Capital%20Budget/Year%202016/2016%20Monthly%20Reporting%20&amp;%20Forecasts/2016%20Forecasts/Q3%20Forecast/Project%20List_2016-10-11h10m27s06%20-%20for%20Q3%20forecas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HR%20&amp;%20OE\Strategy%20Management\PowerStream%20-%20Corporate%20Balanced%20Scorecard\2016%20BSC\2016%20BSC%20MASTER%20-%20Results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My%20Documents/SYSTEM/System%202000/Proj200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My%20Documents/SYSTEM/System%20New/System%202001/Project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lectra.sharepoint.com/vpoonja$/My%20Documents/SYSTEM/System%20New/System%202002/Project%20Summary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Reconciliation-INP"/>
      <sheetName val="Upside &amp; Downside-INP"/>
      <sheetName val="Annual Comparative-INP"/>
      <sheetName val="EVA-INP"/>
      <sheetName val="2000 Cash Flow"/>
      <sheetName val="Quarterly Comparative "/>
      <sheetName val="Quarterly Balance Sheet-INP"/>
      <sheetName val="2000 Balance Sheet-INP"/>
      <sheetName val="Cap. Exp. Analysis-INP"/>
      <sheetName val="2000 Plan P&amp;L"/>
      <sheetName val="2000 Corporate-INP"/>
      <sheetName val="2000 CIT-INP"/>
      <sheetName val="2000 Check-INP"/>
      <sheetName val="2000 Currency-INP"/>
      <sheetName val="2000 Coin-INP"/>
      <sheetName val="2000 ATM-INP"/>
      <sheetName val="2000 Compusafe-INP"/>
      <sheetName val="2000 Air Courier-INP"/>
      <sheetName val="2000 D&amp;J-INP"/>
      <sheetName val="2000 Guarding-INP"/>
      <sheetName val="2000 Monitoring-INP"/>
      <sheetName val="2000 Teller-INP"/>
      <sheetName val="2000 2key Safes-INP"/>
      <sheetName val="2000 Non-Val-INP"/>
      <sheetName val="2000 Other-INP"/>
      <sheetName val="1999 P&amp;L-INP"/>
      <sheetName val="1998 P&amp;L"/>
      <sheetName val="Capital Spending-INP"/>
      <sheetName val="Interest-INP"/>
      <sheetName val="CurTaxinp"/>
      <sheetName val="def_Taxes-INP"/>
      <sheetName val="Debt Rollforward-INP"/>
      <sheetName val="Module1"/>
      <sheetName val="Module2"/>
      <sheetName val="Salary Table"/>
      <sheetName val="Project List"/>
      <sheetName val="List for Summary"/>
      <sheetName val="Reference"/>
      <sheetName val="Control Sheet"/>
      <sheetName val="Sheet1"/>
    </sheetNames>
    <sheetDataSet>
      <sheetData sheetId="0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 - Capex"/>
      <sheetName val="Table 2 - PS Capex"/>
      <sheetName val="Table 4 - PS Elig Projects"/>
      <sheetName val="Summary from DSP filing"/>
      <sheetName val="Bus Case Alectra"/>
      <sheetName val="Report Filter"/>
      <sheetName val="Project List"/>
      <sheetName val="Actuals"/>
      <sheetName val="Project By Stage"/>
      <sheetName val="Sorting"/>
      <sheetName val="ExpenditureAttributeRecord"/>
      <sheetName val="CFOrder"/>
      <sheetName val="ConfigurableFieldRecord"/>
      <sheetName val="Help"/>
      <sheetName val="ForecastSummaryRecord"/>
      <sheetName val="PTYearlyFinancialRecord"/>
      <sheetName val="YearlyFinancialRecord"/>
      <sheetName val="AccountTypes"/>
      <sheetName val="HeaderParameters"/>
      <sheetName val="SearchCriteria"/>
      <sheetName val="TemplateSpecificResource"/>
      <sheetName val="TextResource"/>
      <sheetName val="Logo"/>
      <sheetName val="ProjectStages"/>
      <sheetName val="ChartMetaData"/>
      <sheetName val="StageColors"/>
      <sheetName val="AlternativeAttributeRecord"/>
      <sheetName val="ScenarioMappingRecord"/>
      <sheetName val="MonthlyFinancialRecord"/>
      <sheetName val="formHelp"/>
      <sheetName val="ScoringFunctions"/>
      <sheetName val="InvestmentComments"/>
      <sheetName val="Constraints"/>
      <sheetName val="Program Red'n"/>
      <sheetName val="pivot 2"/>
      <sheetName val="PIVOT ICM"/>
      <sheetName val="Yr over Yr"/>
      <sheetName val="2019 &amp; 2020"/>
      <sheetName val="ICM per March 6th"/>
      <sheetName val="Sheet1"/>
      <sheetName val="2016 August Budget"/>
      <sheetName val="2015 Insight"/>
      <sheetName val="New Connection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J4">
            <v>5</v>
          </cell>
        </row>
        <row r="11">
          <cell r="X11" t="str">
            <v>2016 - Revised 2018 for ICM $2.9M adjustment</v>
          </cell>
          <cell r="AP11" t="str">
            <v>Is this Project a Program</v>
          </cell>
          <cell r="AW11">
            <v>0</v>
          </cell>
          <cell r="AX11" t="str">
            <v>2016 - Revised 2018 for ICM $2.9M adjustment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7">
          <cell r="A17" t="str">
            <v>Project Code</v>
          </cell>
        </row>
      </sheetData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C_CON"/>
      <sheetName val="links"/>
      <sheetName val="StatCan"/>
      <sheetName val="IC1_Form"/>
      <sheetName val="Budgeting Page"/>
      <sheetName val="Control Sheet"/>
    </sheetNames>
    <sheetDataSet>
      <sheetData sheetId="0" refreshError="1">
        <row r="235">
          <cell r="D235" t="str">
            <v>Contributed Surplus-Preferred</v>
          </cell>
          <cell r="E235">
            <v>0</v>
          </cell>
        </row>
        <row r="236">
          <cell r="C236" t="str">
            <v>33002</v>
          </cell>
          <cell r="D236" t="str">
            <v>Retained Earnings</v>
          </cell>
          <cell r="E236">
            <v>756314362.2249999</v>
          </cell>
        </row>
        <row r="237">
          <cell r="C237" t="str">
            <v>33005</v>
          </cell>
          <cell r="D237" t="str">
            <v>R/E Prior Period Adj</v>
          </cell>
          <cell r="E237">
            <v>-764316.44000000006</v>
          </cell>
        </row>
        <row r="238">
          <cell r="C238" t="str">
            <v>33011</v>
          </cell>
          <cell r="D238" t="str">
            <v>Retained Earnings - Subs</v>
          </cell>
          <cell r="E238">
            <v>0</v>
          </cell>
        </row>
        <row r="239">
          <cell r="C239" t="str">
            <v>33020</v>
          </cell>
          <cell r="D239" t="str">
            <v>Diff - Reissue/Repurchase</v>
          </cell>
          <cell r="E239">
            <v>-6107298.0499999998</v>
          </cell>
        </row>
        <row r="240">
          <cell r="C240" t="str">
            <v>33099</v>
          </cell>
          <cell r="D240" t="str">
            <v>Petr-Transition</v>
          </cell>
          <cell r="E240">
            <v>-14534636.019999998</v>
          </cell>
        </row>
        <row r="241">
          <cell r="C241" t="str">
            <v>33101</v>
          </cell>
          <cell r="D241" t="str">
            <v>Dividends</v>
          </cell>
          <cell r="E241">
            <v>-2875627.44</v>
          </cell>
        </row>
        <row r="242">
          <cell r="C242" t="str">
            <v>33102</v>
          </cell>
          <cell r="D242" t="str">
            <v>Dividends - Class A</v>
          </cell>
          <cell r="E242">
            <v>-65745280.619999997</v>
          </cell>
        </row>
        <row r="243">
          <cell r="C243" t="str">
            <v>91235</v>
          </cell>
          <cell r="D243" t="str">
            <v>Cash Effect Cta Int Rept'G</v>
          </cell>
          <cell r="E243">
            <v>0</v>
          </cell>
        </row>
        <row r="244">
          <cell r="C244" t="str">
            <v>91236</v>
          </cell>
          <cell r="D244" t="str">
            <v>Reverse Sale Charge A/R</v>
          </cell>
          <cell r="E244">
            <v>0</v>
          </cell>
        </row>
        <row r="245">
          <cell r="C245" t="str">
            <v>91237</v>
          </cell>
          <cell r="D245" t="str">
            <v>Reverse Charge A/R</v>
          </cell>
          <cell r="E245">
            <v>0</v>
          </cell>
        </row>
        <row r="246">
          <cell r="C246" t="str">
            <v>91238</v>
          </cell>
          <cell r="D246" t="str">
            <v>Net A/P On Reversal Sale</v>
          </cell>
          <cell r="E246">
            <v>0</v>
          </cell>
        </row>
        <row r="247">
          <cell r="C247" t="str">
            <v>91239</v>
          </cell>
          <cell r="D247" t="str">
            <v>Net Tax Effect Reversal Sale</v>
          </cell>
          <cell r="E247">
            <v>0</v>
          </cell>
        </row>
        <row r="248">
          <cell r="C248" t="str">
            <v>91244</v>
          </cell>
          <cell r="D248" t="str">
            <v>Cash Effect - Cm</v>
          </cell>
          <cell r="E248">
            <v>0</v>
          </cell>
        </row>
        <row r="249">
          <cell r="C249" t="str">
            <v>91245</v>
          </cell>
          <cell r="D249" t="str">
            <v>Reverse - Cm</v>
          </cell>
          <cell r="E249">
            <v>0</v>
          </cell>
        </row>
        <row r="250">
          <cell r="C250" t="str">
            <v>91246</v>
          </cell>
          <cell r="D250" t="str">
            <v>Taxes Payable - Cm</v>
          </cell>
          <cell r="E250">
            <v>0</v>
          </cell>
        </row>
        <row r="251">
          <cell r="C251" t="str">
            <v>91299</v>
          </cell>
          <cell r="D251" t="str">
            <v>Statistical- Income Offset</v>
          </cell>
          <cell r="E251">
            <v>0</v>
          </cell>
        </row>
        <row r="252">
          <cell r="C252" t="str">
            <v>99330I</v>
          </cell>
          <cell r="D252" t="str">
            <v>Retained Earnings-CTC F.I.</v>
          </cell>
          <cell r="E252">
            <v>0</v>
          </cell>
        </row>
        <row r="253">
          <cell r="C253" t="str">
            <v>99330K</v>
          </cell>
          <cell r="D253" t="str">
            <v>Retained Earnings-CTAL</v>
          </cell>
          <cell r="E253">
            <v>0</v>
          </cell>
        </row>
        <row r="254">
          <cell r="C254" t="str">
            <v>99330N</v>
          </cell>
          <cell r="D254" t="str">
            <v>Retained Earnings-Sub-Capital</v>
          </cell>
          <cell r="E254">
            <v>0</v>
          </cell>
        </row>
        <row r="255">
          <cell r="C255" t="str">
            <v>99330O</v>
          </cell>
          <cell r="D255" t="str">
            <v>Retained Earnings-Sub-Promo</v>
          </cell>
          <cell r="E255">
            <v>0</v>
          </cell>
        </row>
        <row r="256">
          <cell r="C256" t="str">
            <v>99330W</v>
          </cell>
          <cell r="D256" t="str">
            <v>Retained Earnings-Sub-China</v>
          </cell>
          <cell r="E256">
            <v>0</v>
          </cell>
        </row>
        <row r="257">
          <cell r="C257" t="str">
            <v>99330X</v>
          </cell>
          <cell r="D257" t="str">
            <v>Retained Earnings-Sub-Far East</v>
          </cell>
          <cell r="E257">
            <v>0</v>
          </cell>
        </row>
        <row r="258">
          <cell r="C258" t="str">
            <v>99330Y</v>
          </cell>
          <cell r="D258" t="str">
            <v>Retained Earning-Sub-HK Branch</v>
          </cell>
          <cell r="E258">
            <v>0</v>
          </cell>
        </row>
        <row r="259">
          <cell r="C259" t="str">
            <v>9933AB</v>
          </cell>
          <cell r="D259" t="str">
            <v>Retained Earnings - Holdings</v>
          </cell>
          <cell r="E259">
            <v>0</v>
          </cell>
        </row>
        <row r="260">
          <cell r="C260" t="str">
            <v>9933AC</v>
          </cell>
          <cell r="D260" t="str">
            <v>Retained Earnings - Antilles</v>
          </cell>
          <cell r="E260">
            <v>0</v>
          </cell>
        </row>
        <row r="261">
          <cell r="C261" t="str">
            <v>9933AE</v>
          </cell>
          <cell r="D261" t="str">
            <v>Retained Earnings-Marks</v>
          </cell>
          <cell r="E261">
            <v>0</v>
          </cell>
        </row>
        <row r="262">
          <cell r="C262" t="str">
            <v>9933AF</v>
          </cell>
          <cell r="D262" t="str">
            <v>Retained Earnings - CTAQ</v>
          </cell>
          <cell r="E262">
            <v>0</v>
          </cell>
        </row>
        <row r="263">
          <cell r="C263" t="str">
            <v>9933AG</v>
          </cell>
          <cell r="D263" t="str">
            <v>Retained Earnings - CT Bank</v>
          </cell>
          <cell r="E263">
            <v>0</v>
          </cell>
        </row>
        <row r="264">
          <cell r="C264" t="str">
            <v>9933AH</v>
          </cell>
          <cell r="D264" t="str">
            <v>Retained Earnings-CTFS Delawar</v>
          </cell>
          <cell r="E264">
            <v>0</v>
          </cell>
        </row>
        <row r="265">
          <cell r="C265" t="str">
            <v>9933AI</v>
          </cell>
          <cell r="D265" t="str">
            <v>Retained Earnings-CTFS Bermuda</v>
          </cell>
          <cell r="E265">
            <v>0</v>
          </cell>
        </row>
        <row r="266">
          <cell r="C266" t="str">
            <v>9933AJ</v>
          </cell>
          <cell r="D266" t="str">
            <v>Retained Earnings-FS Consolid</v>
          </cell>
          <cell r="E266">
            <v>0</v>
          </cell>
        </row>
        <row r="267">
          <cell r="C267" t="str">
            <v>9933AK</v>
          </cell>
          <cell r="D267" t="str">
            <v>Retained Earnings-Shanghai</v>
          </cell>
          <cell r="E267">
            <v>0</v>
          </cell>
        </row>
        <row r="268">
          <cell r="C268" t="str">
            <v>9933AL</v>
          </cell>
          <cell r="D268" t="str">
            <v>Retained Earnings-Berm Hold</v>
          </cell>
          <cell r="E268">
            <v>0</v>
          </cell>
        </row>
        <row r="269">
          <cell r="C269" t="str">
            <v>9933BA</v>
          </cell>
          <cell r="D269" t="str">
            <v>Retained Earnings Final - CTAL</v>
          </cell>
          <cell r="E269">
            <v>0</v>
          </cell>
        </row>
        <row r="270">
          <cell r="C270" t="str">
            <v>9933BB</v>
          </cell>
          <cell r="D270" t="str">
            <v>Retained Earnings Final - Hold</v>
          </cell>
          <cell r="E270">
            <v>0</v>
          </cell>
        </row>
        <row r="271">
          <cell r="C271" t="str">
            <v>9933BC</v>
          </cell>
          <cell r="D271" t="str">
            <v>Retained Earnings Final - Anti</v>
          </cell>
          <cell r="E271">
            <v>0</v>
          </cell>
        </row>
        <row r="272">
          <cell r="C272" t="str">
            <v>9933BE</v>
          </cell>
          <cell r="D272" t="str">
            <v>Retained Earnings Final - CTRE</v>
          </cell>
          <cell r="E272">
            <v>0</v>
          </cell>
        </row>
        <row r="273">
          <cell r="C273" t="str">
            <v>9933BG</v>
          </cell>
          <cell r="D273" t="str">
            <v>Retained Earnings Final-CTAQ</v>
          </cell>
          <cell r="E273">
            <v>0</v>
          </cell>
        </row>
        <row r="274">
          <cell r="C274" t="str">
            <v>9933BH</v>
          </cell>
          <cell r="D274" t="str">
            <v>Retained Earnings Final - Shan</v>
          </cell>
          <cell r="E274">
            <v>0</v>
          </cell>
        </row>
        <row r="275">
          <cell r="D275" t="str">
            <v>Retained Earnings Before AOCI Adj.</v>
          </cell>
          <cell r="E275">
            <v>666287203.65499985</v>
          </cell>
        </row>
        <row r="1287">
          <cell r="C1287" t="str">
            <v>99707A</v>
          </cell>
          <cell r="D1287" t="str">
            <v>Corporate Overhead-Marks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5667540</v>
          </cell>
          <cell r="T1287">
            <v>0</v>
          </cell>
          <cell r="U1287">
            <v>0</v>
          </cell>
          <cell r="V1287">
            <v>0</v>
          </cell>
          <cell r="W1287">
            <v>0</v>
          </cell>
          <cell r="AC1287">
            <v>5667540</v>
          </cell>
        </row>
        <row r="1288">
          <cell r="C1288" t="str">
            <v>99710G</v>
          </cell>
          <cell r="D1288" t="str">
            <v>Corp-Sundry Inc-Marks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-3418868</v>
          </cell>
          <cell r="T1288">
            <v>0</v>
          </cell>
          <cell r="U1288">
            <v>0</v>
          </cell>
          <cell r="V1288">
            <v>0</v>
          </cell>
          <cell r="W1288">
            <v>0</v>
          </cell>
          <cell r="AC1288">
            <v>-3418868</v>
          </cell>
        </row>
        <row r="1289">
          <cell r="C1289" t="str">
            <v>99780B</v>
          </cell>
          <cell r="D1289" t="str">
            <v>Equity in Sub Earnings-CTAL</v>
          </cell>
          <cell r="E1289">
            <v>0</v>
          </cell>
          <cell r="F1289">
            <v>0</v>
          </cell>
          <cell r="G1289">
            <v>89610032</v>
          </cell>
          <cell r="H1289">
            <v>0</v>
          </cell>
          <cell r="I1289">
            <v>0</v>
          </cell>
          <cell r="J1289">
            <v>0</v>
          </cell>
          <cell r="K1289">
            <v>89610032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0</v>
          </cell>
          <cell r="V1289">
            <v>0</v>
          </cell>
          <cell r="W1289">
            <v>-89610032</v>
          </cell>
          <cell r="AC1289">
            <v>0</v>
          </cell>
        </row>
        <row r="1290">
          <cell r="C1290" t="str">
            <v>99780C</v>
          </cell>
          <cell r="D1290" t="str">
            <v>Equity in Sub Earnings-CTREL</v>
          </cell>
          <cell r="E1290">
            <v>0</v>
          </cell>
          <cell r="F1290">
            <v>0</v>
          </cell>
          <cell r="G1290">
            <v>133830352.05</v>
          </cell>
          <cell r="H1290">
            <v>0</v>
          </cell>
          <cell r="I1290">
            <v>0</v>
          </cell>
          <cell r="J1290">
            <v>0</v>
          </cell>
          <cell r="K1290">
            <v>133830352.05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0</v>
          </cell>
          <cell r="V1290">
            <v>0</v>
          </cell>
          <cell r="W1290">
            <v>-133830352.05</v>
          </cell>
          <cell r="AC1290">
            <v>0</v>
          </cell>
        </row>
        <row r="1291">
          <cell r="C1291" t="str">
            <v>99780F</v>
          </cell>
          <cell r="D1291" t="str">
            <v>Equity in Sub Earnings-Holding</v>
          </cell>
          <cell r="E1291">
            <v>0</v>
          </cell>
          <cell r="F1291">
            <v>0</v>
          </cell>
          <cell r="G1291">
            <v>10342611.58</v>
          </cell>
          <cell r="H1291">
            <v>0</v>
          </cell>
          <cell r="I1291">
            <v>0</v>
          </cell>
          <cell r="J1291">
            <v>0</v>
          </cell>
          <cell r="K1291">
            <v>10342611.58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0</v>
          </cell>
          <cell r="V1291">
            <v>0</v>
          </cell>
          <cell r="W1291">
            <v>-10342609</v>
          </cell>
          <cell r="AC1291">
            <v>2.5800000000745058</v>
          </cell>
        </row>
        <row r="1292">
          <cell r="C1292" t="str">
            <v>99780H</v>
          </cell>
          <cell r="D1292" t="str">
            <v>Equity in Sub Earnings-Antil</v>
          </cell>
          <cell r="E1292">
            <v>0</v>
          </cell>
          <cell r="F1292">
            <v>0</v>
          </cell>
          <cell r="G1292">
            <v>14935916.66</v>
          </cell>
          <cell r="H1292">
            <v>0</v>
          </cell>
          <cell r="I1292">
            <v>0</v>
          </cell>
          <cell r="J1292">
            <v>0</v>
          </cell>
          <cell r="K1292">
            <v>14935916.66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0</v>
          </cell>
          <cell r="V1292">
            <v>0</v>
          </cell>
          <cell r="W1292">
            <v>-14935916</v>
          </cell>
          <cell r="AC1292">
            <v>0.66000000014901161</v>
          </cell>
        </row>
        <row r="1293">
          <cell r="C1293" t="str">
            <v>99780I</v>
          </cell>
          <cell r="D1293" t="str">
            <v>Income From Sub - Shanghai</v>
          </cell>
          <cell r="E1293">
            <v>0</v>
          </cell>
          <cell r="F1293">
            <v>0</v>
          </cell>
          <cell r="G1293">
            <v>-234355.59</v>
          </cell>
          <cell r="H1293">
            <v>0</v>
          </cell>
          <cell r="I1293">
            <v>0</v>
          </cell>
          <cell r="J1293">
            <v>0</v>
          </cell>
          <cell r="K1293">
            <v>-234355.59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0</v>
          </cell>
          <cell r="V1293">
            <v>0</v>
          </cell>
          <cell r="W1293">
            <v>243636.58000000002</v>
          </cell>
          <cell r="AC1293">
            <v>9280.9900000000198</v>
          </cell>
        </row>
        <row r="1294">
          <cell r="C1294" t="str">
            <v>99780K</v>
          </cell>
          <cell r="D1294" t="str">
            <v>Income fro Sub - CTAQ</v>
          </cell>
          <cell r="E1294">
            <v>0</v>
          </cell>
          <cell r="F1294">
            <v>0</v>
          </cell>
          <cell r="G1294">
            <v>42859786</v>
          </cell>
          <cell r="H1294">
            <v>0</v>
          </cell>
          <cell r="I1294">
            <v>0</v>
          </cell>
          <cell r="J1294">
            <v>0</v>
          </cell>
          <cell r="K1294">
            <v>42859786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0</v>
          </cell>
          <cell r="V1294">
            <v>0</v>
          </cell>
          <cell r="W1294">
            <v>-42859784</v>
          </cell>
          <cell r="AC1294">
            <v>2</v>
          </cell>
        </row>
        <row r="1295">
          <cell r="D1295" t="str">
            <v>Other Cost of Merch Sold 1</v>
          </cell>
          <cell r="E1295">
            <v>6374936519.2399988</v>
          </cell>
          <cell r="F1295">
            <v>248255178.48000005</v>
          </cell>
          <cell r="G1295">
            <v>288693230.70000005</v>
          </cell>
          <cell r="H1295">
            <v>4529055</v>
          </cell>
          <cell r="I1295">
            <v>-154834155.42000002</v>
          </cell>
          <cell r="J1295">
            <v>15176846.739999996</v>
          </cell>
          <cell r="K1295">
            <v>6776756674.7399988</v>
          </cell>
          <cell r="L1295">
            <v>699157261</v>
          </cell>
          <cell r="M1295">
            <v>92866690.090000018</v>
          </cell>
          <cell r="N1295">
            <v>2562546.31</v>
          </cell>
          <cell r="R1295">
            <v>95429236.400000021</v>
          </cell>
          <cell r="S1295">
            <v>728965903</v>
          </cell>
          <cell r="T1295">
            <v>120551.27</v>
          </cell>
          <cell r="U1295">
            <v>73884.12000000001</v>
          </cell>
          <cell r="V1295">
            <v>75.69</v>
          </cell>
          <cell r="W1295">
            <v>-213619977.91999999</v>
          </cell>
          <cell r="AA1295">
            <v>0</v>
          </cell>
          <cell r="AC1295">
            <v>8086883608.2999992</v>
          </cell>
        </row>
        <row r="1296">
          <cell r="D1296" t="str">
            <v>Backout from COGS 1: 70704 US FX</v>
          </cell>
          <cell r="E1296">
            <v>59764.340000000004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59764.340000000004</v>
          </cell>
          <cell r="L1296">
            <v>0</v>
          </cell>
          <cell r="M1296">
            <v>0</v>
          </cell>
          <cell r="N1296">
            <v>0</v>
          </cell>
          <cell r="O1296">
            <v>0</v>
          </cell>
          <cell r="P1296">
            <v>0</v>
          </cell>
          <cell r="Q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0</v>
          </cell>
          <cell r="V1296">
            <v>0</v>
          </cell>
          <cell r="W1296">
            <v>0</v>
          </cell>
          <cell r="AA1296">
            <v>0</v>
          </cell>
          <cell r="AC1296">
            <v>59764.340000000004</v>
          </cell>
        </row>
        <row r="1297">
          <cell r="D1297" t="str">
            <v>Backout from COGS 1: 61093 US FX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  <cell r="O1297">
            <v>0</v>
          </cell>
          <cell r="P1297">
            <v>0</v>
          </cell>
          <cell r="Q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0</v>
          </cell>
          <cell r="V1297">
            <v>0</v>
          </cell>
          <cell r="W1297">
            <v>0</v>
          </cell>
          <cell r="AA1297">
            <v>0</v>
          </cell>
          <cell r="AC1297">
            <v>0</v>
          </cell>
        </row>
        <row r="1298">
          <cell r="D1298" t="str">
            <v>Backout from COGS 1: 53001 US FX</v>
          </cell>
          <cell r="E1298">
            <v>27064593.52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27064593.52</v>
          </cell>
          <cell r="L1298">
            <v>0</v>
          </cell>
          <cell r="M1298">
            <v>0</v>
          </cell>
          <cell r="N1298">
            <v>0</v>
          </cell>
          <cell r="O1298">
            <v>0</v>
          </cell>
          <cell r="P1298">
            <v>0</v>
          </cell>
          <cell r="Q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0</v>
          </cell>
          <cell r="V1298">
            <v>0</v>
          </cell>
          <cell r="W1298">
            <v>0</v>
          </cell>
          <cell r="AA1298">
            <v>0</v>
          </cell>
          <cell r="AC1298">
            <v>27064593.52</v>
          </cell>
        </row>
        <row r="1299">
          <cell r="D1299" t="str">
            <v>Add-in 3rd Pty Courier Fees (IC Mngmt)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  <cell r="O1299">
            <v>0</v>
          </cell>
          <cell r="P1299">
            <v>0</v>
          </cell>
          <cell r="Q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0</v>
          </cell>
          <cell r="V1299">
            <v>0</v>
          </cell>
          <cell r="W1299">
            <v>0</v>
          </cell>
          <cell r="AA1299">
            <v>0</v>
          </cell>
          <cell r="AC1299">
            <v>0</v>
          </cell>
        </row>
        <row r="1300">
          <cell r="D1300" t="str">
            <v>Reclassification of Revenue Items</v>
          </cell>
          <cell r="E1300">
            <v>-5446098</v>
          </cell>
        </row>
        <row r="1301">
          <cell r="D1301" t="str">
            <v>Reclassification of Revenue Items</v>
          </cell>
          <cell r="E1301">
            <v>-27400479.620000001</v>
          </cell>
        </row>
        <row r="1302">
          <cell r="D1302" t="str">
            <v>Reclassification of Revenue Items</v>
          </cell>
          <cell r="E1302">
            <v>-29645225.23</v>
          </cell>
        </row>
        <row r="1303">
          <cell r="D1303" t="str">
            <v>Reclassification of Revenue Items</v>
          </cell>
          <cell r="E1303">
            <v>0</v>
          </cell>
          <cell r="F1303">
            <v>26400000</v>
          </cell>
        </row>
        <row r="1304">
          <cell r="D1304" t="str">
            <v>Intercompany Purchases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  <cell r="S1304">
            <v>0</v>
          </cell>
          <cell r="T1304">
            <v>0</v>
          </cell>
          <cell r="U1304">
            <v>0</v>
          </cell>
          <cell r="V1304">
            <v>0</v>
          </cell>
          <cell r="W1304">
            <v>0</v>
          </cell>
          <cell r="AA1304">
            <v>0</v>
          </cell>
          <cell r="AC1304">
            <v>0</v>
          </cell>
        </row>
        <row r="1305">
          <cell r="D1305" t="str">
            <v>Intercompany Management Fees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L1305">
            <v>0</v>
          </cell>
          <cell r="M1305">
            <v>0</v>
          </cell>
          <cell r="N1305">
            <v>0</v>
          </cell>
          <cell r="S1305">
            <v>14247520</v>
          </cell>
          <cell r="T1305">
            <v>0</v>
          </cell>
          <cell r="U1305">
            <v>0</v>
          </cell>
          <cell r="V1305">
            <v>0</v>
          </cell>
          <cell r="W1305">
            <v>-14247520</v>
          </cell>
          <cell r="AA1305">
            <v>0</v>
          </cell>
          <cell r="AC1305">
            <v>0</v>
          </cell>
        </row>
        <row r="1306">
          <cell r="C1306" t="str">
            <v>50811</v>
          </cell>
          <cell r="D1306" t="str">
            <v>Courier Charges-3rd Party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L1306">
            <v>0</v>
          </cell>
          <cell r="M1306">
            <v>0</v>
          </cell>
          <cell r="N1306">
            <v>0</v>
          </cell>
          <cell r="S1306">
            <v>0</v>
          </cell>
          <cell r="T1306">
            <v>0</v>
          </cell>
          <cell r="U1306">
            <v>0</v>
          </cell>
          <cell r="V1306">
            <v>0</v>
          </cell>
          <cell r="W1306">
            <v>0</v>
          </cell>
          <cell r="AA1306">
            <v>0</v>
          </cell>
          <cell r="AC1306">
            <v>0</v>
          </cell>
        </row>
        <row r="1307">
          <cell r="D1307" t="str">
            <v>Intercompany Management Fees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  <cell r="M1307">
            <v>0</v>
          </cell>
          <cell r="N1307">
            <v>0</v>
          </cell>
          <cell r="O1307">
            <v>0</v>
          </cell>
          <cell r="P1307">
            <v>0</v>
          </cell>
          <cell r="Q1307">
            <v>0</v>
          </cell>
          <cell r="R1307">
            <v>0</v>
          </cell>
          <cell r="S1307">
            <v>14247520</v>
          </cell>
          <cell r="T1307">
            <v>0</v>
          </cell>
          <cell r="U1307">
            <v>0</v>
          </cell>
          <cell r="V1307">
            <v>0</v>
          </cell>
          <cell r="W1307">
            <v>-14247520</v>
          </cell>
          <cell r="AA1307">
            <v>0</v>
          </cell>
          <cell r="AC130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s-Comments"/>
      <sheetName val="Variables"/>
      <sheetName val="Proposed Timelines"/>
      <sheetName val="Resources By Business Area"/>
      <sheetName val="IT Transition Costs Summary"/>
      <sheetName val="IT Transition By Project-Total"/>
      <sheetName val="IT Transition by Proj by Yr"/>
      <sheetName val="CAPEX by Project by Year-IT"/>
      <sheetName val="CAPEX by Project by Year-ENG"/>
      <sheetName val="IT Transition by Project &amp; Yr"/>
      <sheetName val="CAPEX by Type-Total"/>
      <sheetName val="CAPEX by Type-IT"/>
      <sheetName val="CAPEX by Type-ENG"/>
      <sheetName val="CAPEX by Type-Detail-IT"/>
      <sheetName val="CAPEX by Type-Detail-ENG"/>
      <sheetName val="Total CIS"/>
      <sheetName val="Total ERP"/>
      <sheetName val="Total IT Infrastructure"/>
      <sheetName val="Total ENG &amp; OT"/>
      <sheetName val="Ongoing OPEX by Proj &amp; Yr-IT"/>
      <sheetName val="Ongoing OPEX by Type-IT &amp; ENG"/>
      <sheetName val="Ongoing OPEX by Type-Total-IT"/>
      <sheetName val="Ongoing OPEX by Type-Total-ENG"/>
      <sheetName val="Ongoing OPEX by Proj &amp; Yr-ENG"/>
      <sheetName val="Ongoing OPEX by Type-Detail-IT"/>
      <sheetName val="Ongoing OPEX by Type-Detail-ENG"/>
      <sheetName val="1-Time OPEX by Project by Year"/>
      <sheetName val="1-Time OPEX by Type-Summary"/>
      <sheetName val="1-Time OPEX by Type-Detail"/>
      <sheetName val="1. CIS Consolidation Foundation"/>
      <sheetName val="2. CIS Consolidation Horizon"/>
      <sheetName val="2. CIS Horizon w-labour"/>
      <sheetName val="3. CIS Consolidation Enersource"/>
      <sheetName val="3. CIS Enersource w-labour"/>
      <sheetName val="4. ERP Consolidation Foundation"/>
      <sheetName val="5. ERP Consolidation Horizon"/>
      <sheetName val="6. ERP Consolidation Enersource"/>
      <sheetName val="7. Email Consolidation"/>
      <sheetName val="8. Telecommunications"/>
      <sheetName val="9. Phone System Consolidation"/>
      <sheetName val="10. IT Security Consolidation"/>
      <sheetName val="11. Data Centre Consolidation"/>
      <sheetName val="12. IT Service Desk"/>
      <sheetName val="13. Data Backup and Archiving "/>
      <sheetName val="14. Misc. Systems Consolidation"/>
      <sheetName val="15. CIS Consolidation HOBNI"/>
      <sheetName val="15. CIS HOB w-labour"/>
      <sheetName val="16. ERP Consolidation HOBNI"/>
      <sheetName val="E1. GIS-OMS Horizon"/>
      <sheetName val="E2. GIS-OMS Powerstream"/>
      <sheetName val="E3. SCADA Integration"/>
      <sheetName val="E4. OSI Soft Pi"/>
      <sheetName val="E5. Cascade CMMS"/>
      <sheetName val="E6. GIS-OMS HOBNI"/>
      <sheetName val="Opportunities"/>
    </sheetNames>
    <sheetDataSet>
      <sheetData sheetId="0"/>
      <sheetData sheetId="1">
        <row r="3">
          <cell r="D3">
            <v>140812</v>
          </cell>
        </row>
      </sheetData>
      <sheetData sheetId="2"/>
      <sheetData sheetId="3"/>
      <sheetData sheetId="4"/>
      <sheetData sheetId="5">
        <row r="19">
          <cell r="E19">
            <v>9379616</v>
          </cell>
        </row>
      </sheetData>
      <sheetData sheetId="6">
        <row r="5">
          <cell r="J5">
            <v>1305609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H2" t="str">
            <v>2016-01-01</v>
          </cell>
        </row>
      </sheetData>
      <sheetData sheetId="30">
        <row r="2">
          <cell r="G2" t="str">
            <v>2016-01-01</v>
          </cell>
        </row>
      </sheetData>
      <sheetData sheetId="31"/>
      <sheetData sheetId="32">
        <row r="2">
          <cell r="G2" t="str">
            <v>2017-01-01</v>
          </cell>
        </row>
      </sheetData>
      <sheetData sheetId="33"/>
      <sheetData sheetId="34">
        <row r="2">
          <cell r="G2" t="str">
            <v>2016-01-01</v>
          </cell>
        </row>
      </sheetData>
      <sheetData sheetId="35">
        <row r="2">
          <cell r="G2" t="str">
            <v>2016-01-01</v>
          </cell>
        </row>
      </sheetData>
      <sheetData sheetId="36">
        <row r="2">
          <cell r="G2" t="str">
            <v>2017-07-01</v>
          </cell>
        </row>
      </sheetData>
      <sheetData sheetId="37">
        <row r="2">
          <cell r="G2" t="str">
            <v>2016-01-01</v>
          </cell>
        </row>
        <row r="69">
          <cell r="B69">
            <v>990</v>
          </cell>
        </row>
        <row r="70">
          <cell r="B70">
            <v>80</v>
          </cell>
        </row>
        <row r="71">
          <cell r="B71">
            <v>14.35</v>
          </cell>
        </row>
      </sheetData>
      <sheetData sheetId="38">
        <row r="2">
          <cell r="G2" t="str">
            <v>2016-01-01</v>
          </cell>
        </row>
      </sheetData>
      <sheetData sheetId="39">
        <row r="2">
          <cell r="G2" t="str">
            <v>2016-01-01</v>
          </cell>
        </row>
      </sheetData>
      <sheetData sheetId="40">
        <row r="2">
          <cell r="G2" t="str">
            <v>2016-01-01</v>
          </cell>
        </row>
      </sheetData>
      <sheetData sheetId="41">
        <row r="2">
          <cell r="G2" t="str">
            <v>2016-01-01</v>
          </cell>
        </row>
      </sheetData>
      <sheetData sheetId="42">
        <row r="2">
          <cell r="G2" t="str">
            <v>2016-07-01</v>
          </cell>
        </row>
      </sheetData>
      <sheetData sheetId="43">
        <row r="2">
          <cell r="G2" t="str">
            <v>2016-01-01</v>
          </cell>
        </row>
      </sheetData>
      <sheetData sheetId="44">
        <row r="2">
          <cell r="G2" t="str">
            <v>2016-01-01</v>
          </cell>
        </row>
      </sheetData>
      <sheetData sheetId="45">
        <row r="2">
          <cell r="G2" t="str">
            <v>2016-01-01</v>
          </cell>
        </row>
      </sheetData>
      <sheetData sheetId="46"/>
      <sheetData sheetId="47">
        <row r="2">
          <cell r="G2" t="str">
            <v>2016-01-10</v>
          </cell>
        </row>
      </sheetData>
      <sheetData sheetId="48">
        <row r="2">
          <cell r="G2" t="str">
            <v>2016-01-01</v>
          </cell>
        </row>
      </sheetData>
      <sheetData sheetId="49">
        <row r="2">
          <cell r="G2" t="str">
            <v>2017-01-01</v>
          </cell>
        </row>
      </sheetData>
      <sheetData sheetId="50">
        <row r="2">
          <cell r="G2" t="str">
            <v>2016-01-01</v>
          </cell>
        </row>
      </sheetData>
      <sheetData sheetId="51">
        <row r="2">
          <cell r="G2" t="str">
            <v>2016-01-01</v>
          </cell>
        </row>
      </sheetData>
      <sheetData sheetId="52">
        <row r="2">
          <cell r="G2" t="str">
            <v>2017-01-01</v>
          </cell>
        </row>
      </sheetData>
      <sheetData sheetId="53">
        <row r="2">
          <cell r="G2" t="str">
            <v>2016-01-01</v>
          </cell>
        </row>
      </sheetData>
      <sheetData sheetId="5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CT95"/>
      <sheetName val="Sheet1 (2)"/>
      <sheetName val="Sheet1"/>
      <sheetName val="Global"/>
      <sheetName val="CALC1"/>
    </sheetNames>
    <sheetDataSet>
      <sheetData sheetId="0"/>
      <sheetData sheetId="1"/>
      <sheetData sheetId="2"/>
      <sheetData sheetId="3"/>
      <sheetData sheetId="4" refreshError="1">
        <row r="1">
          <cell r="W1" t="str">
            <v>Supply  to  City  of  Mississauga</v>
          </cell>
          <cell r="AK1" t="str">
            <v>HYDRO   MISSISSAUGA</v>
          </cell>
          <cell r="AR1" t="str">
            <v>AVAILABLE  TRANSFORMER  STATION CAPACITY</v>
          </cell>
          <cell r="AU1" t="str">
            <v>P.F.</v>
          </cell>
          <cell r="AV1">
            <v>0.85</v>
          </cell>
          <cell r="AW1">
            <v>0.97</v>
          </cell>
          <cell r="BC1" t="str">
            <v>Hydro   Mississauga  Load  Forecast</v>
          </cell>
          <cell r="BN1" t="str">
            <v>Hydro   Mississauga  Load  Forecast</v>
          </cell>
          <cell r="BX1" t="str">
            <v>Supply  to  City  of  Mississauga</v>
          </cell>
          <cell r="CF1" t="str">
            <v>Hydro   Mississauga  Load  Forecast</v>
          </cell>
        </row>
        <row r="2">
          <cell r="W2" t="str">
            <v>Summer  Peak  Load  Forecast  (MW)</v>
          </cell>
          <cell r="AK2" t="str">
            <v>Historical   Load Growth   and</v>
          </cell>
          <cell r="BC2" t="str">
            <v>Base  Case</v>
          </cell>
          <cell r="BN2" t="str">
            <v>Base  Case</v>
          </cell>
          <cell r="BX2" t="str">
            <v>Summer  Peak  Load  Forecast  (MW)</v>
          </cell>
          <cell r="CF2" t="str">
            <v>Base  Case</v>
          </cell>
        </row>
        <row r="3">
          <cell r="W3" t="str">
            <v>Per  Area  of  Supply  and  Voltage  Level</v>
          </cell>
          <cell r="Z3">
            <v>34939.600539699073</v>
          </cell>
          <cell r="AK3" t="str">
            <v>Most  Probable  Load Growth  Forecast</v>
          </cell>
          <cell r="AO3">
            <v>34939.600539699073</v>
          </cell>
          <cell r="AR3" t="str">
            <v>STATION</v>
          </cell>
          <cell r="AS3" t="str">
            <v>VOLT.</v>
          </cell>
          <cell r="AT3" t="str">
            <v>TX.RATE.</v>
          </cell>
          <cell r="AU3" t="str">
            <v>SUM.LTR</v>
          </cell>
          <cell r="BC3" t="str">
            <v>Erindale  &amp;  Tomken  44  kV    Area (No Capacitors)</v>
          </cell>
          <cell r="BN3" t="str">
            <v>North   27.6   kV  Area (No Capacitors)</v>
          </cell>
          <cell r="BX3" t="str">
            <v>Erindale &amp; Tomken  44 kV  Area</v>
          </cell>
          <cell r="CF3" t="str">
            <v>Erindale  &amp;  Tomken  44  kV    Area</v>
          </cell>
        </row>
        <row r="4">
          <cell r="AS4" t="str">
            <v>KV</v>
          </cell>
          <cell r="AT4" t="str">
            <v>MVA</v>
          </cell>
          <cell r="AU4" t="str">
            <v>MVA</v>
          </cell>
          <cell r="AV4" t="str">
            <v>MW</v>
          </cell>
        </row>
        <row r="5">
          <cell r="T5" t="str">
            <v>North</v>
          </cell>
          <cell r="U5" t="str">
            <v>South</v>
          </cell>
          <cell r="V5" t="str">
            <v>Richview</v>
          </cell>
          <cell r="W5" t="str">
            <v>Erin. &amp; Tomk.</v>
          </cell>
          <cell r="X5" t="str">
            <v>Bram. &amp; Wood'g</v>
          </cell>
          <cell r="Y5" t="str">
            <v>Noncoincident</v>
          </cell>
          <cell r="Z5" t="str">
            <v>Coincident*</v>
          </cell>
          <cell r="BW5" t="str">
            <v>Erindale</v>
          </cell>
          <cell r="BX5" t="str">
            <v>Tomken</v>
          </cell>
          <cell r="BY5" t="str">
            <v>Total</v>
          </cell>
        </row>
        <row r="6">
          <cell r="S6" t="str">
            <v>Year</v>
          </cell>
          <cell r="T6" t="str">
            <v>27.6  KV  Area</v>
          </cell>
          <cell r="U6" t="str">
            <v>27.6  KV  Area</v>
          </cell>
          <cell r="V6" t="str">
            <v>27.6  KV  Area</v>
          </cell>
          <cell r="W6" t="str">
            <v>44 KV  Area</v>
          </cell>
          <cell r="X6" t="str">
            <v>44 KV  Area</v>
          </cell>
          <cell r="Y6" t="str">
            <v>Peak Load  (TS)</v>
          </cell>
          <cell r="Z6" t="str">
            <v>Peak Load</v>
          </cell>
          <cell r="AI6" t="str">
            <v>Year</v>
          </cell>
          <cell r="AK6" t="str">
            <v>Summer  Peak</v>
          </cell>
          <cell r="AN6" t="str">
            <v xml:space="preserve">%    Growth </v>
          </cell>
          <cell r="AR6" t="str">
            <v>ERINDALE       T5/T6</v>
          </cell>
          <cell r="AS6" t="str">
            <v>44  KV</v>
          </cell>
          <cell r="AT6" t="str">
            <v>2-75/125</v>
          </cell>
          <cell r="AU6">
            <v>156</v>
          </cell>
          <cell r="AV6">
            <v>132.6</v>
          </cell>
          <cell r="AW6">
            <v>151.32</v>
          </cell>
          <cell r="BV6" t="str">
            <v>Year</v>
          </cell>
          <cell r="BW6" t="str">
            <v>44  KV  Area</v>
          </cell>
          <cell r="BX6" t="str">
            <v>44  KV  Area</v>
          </cell>
          <cell r="BY6" t="str">
            <v>Erin &amp; Tomk</v>
          </cell>
        </row>
        <row r="7">
          <cell r="AK7" t="str">
            <v>Load  (MW)</v>
          </cell>
          <cell r="AN7" t="str">
            <v>Rate  Per  Year</v>
          </cell>
          <cell r="AR7" t="str">
            <v>ERINDALE       T3/T4</v>
          </cell>
          <cell r="AS7" t="str">
            <v>44  KV</v>
          </cell>
          <cell r="AT7" t="str">
            <v>2-75/125</v>
          </cell>
          <cell r="AU7">
            <v>209</v>
          </cell>
          <cell r="AV7">
            <v>177.65</v>
          </cell>
          <cell r="AW7">
            <v>202.73</v>
          </cell>
          <cell r="AZ7" t="str">
            <v>Year</v>
          </cell>
          <cell r="BB7" t="str">
            <v>Load (MW)</v>
          </cell>
          <cell r="BD7" t="str">
            <v>Available  LTR</v>
          </cell>
          <cell r="BG7" t="str">
            <v>Difference (1)</v>
          </cell>
          <cell r="BK7" t="str">
            <v>Year</v>
          </cell>
          <cell r="BM7" t="str">
            <v>Load (MW)</v>
          </cell>
          <cell r="BO7" t="str">
            <v>Available  LTR</v>
          </cell>
          <cell r="BR7" t="str">
            <v>Difference (1)</v>
          </cell>
          <cell r="CC7" t="str">
            <v>Year</v>
          </cell>
          <cell r="CE7" t="str">
            <v>Load (MW)</v>
          </cell>
          <cell r="CG7" t="str">
            <v>Available  LTR</v>
          </cell>
        </row>
        <row r="8">
          <cell r="S8">
            <v>1991</v>
          </cell>
          <cell r="T8">
            <v>147.43584352164999</v>
          </cell>
          <cell r="U8">
            <v>245.8871827675101</v>
          </cell>
          <cell r="V8">
            <v>44.556697762924067</v>
          </cell>
          <cell r="W8">
            <v>557.55484047645677</v>
          </cell>
          <cell r="X8">
            <v>108.23782075369071</v>
          </cell>
          <cell r="Y8">
            <v>1103.6723852822317</v>
          </cell>
          <cell r="Z8">
            <v>1051.7997831739667</v>
          </cell>
          <cell r="BV8">
            <v>1991</v>
          </cell>
          <cell r="BW8">
            <v>304.73447515987442</v>
          </cell>
          <cell r="BX8">
            <v>252.8203653165823</v>
          </cell>
          <cell r="BY8">
            <v>557.55484047645677</v>
          </cell>
        </row>
        <row r="9">
          <cell r="AR9" t="str">
            <v>TOTAL  ERINDALE</v>
          </cell>
          <cell r="AS9" t="str">
            <v>44  KV</v>
          </cell>
          <cell r="AU9">
            <v>365</v>
          </cell>
          <cell r="AV9">
            <v>310.25</v>
          </cell>
          <cell r="AW9">
            <v>354.04999999999995</v>
          </cell>
        </row>
        <row r="10">
          <cell r="S10">
            <v>1992</v>
          </cell>
          <cell r="T10">
            <v>180.89904932814056</v>
          </cell>
          <cell r="U10">
            <v>255.32314558364271</v>
          </cell>
          <cell r="V10">
            <v>52.591276347365259</v>
          </cell>
          <cell r="W10">
            <v>588.24626053339966</v>
          </cell>
          <cell r="X10">
            <v>112.88611530409567</v>
          </cell>
          <cell r="Y10">
            <v>1189.9458470966438</v>
          </cell>
          <cell r="Z10">
            <v>1134.0183922831015</v>
          </cell>
          <cell r="AH10" t="str">
            <v>-</v>
          </cell>
          <cell r="AI10">
            <v>1980</v>
          </cell>
          <cell r="AK10">
            <v>510</v>
          </cell>
          <cell r="AN10" t="str">
            <v>-</v>
          </cell>
          <cell r="AZ10">
            <v>1990</v>
          </cell>
          <cell r="BB10">
            <v>548.5</v>
          </cell>
          <cell r="BD10">
            <v>466</v>
          </cell>
          <cell r="BG10">
            <v>-82.5</v>
          </cell>
          <cell r="BK10">
            <v>1990</v>
          </cell>
          <cell r="BM10">
            <v>139.19999999999999</v>
          </cell>
          <cell r="BO10">
            <v>210</v>
          </cell>
          <cell r="BR10">
            <v>70.800000000000011</v>
          </cell>
          <cell r="BV10">
            <v>1992</v>
          </cell>
          <cell r="BW10">
            <v>325.39595079838045</v>
          </cell>
          <cell r="BX10">
            <v>262.85030973501915</v>
          </cell>
          <cell r="BY10">
            <v>588.24626053339966</v>
          </cell>
          <cell r="CC10">
            <v>1991</v>
          </cell>
          <cell r="CE10">
            <v>557.55484047645677</v>
          </cell>
          <cell r="CG10">
            <v>610</v>
          </cell>
          <cell r="CH10" t="str">
            <v>.(2)</v>
          </cell>
        </row>
        <row r="11">
          <cell r="AH11" t="str">
            <v>|</v>
          </cell>
          <cell r="AN11" t="str">
            <v>|</v>
          </cell>
          <cell r="AR11" t="str">
            <v>TOMKEN         T1/T2</v>
          </cell>
          <cell r="AS11" t="str">
            <v>44  KV</v>
          </cell>
          <cell r="AT11" t="str">
            <v>2-75/125</v>
          </cell>
          <cell r="AU11">
            <v>183</v>
          </cell>
          <cell r="AV11">
            <v>155.54999999999998</v>
          </cell>
          <cell r="AW11">
            <v>177.51</v>
          </cell>
        </row>
        <row r="12">
          <cell r="S12">
            <v>1993</v>
          </cell>
          <cell r="T12">
            <v>219.7081847430689</v>
          </cell>
          <cell r="U12">
            <v>274.6368327253964</v>
          </cell>
          <cell r="V12">
            <v>57.275045087054039</v>
          </cell>
          <cell r="W12">
            <v>630.97518552557381</v>
          </cell>
          <cell r="X12">
            <v>120.67825820922195</v>
          </cell>
          <cell r="Y12">
            <v>1303.273506290315</v>
          </cell>
          <cell r="Z12">
            <v>1242.0196514946701</v>
          </cell>
          <cell r="AH12" t="str">
            <v>|</v>
          </cell>
          <cell r="AI12">
            <v>1981</v>
          </cell>
          <cell r="AK12">
            <v>556</v>
          </cell>
          <cell r="AN12" t="str">
            <v>|</v>
          </cell>
          <cell r="AR12" t="str">
            <v>TOMKEN        T3/T4</v>
          </cell>
          <cell r="AS12" t="str">
            <v>44   KV</v>
          </cell>
          <cell r="AT12" t="str">
            <v>2-75/125</v>
          </cell>
          <cell r="AU12">
            <v>170</v>
          </cell>
          <cell r="AV12">
            <v>144.5</v>
          </cell>
          <cell r="AW12">
            <v>164.9</v>
          </cell>
          <cell r="AZ12">
            <v>1991</v>
          </cell>
          <cell r="BB12">
            <v>558.32174108851029</v>
          </cell>
          <cell r="BD12">
            <v>610</v>
          </cell>
          <cell r="BE12" t="str">
            <v>.(2)</v>
          </cell>
          <cell r="BG12">
            <v>51.678258911489706</v>
          </cell>
          <cell r="BK12">
            <v>1991</v>
          </cell>
          <cell r="BM12">
            <v>165.91008991212027</v>
          </cell>
          <cell r="BO12">
            <v>210</v>
          </cell>
          <cell r="BR12">
            <v>44.08991008787973</v>
          </cell>
          <cell r="BV12">
            <v>1993</v>
          </cell>
          <cell r="BW12">
            <v>356.55351887996346</v>
          </cell>
          <cell r="BX12">
            <v>274.4216666456104</v>
          </cell>
          <cell r="BY12">
            <v>630.97518552557381</v>
          </cell>
          <cell r="CC12">
            <v>1992</v>
          </cell>
          <cell r="CE12">
            <v>588.24626053339966</v>
          </cell>
          <cell r="CG12">
            <v>610</v>
          </cell>
        </row>
        <row r="13">
          <cell r="AH13" t="str">
            <v>|</v>
          </cell>
          <cell r="AN13" t="str">
            <v>|</v>
          </cell>
        </row>
        <row r="14">
          <cell r="S14">
            <v>1994</v>
          </cell>
          <cell r="T14">
            <v>256.92486624071876</v>
          </cell>
          <cell r="U14">
            <v>280.86231424518019</v>
          </cell>
          <cell r="V14">
            <v>61.041665859024455</v>
          </cell>
          <cell r="W14">
            <v>672.09696506882665</v>
          </cell>
          <cell r="X14">
            <v>125.73784526860348</v>
          </cell>
          <cell r="Y14">
            <v>1396.6636566823536</v>
          </cell>
          <cell r="Z14">
            <v>1331.0204648182828</v>
          </cell>
          <cell r="AH14" t="str">
            <v>|</v>
          </cell>
          <cell r="AI14">
            <v>1982</v>
          </cell>
          <cell r="AK14">
            <v>560</v>
          </cell>
          <cell r="AN14" t="str">
            <v>|</v>
          </cell>
          <cell r="AR14" t="str">
            <v>TOTAL   TOMKEN</v>
          </cell>
          <cell r="AS14" t="str">
            <v>44  KV</v>
          </cell>
          <cell r="AU14">
            <v>353</v>
          </cell>
          <cell r="AV14">
            <v>300.04999999999995</v>
          </cell>
          <cell r="AW14">
            <v>342.40999999999997</v>
          </cell>
          <cell r="AZ14">
            <v>1992</v>
          </cell>
          <cell r="BB14">
            <v>585.4</v>
          </cell>
          <cell r="BD14">
            <v>610</v>
          </cell>
          <cell r="BG14">
            <v>24.600000000000023</v>
          </cell>
          <cell r="BK14">
            <v>1992</v>
          </cell>
          <cell r="BM14">
            <v>194.1</v>
          </cell>
          <cell r="BO14">
            <v>210</v>
          </cell>
          <cell r="BR14">
            <v>15.900000000000006</v>
          </cell>
          <cell r="BV14">
            <v>1994</v>
          </cell>
          <cell r="BW14">
            <v>383.77376254490662</v>
          </cell>
          <cell r="BX14">
            <v>288.32320252392003</v>
          </cell>
          <cell r="BY14">
            <v>672.09696506882665</v>
          </cell>
          <cell r="CC14">
            <v>1993</v>
          </cell>
          <cell r="CE14">
            <v>630.97518552557381</v>
          </cell>
          <cell r="CG14">
            <v>682</v>
          </cell>
          <cell r="CH14" t="str">
            <v>.(3)</v>
          </cell>
        </row>
        <row r="15">
          <cell r="AH15" t="str">
            <v>|</v>
          </cell>
          <cell r="AN15">
            <v>5.291848906511043E-2</v>
          </cell>
        </row>
        <row r="16">
          <cell r="S16">
            <v>1995</v>
          </cell>
          <cell r="T16">
            <v>303.31836321687103</v>
          </cell>
          <cell r="U16">
            <v>289.39169676007549</v>
          </cell>
          <cell r="V16">
            <v>65.101076549152083</v>
          </cell>
          <cell r="W16">
            <v>707.79578371759862</v>
          </cell>
          <cell r="X16">
            <v>131.79222227347196</v>
          </cell>
          <cell r="Y16">
            <v>1497.3991425171691</v>
          </cell>
          <cell r="Z16">
            <v>1427.0213828188621</v>
          </cell>
          <cell r="AH16" t="str">
            <v>|</v>
          </cell>
          <cell r="AI16">
            <v>1983</v>
          </cell>
          <cell r="AK16">
            <v>617</v>
          </cell>
          <cell r="AN16" t="str">
            <v>|</v>
          </cell>
          <cell r="AR16" t="str">
            <v>TOTAL   ERIN/TOMK</v>
          </cell>
          <cell r="AS16" t="str">
            <v>44  KV</v>
          </cell>
          <cell r="AU16">
            <v>718</v>
          </cell>
          <cell r="AV16">
            <v>610.29999999999995</v>
          </cell>
          <cell r="AW16">
            <v>696.45999999999992</v>
          </cell>
          <cell r="AZ16">
            <v>1993</v>
          </cell>
          <cell r="BB16">
            <v>639.5</v>
          </cell>
          <cell r="BD16">
            <v>755</v>
          </cell>
          <cell r="BE16" t="str">
            <v>.(3)</v>
          </cell>
          <cell r="BG16">
            <v>115.5</v>
          </cell>
          <cell r="BK16">
            <v>1993</v>
          </cell>
          <cell r="BM16">
            <v>223.2</v>
          </cell>
          <cell r="BO16">
            <v>355</v>
          </cell>
          <cell r="BP16" t="str">
            <v>.(2)</v>
          </cell>
          <cell r="BR16">
            <v>131.80000000000001</v>
          </cell>
          <cell r="BV16">
            <v>1995</v>
          </cell>
          <cell r="BW16">
            <v>402.93024031925762</v>
          </cell>
          <cell r="BX16">
            <v>304.86554339834106</v>
          </cell>
          <cell r="BY16">
            <v>707.79578371759862</v>
          </cell>
          <cell r="CC16">
            <v>1994</v>
          </cell>
          <cell r="CE16">
            <v>672.09696506882665</v>
          </cell>
          <cell r="CG16">
            <v>682</v>
          </cell>
        </row>
        <row r="17">
          <cell r="AH17" t="str">
            <v>|</v>
          </cell>
          <cell r="AN17" t="str">
            <v>|</v>
          </cell>
        </row>
        <row r="18">
          <cell r="S18">
            <v>1996</v>
          </cell>
          <cell r="T18">
            <v>335.84545948786297</v>
          </cell>
          <cell r="U18">
            <v>305.30225450503383</v>
          </cell>
          <cell r="V18">
            <v>69.547408585814509</v>
          </cell>
          <cell r="W18">
            <v>755.84045958794582</v>
          </cell>
          <cell r="X18">
            <v>138.944358488906</v>
          </cell>
          <cell r="Y18">
            <v>1605.479940655563</v>
          </cell>
          <cell r="Z18">
            <v>1530.0223834447515</v>
          </cell>
          <cell r="AH18" t="str">
            <v>|</v>
          </cell>
          <cell r="AI18">
            <v>1984</v>
          </cell>
          <cell r="AK18">
            <v>630</v>
          </cell>
          <cell r="AN18" t="str">
            <v>|</v>
          </cell>
          <cell r="AR18" t="str">
            <v xml:space="preserve">LORNE  PARK </v>
          </cell>
          <cell r="AS18" t="str">
            <v>27.6KV</v>
          </cell>
          <cell r="AT18" t="str">
            <v>2-75/125</v>
          </cell>
          <cell r="AU18">
            <v>190</v>
          </cell>
          <cell r="AV18">
            <v>161.5</v>
          </cell>
          <cell r="AW18">
            <v>184.29999999999998</v>
          </cell>
          <cell r="AZ18">
            <v>1994</v>
          </cell>
          <cell r="BB18">
            <v>657.30504836137845</v>
          </cell>
          <cell r="BD18">
            <v>755</v>
          </cell>
          <cell r="BG18">
            <v>97.694951638621546</v>
          </cell>
          <cell r="BK18">
            <v>1994</v>
          </cell>
          <cell r="BM18">
            <v>278.4377000951506</v>
          </cell>
          <cell r="BO18">
            <v>355</v>
          </cell>
          <cell r="BR18">
            <v>76.562299904849397</v>
          </cell>
          <cell r="BV18">
            <v>1996</v>
          </cell>
          <cell r="BW18">
            <v>432.71889012228638</v>
          </cell>
          <cell r="BX18">
            <v>323.12156946565938</v>
          </cell>
          <cell r="BY18">
            <v>755.84045958794582</v>
          </cell>
          <cell r="CC18">
            <v>1995</v>
          </cell>
          <cell r="CE18">
            <v>707.79578371759862</v>
          </cell>
          <cell r="CG18">
            <v>844</v>
          </cell>
          <cell r="CH18" t="str">
            <v>.(4)</v>
          </cell>
        </row>
        <row r="19">
          <cell r="AH19" t="str">
            <v>|</v>
          </cell>
          <cell r="AN19" t="str">
            <v>|</v>
          </cell>
        </row>
        <row r="20">
          <cell r="S20">
            <v>1997</v>
          </cell>
          <cell r="T20">
            <v>363.96490268707407</v>
          </cell>
          <cell r="U20">
            <v>321.40558028829753</v>
          </cell>
          <cell r="V20">
            <v>74.223675701390476</v>
          </cell>
          <cell r="W20">
            <v>816.00112510996269</v>
          </cell>
          <cell r="X20">
            <v>145.31071284507502</v>
          </cell>
          <cell r="Y20">
            <v>1720.9059966317998</v>
          </cell>
          <cell r="Z20">
            <v>1640.0234147901051</v>
          </cell>
          <cell r="AH20" t="str">
            <v>Actual</v>
          </cell>
          <cell r="AI20">
            <v>1985</v>
          </cell>
          <cell r="AK20">
            <v>660</v>
          </cell>
          <cell r="AN20" t="str">
            <v>-</v>
          </cell>
          <cell r="AR20" t="str">
            <v>COOKSVILLE</v>
          </cell>
          <cell r="AS20" t="str">
            <v>27.6KV</v>
          </cell>
          <cell r="AT20" t="str">
            <v>4-50/83</v>
          </cell>
          <cell r="AU20">
            <v>101</v>
          </cell>
          <cell r="AV20">
            <v>85.85</v>
          </cell>
          <cell r="AW20">
            <v>97.97</v>
          </cell>
          <cell r="AZ20">
            <v>1995</v>
          </cell>
          <cell r="BB20">
            <v>699.87117660652814</v>
          </cell>
          <cell r="BD20">
            <v>755</v>
          </cell>
          <cell r="BG20">
            <v>55.128823393471862</v>
          </cell>
          <cell r="BK20">
            <v>1995</v>
          </cell>
          <cell r="BM20">
            <v>311.24297032794163</v>
          </cell>
          <cell r="BO20">
            <v>355</v>
          </cell>
          <cell r="BR20">
            <v>43.757029672058366</v>
          </cell>
          <cell r="BV20">
            <v>1997</v>
          </cell>
          <cell r="BW20">
            <v>472.91943347576535</v>
          </cell>
          <cell r="BX20">
            <v>343.08169163419728</v>
          </cell>
          <cell r="BY20">
            <v>816.00112510996269</v>
          </cell>
          <cell r="CC20">
            <v>1996</v>
          </cell>
          <cell r="CE20">
            <v>755.84045958794582</v>
          </cell>
          <cell r="CG20">
            <v>844</v>
          </cell>
        </row>
        <row r="21">
          <cell r="AH21" t="str">
            <v>|</v>
          </cell>
          <cell r="AN21" t="str">
            <v>|</v>
          </cell>
        </row>
        <row r="22">
          <cell r="S22">
            <v>1998</v>
          </cell>
          <cell r="T22">
            <v>394.15107878677941</v>
          </cell>
          <cell r="U22">
            <v>338.67633663848005</v>
          </cell>
          <cell r="V22">
            <v>79.247231681694771</v>
          </cell>
          <cell r="W22">
            <v>880.49034301447762</v>
          </cell>
          <cell r="X22">
            <v>152.16164596133103</v>
          </cell>
          <cell r="Y22">
            <v>1844.726636082763</v>
          </cell>
          <cell r="Z22">
            <v>1758.024484186873</v>
          </cell>
          <cell r="AH22" t="str">
            <v>|</v>
          </cell>
          <cell r="AI22">
            <v>1986</v>
          </cell>
          <cell r="AK22">
            <v>723</v>
          </cell>
          <cell r="AN22" t="str">
            <v>|</v>
          </cell>
          <cell r="AR22" t="str">
            <v>WOODBRIGE*</v>
          </cell>
          <cell r="AS22" t="str">
            <v>44   KV</v>
          </cell>
          <cell r="AT22" t="str">
            <v>2-75/125</v>
          </cell>
          <cell r="AU22">
            <v>46</v>
          </cell>
          <cell r="AV22">
            <v>39.1</v>
          </cell>
          <cell r="AW22">
            <v>44.62</v>
          </cell>
          <cell r="AZ22">
            <v>1996</v>
          </cell>
          <cell r="BB22">
            <v>744.04500761978852</v>
          </cell>
          <cell r="BD22">
            <v>755</v>
          </cell>
          <cell r="BG22">
            <v>10.954992380211479</v>
          </cell>
          <cell r="BK22">
            <v>1996</v>
          </cell>
          <cell r="BM22">
            <v>347.64091145602009</v>
          </cell>
          <cell r="BO22">
            <v>355</v>
          </cell>
          <cell r="BR22">
            <v>7.3590885439799081</v>
          </cell>
          <cell r="BV22">
            <v>1998</v>
          </cell>
          <cell r="BW22">
            <v>523.85037390320531</v>
          </cell>
          <cell r="BX22">
            <v>356.63996911127231</v>
          </cell>
          <cell r="BY22">
            <v>880.49034301447762</v>
          </cell>
          <cell r="CC22">
            <v>1997</v>
          </cell>
          <cell r="CE22">
            <v>816.00112510996269</v>
          </cell>
          <cell r="CG22">
            <v>844</v>
          </cell>
        </row>
        <row r="23">
          <cell r="AH23" t="str">
            <v>|</v>
          </cell>
          <cell r="AN23" t="str">
            <v>|</v>
          </cell>
        </row>
        <row r="24">
          <cell r="S24">
            <v>1999</v>
          </cell>
          <cell r="T24">
            <v>426.66117722759986</v>
          </cell>
          <cell r="U24">
            <v>357.26546312107064</v>
          </cell>
          <cell r="V24">
            <v>84.661197701254224</v>
          </cell>
          <cell r="W24">
            <v>949.84491075445339</v>
          </cell>
          <cell r="X24">
            <v>159.55843449438956</v>
          </cell>
          <cell r="Y24">
            <v>1977.9911832987677</v>
          </cell>
          <cell r="Z24">
            <v>1885.0255976837257</v>
          </cell>
          <cell r="AH24" t="str">
            <v>|</v>
          </cell>
          <cell r="AI24">
            <v>1987</v>
          </cell>
          <cell r="AK24">
            <v>814</v>
          </cell>
          <cell r="AN24" t="str">
            <v>|</v>
          </cell>
          <cell r="AR24" t="str">
            <v>BRAMALEA*      ( 117 MVA)</v>
          </cell>
          <cell r="AS24" t="str">
            <v>44  KV</v>
          </cell>
          <cell r="AT24" t="str">
            <v>2-50/83</v>
          </cell>
          <cell r="AU24">
            <v>56</v>
          </cell>
          <cell r="AV24">
            <v>47.6</v>
          </cell>
          <cell r="AW24">
            <v>54.32</v>
          </cell>
          <cell r="AZ24">
            <v>1997</v>
          </cell>
          <cell r="BB24">
            <v>802.7109153995093</v>
          </cell>
          <cell r="BD24">
            <v>900</v>
          </cell>
          <cell r="BE24" t="str">
            <v>.(3)</v>
          </cell>
          <cell r="BG24">
            <v>97.289084600490696</v>
          </cell>
          <cell r="BK24">
            <v>1997</v>
          </cell>
          <cell r="BM24">
            <v>377.25511239752745</v>
          </cell>
          <cell r="BO24">
            <v>500</v>
          </cell>
          <cell r="BP24" t="str">
            <v>.(2)</v>
          </cell>
          <cell r="BR24">
            <v>122.74488760247255</v>
          </cell>
          <cell r="BV24">
            <v>1999</v>
          </cell>
          <cell r="BW24">
            <v>576.24305927159651</v>
          </cell>
          <cell r="BX24">
            <v>373.60185148285689</v>
          </cell>
          <cell r="BY24">
            <v>949.84491075445339</v>
          </cell>
        </row>
        <row r="25">
          <cell r="AH25" t="str">
            <v>|</v>
          </cell>
          <cell r="AN25">
            <v>9.2672054122554748E-2</v>
          </cell>
        </row>
        <row r="26">
          <cell r="S26">
            <v>2000</v>
          </cell>
          <cell r="T26">
            <v>461.54245265434321</v>
          </cell>
          <cell r="U26">
            <v>377.06314692083544</v>
          </cell>
          <cell r="V26">
            <v>90.463670964526557</v>
          </cell>
          <cell r="W26">
            <v>1024.1503487307477</v>
          </cell>
          <cell r="X26">
            <v>167.48001014672866</v>
          </cell>
          <cell r="Y26">
            <v>2120.6996294171818</v>
          </cell>
          <cell r="Z26">
            <v>2021.0267468345742</v>
          </cell>
          <cell r="AH26" t="str">
            <v>|</v>
          </cell>
          <cell r="AI26">
            <v>1988</v>
          </cell>
          <cell r="AK26">
            <v>904</v>
          </cell>
          <cell r="AN26" t="str">
            <v>|</v>
          </cell>
          <cell r="AR26" t="str">
            <v>BRAMALEA  *</v>
          </cell>
          <cell r="AS26" t="str">
            <v>27.6KV</v>
          </cell>
          <cell r="AT26" t="str">
            <v>2-75/125</v>
          </cell>
          <cell r="AU26">
            <v>77</v>
          </cell>
          <cell r="AV26">
            <v>65.45</v>
          </cell>
          <cell r="AW26">
            <v>74.69</v>
          </cell>
          <cell r="AZ26">
            <v>1998</v>
          </cell>
          <cell r="BB26">
            <v>865.54763122412146</v>
          </cell>
          <cell r="BD26">
            <v>900</v>
          </cell>
          <cell r="BG26">
            <v>34.45236877587854</v>
          </cell>
          <cell r="BK26">
            <v>1998</v>
          </cell>
          <cell r="BM26">
            <v>409.09379057713539</v>
          </cell>
          <cell r="BO26">
            <v>500</v>
          </cell>
          <cell r="BR26">
            <v>90.906209422864606</v>
          </cell>
          <cell r="BV26">
            <v>2000</v>
          </cell>
          <cell r="BW26">
            <v>626.74369703577236</v>
          </cell>
          <cell r="BX26">
            <v>397.40665169497549</v>
          </cell>
          <cell r="BY26">
            <v>1024.1503487307477</v>
          </cell>
        </row>
        <row r="27">
          <cell r="AH27" t="str">
            <v>|</v>
          </cell>
          <cell r="AN27" t="str">
            <v>|</v>
          </cell>
        </row>
        <row r="28">
          <cell r="AH28" t="str">
            <v>|</v>
          </cell>
          <cell r="AI28">
            <v>1989</v>
          </cell>
          <cell r="AK28">
            <v>1011</v>
          </cell>
          <cell r="AN28" t="str">
            <v>|</v>
          </cell>
          <cell r="AR28" t="str">
            <v>OAKVILLE*</v>
          </cell>
          <cell r="AS28" t="str">
            <v>27.6KV</v>
          </cell>
          <cell r="AT28" t="str">
            <v>2-50/83</v>
          </cell>
          <cell r="AU28">
            <v>57</v>
          </cell>
          <cell r="AV28">
            <v>48.449999999999996</v>
          </cell>
          <cell r="AW28">
            <v>55.29</v>
          </cell>
          <cell r="AZ28">
            <v>1999</v>
          </cell>
          <cell r="BB28">
            <v>935.04124260731157</v>
          </cell>
          <cell r="BD28">
            <v>1045</v>
          </cell>
          <cell r="BE28" t="str">
            <v>.(3)</v>
          </cell>
          <cell r="BG28">
            <v>109.95875739268843</v>
          </cell>
          <cell r="BK28">
            <v>1999</v>
          </cell>
          <cell r="BM28">
            <v>441.46484537474169</v>
          </cell>
          <cell r="BO28">
            <v>500</v>
          </cell>
          <cell r="BR28">
            <v>58.535154625258315</v>
          </cell>
        </row>
        <row r="29">
          <cell r="AH29" t="str">
            <v>|</v>
          </cell>
          <cell r="AN29" t="str">
            <v>|</v>
          </cell>
          <cell r="AS29" t="str">
            <v>27.6KV</v>
          </cell>
          <cell r="AT29" t="str">
            <v>2-75/125</v>
          </cell>
          <cell r="AU29">
            <v>125</v>
          </cell>
          <cell r="AV29">
            <v>106.25</v>
          </cell>
          <cell r="AW29">
            <v>121.25</v>
          </cell>
        </row>
        <row r="30">
          <cell r="S30" t="str">
            <v xml:space="preserve">*     Coincident  factor  between  Hydro  Mississauga's  summer  peak  load  </v>
          </cell>
          <cell r="AH30" t="str">
            <v>|</v>
          </cell>
          <cell r="AI30">
            <v>1990</v>
          </cell>
          <cell r="AK30">
            <v>1028</v>
          </cell>
          <cell r="AN30" t="str">
            <v>-</v>
          </cell>
        </row>
        <row r="31">
          <cell r="S31" t="str">
            <v xml:space="preserve">      and the sum  of  its  five  load  areas  summer  peak  loads  is  approximately  0.953</v>
          </cell>
          <cell r="AH31" t="str">
            <v>|</v>
          </cell>
          <cell r="AN31" t="str">
            <v>|</v>
          </cell>
          <cell r="AR31" t="str">
            <v>RICHVIEW*</v>
          </cell>
          <cell r="AS31" t="str">
            <v>27.6KV</v>
          </cell>
          <cell r="AT31" t="str">
            <v>2-50/83</v>
          </cell>
          <cell r="AU31">
            <v>75</v>
          </cell>
          <cell r="AV31">
            <v>63.75</v>
          </cell>
          <cell r="AW31">
            <v>72.75</v>
          </cell>
        </row>
        <row r="32">
          <cell r="AH32" t="str">
            <v>|</v>
          </cell>
          <cell r="AI32">
            <v>1991</v>
          </cell>
          <cell r="AK32">
            <v>1064</v>
          </cell>
          <cell r="AN32" t="str">
            <v>|</v>
          </cell>
          <cell r="AZ32" t="str">
            <v>.(1)</v>
          </cell>
          <cell r="BA32" t="str">
            <v>(Available   LTR   minus   Load)</v>
          </cell>
          <cell r="BK32" t="str">
            <v>.(1)</v>
          </cell>
          <cell r="BL32" t="str">
            <v>(Available   LTR   minus   Load)</v>
          </cell>
        </row>
        <row r="33">
          <cell r="W33" t="str">
            <v>Table     1</v>
          </cell>
          <cell r="AH33" t="str">
            <v>|</v>
          </cell>
          <cell r="AN33" t="str">
            <v>|</v>
          </cell>
          <cell r="AR33" t="str">
            <v>ERINDALE     T!/T2</v>
          </cell>
          <cell r="AS33" t="str">
            <v>27.6KV</v>
          </cell>
          <cell r="AT33" t="str">
            <v>2-75/125</v>
          </cell>
          <cell r="AU33">
            <v>170</v>
          </cell>
          <cell r="AV33">
            <v>144.5</v>
          </cell>
          <cell r="AW33">
            <v>164.9</v>
          </cell>
        </row>
        <row r="34">
          <cell r="AH34" t="str">
            <v>|</v>
          </cell>
          <cell r="AI34">
            <v>1992</v>
          </cell>
          <cell r="AK34">
            <v>1076</v>
          </cell>
          <cell r="AN34" t="str">
            <v>|</v>
          </cell>
          <cell r="AZ34" t="str">
            <v>.(2)</v>
          </cell>
          <cell r="BA34" t="str">
            <v>Tomken  TS  T3/T4</v>
          </cell>
          <cell r="BK34" t="str">
            <v>.(2)</v>
          </cell>
          <cell r="BL34" t="str">
            <v>New  DESN  Unit</v>
          </cell>
        </row>
        <row r="35">
          <cell r="AH35" t="str">
            <v>|</v>
          </cell>
          <cell r="AN35">
            <v>2.5864368406579574E-2</v>
          </cell>
        </row>
        <row r="36">
          <cell r="AH36" t="str">
            <v>|</v>
          </cell>
          <cell r="AI36">
            <v>1993</v>
          </cell>
          <cell r="AK36">
            <v>1095</v>
          </cell>
          <cell r="AN36" t="str">
            <v>|</v>
          </cell>
          <cell r="AR36" t="str">
            <v>T O T A L</v>
          </cell>
          <cell r="AU36">
            <v>1445</v>
          </cell>
          <cell r="AV36">
            <v>1228.25</v>
          </cell>
          <cell r="AW36">
            <v>1401.6499999999999</v>
          </cell>
          <cell r="AZ36" t="str">
            <v>.(3)</v>
          </cell>
          <cell r="BA36" t="str">
            <v>New  DESN  Unit</v>
          </cell>
        </row>
        <row r="37">
          <cell r="AH37" t="str">
            <v>|</v>
          </cell>
          <cell r="AN37" t="str">
            <v>|</v>
          </cell>
        </row>
        <row r="38">
          <cell r="AH38" t="str">
            <v>|</v>
          </cell>
          <cell r="AI38">
            <v>1994</v>
          </cell>
          <cell r="AK38">
            <v>1099</v>
          </cell>
          <cell r="AN38" t="str">
            <v>|</v>
          </cell>
          <cell r="AR38" t="str">
            <v>T O T A L   44  KV  S Y S T E M</v>
          </cell>
          <cell r="AV38">
            <v>697</v>
          </cell>
          <cell r="AW38">
            <v>795.4</v>
          </cell>
        </row>
        <row r="39">
          <cell r="AH39" t="str">
            <v>|</v>
          </cell>
          <cell r="AN39" t="str">
            <v>|</v>
          </cell>
        </row>
        <row r="40">
          <cell r="AH40" t="str">
            <v>-</v>
          </cell>
          <cell r="AI40">
            <v>1995</v>
          </cell>
          <cell r="AK40">
            <v>1168</v>
          </cell>
          <cell r="AN40" t="str">
            <v>-</v>
          </cell>
          <cell r="AR40" t="str">
            <v>NORTH   27.6  kV   SYSTEM</v>
          </cell>
          <cell r="AV40">
            <v>209.95</v>
          </cell>
          <cell r="AW40">
            <v>696.45999999999992</v>
          </cell>
          <cell r="BC40" t="str">
            <v xml:space="preserve">Hydro   Mississauga </v>
          </cell>
          <cell r="BN40" t="str">
            <v xml:space="preserve">Hydro   Mississauga </v>
          </cell>
        </row>
        <row r="41">
          <cell r="AH41" t="str">
            <v>-</v>
          </cell>
          <cell r="AN41" t="str">
            <v>|</v>
          </cell>
          <cell r="BC41" t="str">
            <v>Base  Case   Forecast</v>
          </cell>
          <cell r="BN41" t="str">
            <v>Base  Case   Forecast</v>
          </cell>
        </row>
        <row r="42">
          <cell r="AH42" t="str">
            <v>|</v>
          </cell>
          <cell r="AI42">
            <v>1996</v>
          </cell>
          <cell r="AK42">
            <v>1195</v>
          </cell>
          <cell r="AN42" t="str">
            <v>|</v>
          </cell>
          <cell r="BC42" t="str">
            <v>Erindale  &amp;  Tomken  44  kV    Area</v>
          </cell>
          <cell r="BN42" t="str">
            <v>North   27.6   kV  Area</v>
          </cell>
        </row>
        <row r="43">
          <cell r="AH43" t="str">
            <v>|</v>
          </cell>
          <cell r="AN43" t="str">
            <v>|</v>
          </cell>
        </row>
        <row r="44">
          <cell r="AH44" t="str">
            <v>|</v>
          </cell>
          <cell r="AI44">
            <v>1997</v>
          </cell>
          <cell r="AK44">
            <v>1228</v>
          </cell>
          <cell r="AN44" t="str">
            <v>|</v>
          </cell>
          <cell r="BC44" t="str">
            <v>Future Facility Requirements</v>
          </cell>
          <cell r="BN44" t="str">
            <v>Future Facility Requirements</v>
          </cell>
        </row>
        <row r="45">
          <cell r="AH45" t="str">
            <v>Forecast</v>
          </cell>
          <cell r="AN45">
            <v>3.1965395151428266E-2</v>
          </cell>
        </row>
        <row r="46">
          <cell r="AH46" t="str">
            <v>|</v>
          </cell>
          <cell r="AI46">
            <v>1998</v>
          </cell>
          <cell r="AK46">
            <v>1271</v>
          </cell>
          <cell r="AN46" t="str">
            <v>|</v>
          </cell>
          <cell r="AR46" t="str">
            <v>*Prorated  LTRs  available   for   HM</v>
          </cell>
          <cell r="AZ46">
            <v>1993</v>
          </cell>
          <cell r="BB46" t="str">
            <v>Add   a  44 kV  75/125  MVA  DESN   Unit</v>
          </cell>
          <cell r="BK46">
            <v>1993</v>
          </cell>
          <cell r="BM46" t="str">
            <v>Add   a  27.6 kV  75/125  MVA  DESN   Unit</v>
          </cell>
        </row>
        <row r="47">
          <cell r="AH47" t="str">
            <v>|</v>
          </cell>
          <cell r="AN47" t="str">
            <v>|</v>
          </cell>
        </row>
        <row r="48">
          <cell r="AH48" t="str">
            <v>|</v>
          </cell>
          <cell r="AI48">
            <v>1999</v>
          </cell>
          <cell r="AK48">
            <v>1318</v>
          </cell>
          <cell r="AN48" t="str">
            <v>|</v>
          </cell>
          <cell r="AZ48">
            <v>1997</v>
          </cell>
          <cell r="BB48" t="str">
            <v>Add   a  44 kV  75/125  MVA  DESN   Unit</v>
          </cell>
          <cell r="BK48">
            <v>1997</v>
          </cell>
          <cell r="BM48" t="str">
            <v>Add   a  27.6 kV  75/125  MVA  DESN   Unit</v>
          </cell>
        </row>
        <row r="49">
          <cell r="AH49" t="str">
            <v>|</v>
          </cell>
          <cell r="AN49" t="str">
            <v>|</v>
          </cell>
        </row>
        <row r="50">
          <cell r="AH50" t="str">
            <v>-</v>
          </cell>
          <cell r="AI50">
            <v>2000</v>
          </cell>
          <cell r="AK50">
            <v>1367</v>
          </cell>
          <cell r="AN50" t="str">
            <v>-</v>
          </cell>
          <cell r="AZ50">
            <v>1999</v>
          </cell>
          <cell r="BB50" t="str">
            <v>Add   a  44 kV  75/125  MVA  DESN   Unit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s"/>
      <sheetName val="Sheet3"/>
      <sheetName val="preliminary"/>
      <sheetName val="No Home Office"/>
      <sheetName val="Plan2010"/>
      <sheetName val="Actual2009"/>
      <sheetName val="Notes"/>
    </sheetNames>
    <sheetDataSet>
      <sheetData sheetId="0" refreshError="1"/>
      <sheetData sheetId="1" refreshError="1">
        <row r="9">
          <cell r="A9" t="str">
            <v>A0026</v>
          </cell>
          <cell r="B9" t="str">
            <v>ATLANTIC</v>
          </cell>
          <cell r="D9">
            <v>0</v>
          </cell>
          <cell r="E9">
            <v>0</v>
          </cell>
          <cell r="F9">
            <v>0</v>
          </cell>
          <cell r="G9" t="str">
            <v xml:space="preserve">                   N/A</v>
          </cell>
          <cell r="H9">
            <v>19503.599999999999</v>
          </cell>
          <cell r="I9">
            <v>-19503.599999999999</v>
          </cell>
        </row>
        <row r="10">
          <cell r="A10" t="str">
            <v>A0027</v>
          </cell>
          <cell r="B10" t="str">
            <v>QUEBEC</v>
          </cell>
          <cell r="D10">
            <v>0</v>
          </cell>
          <cell r="E10">
            <v>0</v>
          </cell>
          <cell r="F10">
            <v>0</v>
          </cell>
          <cell r="G10" t="str">
            <v xml:space="preserve">                   N/A</v>
          </cell>
          <cell r="H10">
            <v>17409.27</v>
          </cell>
          <cell r="I10">
            <v>-17409.27</v>
          </cell>
        </row>
        <row r="11">
          <cell r="A11" t="str">
            <v>A0028</v>
          </cell>
          <cell r="B11" t="str">
            <v>BRITISH COLUMBIA</v>
          </cell>
          <cell r="D11">
            <v>0</v>
          </cell>
          <cell r="E11">
            <v>0</v>
          </cell>
          <cell r="F11">
            <v>0</v>
          </cell>
          <cell r="G11" t="str">
            <v xml:space="preserve">                   N/A</v>
          </cell>
          <cell r="H11">
            <v>27483.99</v>
          </cell>
          <cell r="I11">
            <v>-27483.99</v>
          </cell>
        </row>
        <row r="12">
          <cell r="A12" t="str">
            <v>A0040</v>
          </cell>
          <cell r="B12" t="str">
            <v>CANADA GLOBAL SERVICES - ADMIN</v>
          </cell>
          <cell r="D12">
            <v>0</v>
          </cell>
          <cell r="E12">
            <v>0</v>
          </cell>
          <cell r="F12">
            <v>0</v>
          </cell>
          <cell r="G12" t="str">
            <v xml:space="preserve">                   N/A</v>
          </cell>
          <cell r="H12">
            <v>77256.19</v>
          </cell>
          <cell r="I12">
            <v>-77256.19</v>
          </cell>
        </row>
        <row r="13">
          <cell r="A13" t="str">
            <v>A0041</v>
          </cell>
          <cell r="B13" t="str">
            <v>ONTARIO</v>
          </cell>
          <cell r="D13">
            <v>0</v>
          </cell>
          <cell r="E13">
            <v>0</v>
          </cell>
          <cell r="F13">
            <v>0</v>
          </cell>
          <cell r="G13" t="str">
            <v xml:space="preserve">                   N/A</v>
          </cell>
          <cell r="H13">
            <v>88394.85</v>
          </cell>
          <cell r="I13">
            <v>-88394.85</v>
          </cell>
        </row>
        <row r="14">
          <cell r="A14" t="str">
            <v>A0044</v>
          </cell>
          <cell r="B14" t="str">
            <v>ALBERTA/SASKATCHEWAN</v>
          </cell>
          <cell r="D14">
            <v>0</v>
          </cell>
          <cell r="E14">
            <v>0</v>
          </cell>
          <cell r="F14">
            <v>0</v>
          </cell>
          <cell r="G14" t="str">
            <v xml:space="preserve">                   N/A</v>
          </cell>
          <cell r="H14">
            <v>49248.74</v>
          </cell>
          <cell r="I14">
            <v>-49248.74</v>
          </cell>
        </row>
        <row r="15">
          <cell r="A15" t="str">
            <v>B0043</v>
          </cell>
          <cell r="B15" t="str">
            <v>BARRIE ARM</v>
          </cell>
          <cell r="D15">
            <v>198876.71</v>
          </cell>
          <cell r="E15">
            <v>132888.69</v>
          </cell>
          <cell r="F15">
            <v>65988.01999999999</v>
          </cell>
          <cell r="G15">
            <v>33.180399999999999</v>
          </cell>
          <cell r="H15">
            <v>0</v>
          </cell>
          <cell r="I15">
            <v>65988.01999999999</v>
          </cell>
        </row>
        <row r="16">
          <cell r="A16" t="str">
            <v>B0044</v>
          </cell>
          <cell r="B16" t="str">
            <v>BARRIE A.T.M.</v>
          </cell>
          <cell r="D16">
            <v>274651.43</v>
          </cell>
          <cell r="E16">
            <v>144040.5</v>
          </cell>
          <cell r="F16">
            <v>130610.93</v>
          </cell>
          <cell r="G16">
            <v>47.555199999999999</v>
          </cell>
          <cell r="H16">
            <v>0</v>
          </cell>
          <cell r="I16">
            <v>130610.93</v>
          </cell>
        </row>
        <row r="17">
          <cell r="A17" t="str">
            <v>B0055</v>
          </cell>
          <cell r="B17" t="str">
            <v>CANADIAN H.O. - COIN</v>
          </cell>
          <cell r="D17">
            <v>45000</v>
          </cell>
          <cell r="E17">
            <v>2812.5</v>
          </cell>
          <cell r="F17">
            <v>42187.5</v>
          </cell>
          <cell r="G17">
            <v>93.75</v>
          </cell>
          <cell r="H17">
            <v>0</v>
          </cell>
          <cell r="I17">
            <v>42187.5</v>
          </cell>
        </row>
        <row r="18">
          <cell r="A18" t="str">
            <v>B0056</v>
          </cell>
          <cell r="B18" t="str">
            <v>CANADIAN H.O. - CASH LOGISTICS</v>
          </cell>
          <cell r="D18">
            <v>0</v>
          </cell>
          <cell r="E18">
            <v>-8142.5</v>
          </cell>
          <cell r="F18">
            <v>8142.5</v>
          </cell>
          <cell r="G18" t="str">
            <v xml:space="preserve">                   N/A</v>
          </cell>
          <cell r="H18">
            <v>0</v>
          </cell>
          <cell r="I18">
            <v>8142.5</v>
          </cell>
        </row>
        <row r="19">
          <cell r="A19" t="str">
            <v>B0095</v>
          </cell>
          <cell r="B19" t="str">
            <v>CALGARY ARM</v>
          </cell>
          <cell r="D19">
            <v>390964.09</v>
          </cell>
          <cell r="E19">
            <v>175811.59</v>
          </cell>
          <cell r="F19">
            <v>215152.50000000003</v>
          </cell>
          <cell r="G19">
            <v>55.031300000000002</v>
          </cell>
          <cell r="H19">
            <v>0</v>
          </cell>
          <cell r="I19">
            <v>215152.50000000003</v>
          </cell>
        </row>
        <row r="20">
          <cell r="A20" t="str">
            <v>B0096</v>
          </cell>
          <cell r="B20" t="str">
            <v>CALGARY G&amp;A</v>
          </cell>
          <cell r="D20">
            <v>0</v>
          </cell>
          <cell r="E20">
            <v>269324.21999999997</v>
          </cell>
          <cell r="F20">
            <v>-269324.21999999997</v>
          </cell>
          <cell r="G20" t="str">
            <v xml:space="preserve">                   N/A</v>
          </cell>
          <cell r="H20">
            <v>0</v>
          </cell>
          <cell r="I20">
            <v>-269324.21999999997</v>
          </cell>
        </row>
        <row r="21">
          <cell r="A21" t="str">
            <v>B0097</v>
          </cell>
          <cell r="B21" t="str">
            <v>CALGARY A.T.M.</v>
          </cell>
          <cell r="D21">
            <v>530817.5</v>
          </cell>
          <cell r="E21">
            <v>316422.21999999997</v>
          </cell>
          <cell r="F21">
            <v>214395.28000000003</v>
          </cell>
          <cell r="G21">
            <v>40.389600000000002</v>
          </cell>
          <cell r="H21">
            <v>0</v>
          </cell>
          <cell r="I21">
            <v>214395.28000000003</v>
          </cell>
        </row>
        <row r="22">
          <cell r="A22" t="str">
            <v>B0105</v>
          </cell>
          <cell r="B22" t="str">
            <v>NANAIMO</v>
          </cell>
          <cell r="D22">
            <v>115456.07</v>
          </cell>
          <cell r="E22">
            <v>111170.035</v>
          </cell>
          <cell r="F22">
            <v>4286.0350000000035</v>
          </cell>
          <cell r="G22">
            <v>3.7122999999999999</v>
          </cell>
          <cell r="H22">
            <v>0</v>
          </cell>
          <cell r="I22">
            <v>4286.0350000000035</v>
          </cell>
        </row>
        <row r="23">
          <cell r="A23" t="str">
            <v>B0106</v>
          </cell>
          <cell r="B23" t="str">
            <v>PRINCE GEORGE</v>
          </cell>
          <cell r="D23">
            <v>127281.02</v>
          </cell>
          <cell r="E23">
            <v>107982.04</v>
          </cell>
          <cell r="F23">
            <v>19298.98000000001</v>
          </cell>
          <cell r="G23">
            <v>15.1625</v>
          </cell>
          <cell r="H23">
            <v>0</v>
          </cell>
          <cell r="I23">
            <v>19298.98000000001</v>
          </cell>
        </row>
        <row r="24">
          <cell r="A24" t="str">
            <v>B0107</v>
          </cell>
          <cell r="B24" t="str">
            <v>QUEBEC CITY ATM</v>
          </cell>
          <cell r="D24">
            <v>135043.29</v>
          </cell>
          <cell r="E24">
            <v>209988.245</v>
          </cell>
          <cell r="F24">
            <v>-74944.954999999987</v>
          </cell>
          <cell r="G24">
            <v>-55.497</v>
          </cell>
          <cell r="H24">
            <v>0</v>
          </cell>
          <cell r="I24">
            <v>-74944.954999999987</v>
          </cell>
        </row>
        <row r="25">
          <cell r="A25" t="str">
            <v>B0117</v>
          </cell>
          <cell r="B25" t="str">
            <v>THUNDER BAY G&amp;A</v>
          </cell>
          <cell r="D25">
            <v>0</v>
          </cell>
          <cell r="E25">
            <v>35293.78</v>
          </cell>
          <cell r="F25">
            <v>-35293.78</v>
          </cell>
          <cell r="G25" t="str">
            <v xml:space="preserve">                   N/A</v>
          </cell>
          <cell r="H25">
            <v>0</v>
          </cell>
          <cell r="I25">
            <v>-35293.78</v>
          </cell>
        </row>
        <row r="26">
          <cell r="A26" t="str">
            <v>B0118</v>
          </cell>
          <cell r="B26" t="str">
            <v>CHARLOTTETOWN</v>
          </cell>
          <cell r="D26">
            <v>33636.129999999997</v>
          </cell>
          <cell r="E26">
            <v>50937.735000000001</v>
          </cell>
          <cell r="F26">
            <v>-17301.605000000003</v>
          </cell>
          <cell r="G26">
            <v>-51.437600000000003</v>
          </cell>
          <cell r="H26">
            <v>0</v>
          </cell>
          <cell r="I26">
            <v>-17301.605000000003</v>
          </cell>
        </row>
        <row r="27">
          <cell r="A27" t="str">
            <v>B0119</v>
          </cell>
          <cell r="B27" t="str">
            <v>BARRIE G&amp;A</v>
          </cell>
          <cell r="D27">
            <v>0</v>
          </cell>
          <cell r="E27">
            <v>95468.425000000003</v>
          </cell>
          <cell r="F27">
            <v>-95468.425000000003</v>
          </cell>
          <cell r="G27" t="str">
            <v xml:space="preserve">                   N/A</v>
          </cell>
          <cell r="H27">
            <v>0</v>
          </cell>
          <cell r="I27">
            <v>-95468.425000000003</v>
          </cell>
        </row>
        <row r="28">
          <cell r="A28" t="str">
            <v>B0127</v>
          </cell>
          <cell r="B28" t="str">
            <v>LANGLEY (BC)</v>
          </cell>
          <cell r="D28">
            <v>228107.86</v>
          </cell>
          <cell r="E28">
            <v>122385.18</v>
          </cell>
          <cell r="F28">
            <v>105722.68</v>
          </cell>
          <cell r="G28">
            <v>46.347700000000003</v>
          </cell>
          <cell r="H28">
            <v>0</v>
          </cell>
          <cell r="I28">
            <v>105722.68</v>
          </cell>
        </row>
        <row r="29">
          <cell r="A29" t="str">
            <v>B0138</v>
          </cell>
          <cell r="B29" t="str">
            <v>CORNWALL</v>
          </cell>
          <cell r="D29">
            <v>35337.56</v>
          </cell>
          <cell r="E29">
            <v>45424.345000000001</v>
          </cell>
          <cell r="F29">
            <v>-10086.785000000003</v>
          </cell>
          <cell r="G29">
            <v>-28.5441</v>
          </cell>
          <cell r="H29">
            <v>0</v>
          </cell>
          <cell r="I29">
            <v>-10086.785000000003</v>
          </cell>
        </row>
        <row r="30">
          <cell r="A30" t="str">
            <v>B0193</v>
          </cell>
          <cell r="B30" t="str">
            <v>EDMONTON ARM</v>
          </cell>
          <cell r="D30">
            <v>385280.51</v>
          </cell>
          <cell r="E30">
            <v>226609.72</v>
          </cell>
          <cell r="F30">
            <v>158670.79</v>
          </cell>
          <cell r="G30">
            <v>41.183199999999999</v>
          </cell>
          <cell r="H30">
            <v>0</v>
          </cell>
          <cell r="I30">
            <v>158670.79</v>
          </cell>
        </row>
        <row r="31">
          <cell r="A31" t="str">
            <v>B0194</v>
          </cell>
          <cell r="B31" t="str">
            <v>EDMONTON G&amp;A</v>
          </cell>
          <cell r="D31">
            <v>0</v>
          </cell>
          <cell r="E31">
            <v>247138.39500000002</v>
          </cell>
          <cell r="F31">
            <v>-247138.39500000002</v>
          </cell>
          <cell r="G31" t="str">
            <v xml:space="preserve">                   N/A</v>
          </cell>
          <cell r="H31">
            <v>0</v>
          </cell>
          <cell r="I31">
            <v>-247138.39500000002</v>
          </cell>
        </row>
        <row r="32">
          <cell r="A32" t="str">
            <v>B0197</v>
          </cell>
          <cell r="B32" t="str">
            <v>HALIFAX G&amp;A</v>
          </cell>
          <cell r="D32">
            <v>0</v>
          </cell>
          <cell r="E32">
            <v>97373.895000000019</v>
          </cell>
          <cell r="F32">
            <v>-97373.895000000019</v>
          </cell>
          <cell r="G32" t="str">
            <v xml:space="preserve">                   N/A</v>
          </cell>
          <cell r="H32">
            <v>0</v>
          </cell>
          <cell r="I32">
            <v>-97373.895000000019</v>
          </cell>
        </row>
        <row r="33">
          <cell r="A33" t="str">
            <v>B0211</v>
          </cell>
          <cell r="B33" t="str">
            <v>EDMONTON - ATM</v>
          </cell>
          <cell r="D33">
            <v>470130.21</v>
          </cell>
          <cell r="E33">
            <v>301398.16499999998</v>
          </cell>
          <cell r="F33">
            <v>168732.04500000004</v>
          </cell>
          <cell r="G33">
            <v>35.890500000000003</v>
          </cell>
          <cell r="H33">
            <v>0</v>
          </cell>
          <cell r="I33">
            <v>168732.04500000004</v>
          </cell>
        </row>
        <row r="34">
          <cell r="A34" t="str">
            <v>B0227</v>
          </cell>
          <cell r="B34" t="str">
            <v>MONTREAL ATM</v>
          </cell>
          <cell r="D34">
            <v>420561.55</v>
          </cell>
          <cell r="E34">
            <v>571374.41600000008</v>
          </cell>
          <cell r="F34">
            <v>-150812.8660000001</v>
          </cell>
          <cell r="G34">
            <v>-35.859900000000003</v>
          </cell>
          <cell r="H34">
            <v>0</v>
          </cell>
          <cell r="I34">
            <v>-150812.8660000001</v>
          </cell>
        </row>
        <row r="35">
          <cell r="A35" t="str">
            <v>B0229</v>
          </cell>
          <cell r="B35" t="str">
            <v>CANADIAN HOME OFFICE - ATM</v>
          </cell>
          <cell r="D35">
            <v>5519.48</v>
          </cell>
          <cell r="E35">
            <v>-62862.38</v>
          </cell>
          <cell r="F35">
            <v>68381.86</v>
          </cell>
          <cell r="G35">
            <v>1238.9185</v>
          </cell>
          <cell r="H35">
            <v>0</v>
          </cell>
          <cell r="I35">
            <v>68381.86</v>
          </cell>
        </row>
        <row r="36">
          <cell r="A36" t="str">
            <v>B0232</v>
          </cell>
          <cell r="B36" t="str">
            <v>CANADIAN HOME OFFICE GLO_SRV</v>
          </cell>
          <cell r="D36">
            <v>0</v>
          </cell>
          <cell r="E36">
            <v>-64672.49</v>
          </cell>
          <cell r="F36">
            <v>64672.49</v>
          </cell>
          <cell r="G36" t="str">
            <v xml:space="preserve">                   N/A</v>
          </cell>
          <cell r="H36">
            <v>0</v>
          </cell>
          <cell r="I36">
            <v>64672.49</v>
          </cell>
        </row>
        <row r="37">
          <cell r="A37" t="str">
            <v>B0255</v>
          </cell>
          <cell r="B37" t="str">
            <v>HALIFAX ARM</v>
          </cell>
          <cell r="D37">
            <v>99164.89</v>
          </cell>
          <cell r="E37">
            <v>47062.66</v>
          </cell>
          <cell r="F37">
            <v>52102.229999999996</v>
          </cell>
          <cell r="G37">
            <v>52.540999999999997</v>
          </cell>
          <cell r="H37">
            <v>0</v>
          </cell>
          <cell r="I37">
            <v>52102.229999999996</v>
          </cell>
        </row>
        <row r="38">
          <cell r="A38" t="str">
            <v>B0256</v>
          </cell>
          <cell r="B38" t="str">
            <v>HALIFAX CASH LOGISTICS</v>
          </cell>
          <cell r="D38">
            <v>24324.11</v>
          </cell>
          <cell r="E38">
            <v>11780.49</v>
          </cell>
          <cell r="F38">
            <v>12543.62</v>
          </cell>
          <cell r="G38">
            <v>51.5687</v>
          </cell>
          <cell r="H38">
            <v>0</v>
          </cell>
          <cell r="I38">
            <v>12543.62</v>
          </cell>
        </row>
        <row r="39">
          <cell r="A39" t="str">
            <v>B0257</v>
          </cell>
          <cell r="B39" t="str">
            <v>MONCTON ATM</v>
          </cell>
          <cell r="D39">
            <v>107356.89</v>
          </cell>
          <cell r="E39">
            <v>80723.490000000005</v>
          </cell>
          <cell r="F39">
            <v>26633.399999999994</v>
          </cell>
          <cell r="G39">
            <v>24.808299999999999</v>
          </cell>
          <cell r="H39">
            <v>0</v>
          </cell>
          <cell r="I39">
            <v>26633.399999999994</v>
          </cell>
        </row>
        <row r="40">
          <cell r="A40" t="str">
            <v>B0258</v>
          </cell>
          <cell r="B40" t="str">
            <v>HALIFAX ATM</v>
          </cell>
          <cell r="D40">
            <v>217927.44</v>
          </cell>
          <cell r="E40">
            <v>148080.76</v>
          </cell>
          <cell r="F40">
            <v>69846.679999999993</v>
          </cell>
          <cell r="G40">
            <v>32.050400000000003</v>
          </cell>
          <cell r="H40">
            <v>0</v>
          </cell>
          <cell r="I40">
            <v>69846.679999999993</v>
          </cell>
        </row>
        <row r="41">
          <cell r="A41" t="str">
            <v>B0260</v>
          </cell>
          <cell r="B41" t="str">
            <v>HAMILTON ARM</v>
          </cell>
          <cell r="D41">
            <v>327914.71000000002</v>
          </cell>
          <cell r="E41">
            <v>187129.54399999999</v>
          </cell>
          <cell r="F41">
            <v>140785.16600000003</v>
          </cell>
          <cell r="G41">
            <v>42.933500000000002</v>
          </cell>
          <cell r="H41">
            <v>0</v>
          </cell>
          <cell r="I41">
            <v>140785.16600000003</v>
          </cell>
        </row>
        <row r="42">
          <cell r="A42" t="str">
            <v>B0261</v>
          </cell>
          <cell r="B42" t="str">
            <v>HAMILTON G&amp;A</v>
          </cell>
          <cell r="D42">
            <v>0</v>
          </cell>
          <cell r="E42">
            <v>191130.29</v>
          </cell>
          <cell r="F42">
            <v>-191130.29</v>
          </cell>
          <cell r="G42" t="str">
            <v xml:space="preserve">                   N/A</v>
          </cell>
          <cell r="H42">
            <v>0</v>
          </cell>
          <cell r="I42">
            <v>-191130.29</v>
          </cell>
        </row>
        <row r="43">
          <cell r="A43" t="str">
            <v>B0262</v>
          </cell>
          <cell r="B43" t="str">
            <v>HAMILTON ATM</v>
          </cell>
          <cell r="D43">
            <v>387987</v>
          </cell>
          <cell r="E43">
            <v>236760.73500000002</v>
          </cell>
          <cell r="F43">
            <v>151226.26499999998</v>
          </cell>
          <cell r="G43">
            <v>38.9771</v>
          </cell>
          <cell r="H43">
            <v>0</v>
          </cell>
          <cell r="I43">
            <v>151226.26499999998</v>
          </cell>
        </row>
        <row r="44">
          <cell r="A44" t="str">
            <v>B0316</v>
          </cell>
          <cell r="B44" t="str">
            <v>BC COMPUSAFE</v>
          </cell>
          <cell r="D44">
            <v>30834.46</v>
          </cell>
          <cell r="E44">
            <v>27342.67</v>
          </cell>
          <cell r="F44">
            <v>3491.7900000000009</v>
          </cell>
          <cell r="G44">
            <v>11.324299999999999</v>
          </cell>
          <cell r="H44">
            <v>0</v>
          </cell>
          <cell r="I44">
            <v>3491.7900000000009</v>
          </cell>
        </row>
        <row r="45">
          <cell r="A45" t="str">
            <v>B0317</v>
          </cell>
          <cell r="B45" t="str">
            <v>CENTRAL COMPUSAFE</v>
          </cell>
          <cell r="D45">
            <v>152341.5</v>
          </cell>
          <cell r="E45">
            <v>126345.61</v>
          </cell>
          <cell r="F45">
            <v>25995.89</v>
          </cell>
          <cell r="G45">
            <v>17.0642</v>
          </cell>
          <cell r="H45">
            <v>0</v>
          </cell>
          <cell r="I45">
            <v>25995.89</v>
          </cell>
        </row>
        <row r="46">
          <cell r="A46" t="str">
            <v>B0319</v>
          </cell>
          <cell r="B46" t="str">
            <v>EASTERN COMPUSAFE</v>
          </cell>
          <cell r="D46">
            <v>8418.7000000000007</v>
          </cell>
          <cell r="E46">
            <v>6628.46</v>
          </cell>
          <cell r="F46">
            <v>1790.2400000000007</v>
          </cell>
          <cell r="G46">
            <v>21.265000000000001</v>
          </cell>
          <cell r="H46">
            <v>0</v>
          </cell>
          <cell r="I46">
            <v>1790.2400000000007</v>
          </cell>
        </row>
        <row r="47">
          <cell r="A47" t="str">
            <v>B0321</v>
          </cell>
          <cell r="B47" t="str">
            <v>TORONTO G&amp;A</v>
          </cell>
          <cell r="D47">
            <v>0</v>
          </cell>
          <cell r="E47">
            <v>835360.7</v>
          </cell>
          <cell r="F47">
            <v>-835360.7</v>
          </cell>
          <cell r="G47" t="str">
            <v xml:space="preserve">                   N/A</v>
          </cell>
          <cell r="H47">
            <v>0</v>
          </cell>
          <cell r="I47">
            <v>-835360.7</v>
          </cell>
        </row>
        <row r="48">
          <cell r="A48" t="str">
            <v>B0341</v>
          </cell>
          <cell r="B48" t="str">
            <v>KINGSTON ARM</v>
          </cell>
          <cell r="D48">
            <v>81191.69</v>
          </cell>
          <cell r="E48">
            <v>45768.82</v>
          </cell>
          <cell r="F48">
            <v>35422.870000000003</v>
          </cell>
          <cell r="G48">
            <v>43.628700000000002</v>
          </cell>
          <cell r="H48">
            <v>0</v>
          </cell>
          <cell r="I48">
            <v>35422.870000000003</v>
          </cell>
        </row>
        <row r="49">
          <cell r="A49" t="str">
            <v>B0342</v>
          </cell>
          <cell r="B49" t="str">
            <v>KITCHENER ARM</v>
          </cell>
          <cell r="D49">
            <v>142726.22</v>
          </cell>
          <cell r="E49">
            <v>87269.66</v>
          </cell>
          <cell r="F49">
            <v>55456.56</v>
          </cell>
          <cell r="G49">
            <v>38.855200000000004</v>
          </cell>
          <cell r="H49">
            <v>0</v>
          </cell>
          <cell r="I49">
            <v>55456.56</v>
          </cell>
        </row>
        <row r="50">
          <cell r="A50" t="str">
            <v>B0343</v>
          </cell>
          <cell r="B50" t="str">
            <v>KELOWNA ARM</v>
          </cell>
          <cell r="D50">
            <v>99609.35</v>
          </cell>
          <cell r="E50">
            <v>61839.42</v>
          </cell>
          <cell r="F50">
            <v>37769.930000000008</v>
          </cell>
          <cell r="G50">
            <v>37.918100000000003</v>
          </cell>
          <cell r="H50">
            <v>0</v>
          </cell>
          <cell r="I50">
            <v>37769.930000000008</v>
          </cell>
        </row>
        <row r="51">
          <cell r="A51" t="str">
            <v>B0346</v>
          </cell>
          <cell r="B51" t="str">
            <v>KINGSTON G&amp;A</v>
          </cell>
          <cell r="D51">
            <v>0</v>
          </cell>
          <cell r="E51">
            <v>68415.934999999998</v>
          </cell>
          <cell r="F51">
            <v>-68415.934999999998</v>
          </cell>
          <cell r="G51" t="str">
            <v xml:space="preserve">                   N/A</v>
          </cell>
          <cell r="H51">
            <v>0</v>
          </cell>
          <cell r="I51">
            <v>-68415.934999999998</v>
          </cell>
        </row>
        <row r="52">
          <cell r="A52" t="str">
            <v>B0347</v>
          </cell>
          <cell r="B52" t="str">
            <v>KITCHENER G&amp;A</v>
          </cell>
          <cell r="D52">
            <v>0</v>
          </cell>
          <cell r="E52">
            <v>86285.54</v>
          </cell>
          <cell r="F52">
            <v>-86285.54</v>
          </cell>
          <cell r="G52" t="str">
            <v xml:space="preserve">                   N/A</v>
          </cell>
          <cell r="H52">
            <v>0</v>
          </cell>
          <cell r="I52">
            <v>-86285.54</v>
          </cell>
        </row>
        <row r="53">
          <cell r="A53" t="str">
            <v>B0352</v>
          </cell>
          <cell r="B53" t="str">
            <v>KELOWNA ATM</v>
          </cell>
          <cell r="D53">
            <v>174834.49</v>
          </cell>
          <cell r="E53">
            <v>106419.56</v>
          </cell>
          <cell r="F53">
            <v>68414.929999999993</v>
          </cell>
          <cell r="G53">
            <v>39.131300000000003</v>
          </cell>
          <cell r="H53">
            <v>0</v>
          </cell>
          <cell r="I53">
            <v>68414.929999999993</v>
          </cell>
        </row>
        <row r="54">
          <cell r="A54" t="str">
            <v>B0354</v>
          </cell>
          <cell r="B54" t="str">
            <v>KINGSTON A.T.M.</v>
          </cell>
          <cell r="D54">
            <v>177504.38</v>
          </cell>
          <cell r="E54">
            <v>96420.7</v>
          </cell>
          <cell r="F54">
            <v>81083.680000000008</v>
          </cell>
          <cell r="G54">
            <v>45.6798</v>
          </cell>
          <cell r="H54">
            <v>0</v>
          </cell>
          <cell r="I54">
            <v>81083.680000000008</v>
          </cell>
        </row>
        <row r="55">
          <cell r="A55" t="str">
            <v>B0356</v>
          </cell>
          <cell r="B55" t="str">
            <v>KITCHENER A.T.M.</v>
          </cell>
          <cell r="D55">
            <v>214488.74</v>
          </cell>
          <cell r="E55">
            <v>128644.29500000001</v>
          </cell>
          <cell r="F55">
            <v>85844.444999999978</v>
          </cell>
          <cell r="G55">
            <v>40.022799999999997</v>
          </cell>
          <cell r="H55">
            <v>0</v>
          </cell>
          <cell r="I55">
            <v>85844.444999999978</v>
          </cell>
        </row>
        <row r="56">
          <cell r="A56" t="str">
            <v>B0360</v>
          </cell>
          <cell r="B56" t="str">
            <v>LONDON ARM</v>
          </cell>
          <cell r="D56">
            <v>205173.24</v>
          </cell>
          <cell r="E56">
            <v>125359</v>
          </cell>
          <cell r="F56">
            <v>79814.239999999991</v>
          </cell>
          <cell r="G56">
            <v>38.9009</v>
          </cell>
          <cell r="H56">
            <v>0</v>
          </cell>
          <cell r="I56">
            <v>79814.239999999991</v>
          </cell>
        </row>
        <row r="57">
          <cell r="A57" t="str">
            <v>B0361</v>
          </cell>
          <cell r="B57" t="str">
            <v>LONDON G&amp;A</v>
          </cell>
          <cell r="D57">
            <v>0</v>
          </cell>
          <cell r="E57">
            <v>155097.95499999999</v>
          </cell>
          <cell r="F57">
            <v>-155097.95499999999</v>
          </cell>
          <cell r="G57" t="str">
            <v xml:space="preserve">                   N/A</v>
          </cell>
          <cell r="H57">
            <v>0</v>
          </cell>
          <cell r="I57">
            <v>-155097.95499999999</v>
          </cell>
        </row>
        <row r="58">
          <cell r="A58" t="str">
            <v>B0363</v>
          </cell>
          <cell r="B58" t="str">
            <v>LONDON A.T.M.</v>
          </cell>
          <cell r="D58">
            <v>227098.9</v>
          </cell>
          <cell r="E58">
            <v>145993.39000000001</v>
          </cell>
          <cell r="F58">
            <v>81105.50999999998</v>
          </cell>
          <cell r="G58">
            <v>35.713700000000003</v>
          </cell>
          <cell r="H58">
            <v>0</v>
          </cell>
          <cell r="I58">
            <v>81105.50999999998</v>
          </cell>
        </row>
        <row r="59">
          <cell r="A59" t="str">
            <v>B0393</v>
          </cell>
          <cell r="B59" t="str">
            <v>SUDBURY CASH LOGISTICS</v>
          </cell>
          <cell r="D59">
            <v>26902.33</v>
          </cell>
          <cell r="E59">
            <v>16450.71</v>
          </cell>
          <cell r="F59">
            <v>10451.620000000003</v>
          </cell>
          <cell r="G59">
            <v>38.850200000000001</v>
          </cell>
          <cell r="H59">
            <v>0</v>
          </cell>
          <cell r="I59">
            <v>10451.620000000003</v>
          </cell>
        </row>
        <row r="60">
          <cell r="A60" t="str">
            <v>B0394</v>
          </cell>
          <cell r="B60" t="str">
            <v>SAULT STE MARIE CASH LOGISTICS</v>
          </cell>
          <cell r="D60">
            <v>14836</v>
          </cell>
          <cell r="E60">
            <v>9768.61</v>
          </cell>
          <cell r="F60">
            <v>5067.3899999999994</v>
          </cell>
          <cell r="G60">
            <v>34.155999999999999</v>
          </cell>
          <cell r="H60">
            <v>0</v>
          </cell>
          <cell r="I60">
            <v>5067.3899999999994</v>
          </cell>
        </row>
        <row r="61">
          <cell r="A61" t="str">
            <v>b0407</v>
          </cell>
        </row>
        <row r="62">
          <cell r="A62" t="str">
            <v>B0415</v>
          </cell>
          <cell r="B62" t="str">
            <v>MONCTON</v>
          </cell>
          <cell r="D62">
            <v>61385.48</v>
          </cell>
          <cell r="E62">
            <v>53506.59</v>
          </cell>
          <cell r="F62">
            <v>7878.8900000000067</v>
          </cell>
          <cell r="G62">
            <v>12.835100000000001</v>
          </cell>
          <cell r="H62">
            <v>0</v>
          </cell>
          <cell r="I62">
            <v>7878.8900000000067</v>
          </cell>
        </row>
        <row r="63">
          <cell r="A63" t="str">
            <v>B0417</v>
          </cell>
          <cell r="B63" t="str">
            <v>MONCTON G&amp;A</v>
          </cell>
          <cell r="D63">
            <v>0</v>
          </cell>
          <cell r="E63">
            <v>69382.734999999986</v>
          </cell>
          <cell r="F63">
            <v>-69382.734999999986</v>
          </cell>
          <cell r="G63" t="str">
            <v xml:space="preserve">                   N/A</v>
          </cell>
          <cell r="H63">
            <v>0</v>
          </cell>
          <cell r="I63">
            <v>-69382.734999999986</v>
          </cell>
        </row>
        <row r="64">
          <cell r="A64" t="str">
            <v>B0418</v>
          </cell>
          <cell r="B64" t="str">
            <v>TORONTO ARP</v>
          </cell>
          <cell r="D64">
            <v>114795.5</v>
          </cell>
          <cell r="E64">
            <v>58113.52</v>
          </cell>
          <cell r="F64">
            <v>56681.98</v>
          </cell>
          <cell r="G64">
            <v>49.3765</v>
          </cell>
          <cell r="H64">
            <v>0</v>
          </cell>
          <cell r="I64">
            <v>56681.98</v>
          </cell>
        </row>
        <row r="65">
          <cell r="A65" t="str">
            <v>B0419</v>
          </cell>
          <cell r="B65" t="str">
            <v>LANGLEY CASH LOGISTICS</v>
          </cell>
          <cell r="D65">
            <v>162376.25</v>
          </cell>
          <cell r="E65">
            <v>86694.21</v>
          </cell>
          <cell r="F65">
            <v>75682.039999999994</v>
          </cell>
          <cell r="G65">
            <v>46.609099999999998</v>
          </cell>
          <cell r="H65">
            <v>0</v>
          </cell>
          <cell r="I65">
            <v>75682.039999999994</v>
          </cell>
        </row>
        <row r="66">
          <cell r="A66" t="str">
            <v>B0421</v>
          </cell>
          <cell r="B66" t="str">
            <v>TORONTO COIN STORAGE</v>
          </cell>
          <cell r="D66">
            <v>89729.29</v>
          </cell>
          <cell r="E66">
            <v>5895.74</v>
          </cell>
          <cell r="F66">
            <v>83833.549999999988</v>
          </cell>
          <cell r="G66">
            <v>93.429400000000001</v>
          </cell>
          <cell r="H66">
            <v>0</v>
          </cell>
          <cell r="I66">
            <v>83833.549999999988</v>
          </cell>
        </row>
        <row r="67">
          <cell r="A67" t="str">
            <v>B0422</v>
          </cell>
          <cell r="B67" t="str">
            <v>CALGARY CASH LOGISTICS</v>
          </cell>
          <cell r="D67">
            <v>187093.05</v>
          </cell>
          <cell r="E67">
            <v>135069.53</v>
          </cell>
          <cell r="F67">
            <v>52023.51999999999</v>
          </cell>
          <cell r="G67">
            <v>27.8062</v>
          </cell>
          <cell r="H67">
            <v>0</v>
          </cell>
          <cell r="I67">
            <v>52023.51999999999</v>
          </cell>
        </row>
        <row r="68">
          <cell r="A68" t="str">
            <v>B0423</v>
          </cell>
          <cell r="B68" t="str">
            <v>EDMONTON CASH LOGISTICS</v>
          </cell>
          <cell r="D68">
            <v>3646.97</v>
          </cell>
          <cell r="E68">
            <v>5146.55</v>
          </cell>
          <cell r="F68">
            <v>-1499.5800000000004</v>
          </cell>
          <cell r="G68">
            <v>-41.118499999999997</v>
          </cell>
          <cell r="H68">
            <v>0</v>
          </cell>
          <cell r="I68">
            <v>-1499.5800000000004</v>
          </cell>
        </row>
        <row r="69">
          <cell r="A69" t="str">
            <v>B0424</v>
          </cell>
          <cell r="B69" t="str">
            <v>LANGLEY G&amp;A</v>
          </cell>
          <cell r="D69">
            <v>0</v>
          </cell>
          <cell r="E69">
            <v>224382.82499999998</v>
          </cell>
          <cell r="F69">
            <v>-224382.82499999998</v>
          </cell>
          <cell r="G69" t="str">
            <v xml:space="preserve">                   N/A</v>
          </cell>
          <cell r="H69">
            <v>0</v>
          </cell>
          <cell r="I69">
            <v>-224382.82499999998</v>
          </cell>
        </row>
        <row r="70">
          <cell r="A70" t="str">
            <v>B0425</v>
          </cell>
          <cell r="B70" t="str">
            <v>LANGLEY ATM</v>
          </cell>
          <cell r="D70">
            <v>377406.41</v>
          </cell>
          <cell r="E70">
            <v>230524.17</v>
          </cell>
          <cell r="F70">
            <v>146882.23999999996</v>
          </cell>
          <cell r="G70">
            <v>38.918900000000001</v>
          </cell>
          <cell r="H70">
            <v>0</v>
          </cell>
          <cell r="I70">
            <v>146882.23999999996</v>
          </cell>
        </row>
        <row r="71">
          <cell r="A71" t="str">
            <v>B0427</v>
          </cell>
          <cell r="B71" t="str">
            <v>QUEBEC CITY ARM</v>
          </cell>
          <cell r="D71">
            <v>20920.97</v>
          </cell>
          <cell r="E71">
            <v>1878.65</v>
          </cell>
          <cell r="F71">
            <v>19042.32</v>
          </cell>
          <cell r="G71">
            <v>91.020300000000006</v>
          </cell>
          <cell r="H71">
            <v>0</v>
          </cell>
          <cell r="I71">
            <v>19042.32</v>
          </cell>
        </row>
        <row r="72">
          <cell r="A72" t="str">
            <v>B0428</v>
          </cell>
          <cell r="B72" t="str">
            <v>QUEBEC CITY G&amp;A</v>
          </cell>
          <cell r="D72">
            <v>0</v>
          </cell>
          <cell r="E72">
            <v>46970.184999999998</v>
          </cell>
          <cell r="F72">
            <v>-46970.184999999998</v>
          </cell>
          <cell r="G72" t="str">
            <v xml:space="preserve">                   N/A</v>
          </cell>
          <cell r="H72">
            <v>0</v>
          </cell>
          <cell r="I72">
            <v>-46970.184999999998</v>
          </cell>
        </row>
        <row r="73">
          <cell r="A73" t="str">
            <v>B0429</v>
          </cell>
          <cell r="B73" t="str">
            <v>VAL D'OR ATM</v>
          </cell>
          <cell r="D73">
            <v>10518.65</v>
          </cell>
          <cell r="E73">
            <v>42743.659000000007</v>
          </cell>
          <cell r="F73">
            <v>-32225.009000000005</v>
          </cell>
          <cell r="G73">
            <v>-306.36070000000001</v>
          </cell>
          <cell r="H73">
            <v>0</v>
          </cell>
          <cell r="I73">
            <v>-32225.009000000005</v>
          </cell>
        </row>
        <row r="74">
          <cell r="A74" t="str">
            <v>B0430</v>
          </cell>
          <cell r="B74" t="str">
            <v>SPECIAL SALES</v>
          </cell>
          <cell r="D74">
            <v>101544.65</v>
          </cell>
          <cell r="E74">
            <v>87401.83</v>
          </cell>
          <cell r="F74">
            <v>14142.819999999992</v>
          </cell>
          <cell r="G74">
            <v>13.9277</v>
          </cell>
          <cell r="H74">
            <v>0</v>
          </cell>
          <cell r="I74">
            <v>14142.819999999992</v>
          </cell>
        </row>
        <row r="75">
          <cell r="A75" t="str">
            <v>B0431</v>
          </cell>
          <cell r="B75" t="str">
            <v>MONTREAL ARM</v>
          </cell>
          <cell r="D75">
            <v>30073.53</v>
          </cell>
          <cell r="E75">
            <v>14445.78</v>
          </cell>
          <cell r="F75">
            <v>15627.749999999998</v>
          </cell>
          <cell r="G75">
            <v>51.9651</v>
          </cell>
          <cell r="H75">
            <v>0</v>
          </cell>
          <cell r="I75">
            <v>15627.749999999998</v>
          </cell>
        </row>
        <row r="76">
          <cell r="A76" t="str">
            <v>B0432</v>
          </cell>
          <cell r="B76" t="str">
            <v>MONTREAL G&amp;A</v>
          </cell>
          <cell r="D76">
            <v>0</v>
          </cell>
          <cell r="E76">
            <v>113237.35</v>
          </cell>
          <cell r="F76">
            <v>-113237.35</v>
          </cell>
          <cell r="G76" t="str">
            <v xml:space="preserve">                   N/A</v>
          </cell>
          <cell r="H76">
            <v>0</v>
          </cell>
          <cell r="I76">
            <v>-113237.35</v>
          </cell>
        </row>
        <row r="77">
          <cell r="A77" t="str">
            <v>B0434</v>
          </cell>
          <cell r="B77" t="str">
            <v>CHICOUTIMI</v>
          </cell>
          <cell r="D77">
            <v>0</v>
          </cell>
          <cell r="E77">
            <v>3653.68</v>
          </cell>
          <cell r="F77">
            <v>-3653.68</v>
          </cell>
          <cell r="G77" t="str">
            <v xml:space="preserve">                   N/A</v>
          </cell>
          <cell r="H77">
            <v>0</v>
          </cell>
          <cell r="I77">
            <v>-3653.68</v>
          </cell>
        </row>
        <row r="78">
          <cell r="A78" t="str">
            <v>B0435</v>
          </cell>
          <cell r="B78" t="str">
            <v>SHERBROOKE</v>
          </cell>
          <cell r="D78">
            <v>0</v>
          </cell>
          <cell r="E78">
            <v>5804.73</v>
          </cell>
          <cell r="F78">
            <v>-5804.73</v>
          </cell>
          <cell r="G78" t="str">
            <v xml:space="preserve">                   N/A</v>
          </cell>
          <cell r="H78">
            <v>0</v>
          </cell>
          <cell r="I78">
            <v>-5804.73</v>
          </cell>
        </row>
        <row r="79">
          <cell r="A79" t="str">
            <v>B0438</v>
          </cell>
          <cell r="B79" t="str">
            <v>QUEBEC COMPUSAFE</v>
          </cell>
          <cell r="D79">
            <v>0</v>
          </cell>
          <cell r="E79">
            <v>1332.62</v>
          </cell>
          <cell r="F79">
            <v>-1332.62</v>
          </cell>
          <cell r="G79" t="str">
            <v xml:space="preserve">                   N/A</v>
          </cell>
          <cell r="H79">
            <v>0</v>
          </cell>
          <cell r="I79">
            <v>-1332.62</v>
          </cell>
        </row>
        <row r="80">
          <cell r="A80" t="str">
            <v>B0439</v>
          </cell>
          <cell r="B80" t="str">
            <v>ALBERTA/SASKATCHEWAN COMPUSAFE</v>
          </cell>
          <cell r="D80">
            <v>34605.279999999999</v>
          </cell>
          <cell r="E80">
            <v>25204.41</v>
          </cell>
          <cell r="F80">
            <v>9400.869999999999</v>
          </cell>
          <cell r="G80">
            <v>27.166</v>
          </cell>
          <cell r="H80">
            <v>0</v>
          </cell>
          <cell r="I80">
            <v>9400.869999999999</v>
          </cell>
        </row>
        <row r="81">
          <cell r="A81" t="str">
            <v>B0480</v>
          </cell>
          <cell r="B81" t="str">
            <v>NORTH BAY</v>
          </cell>
          <cell r="D81">
            <v>56102.080000000002</v>
          </cell>
          <cell r="E81">
            <v>59607.735000000008</v>
          </cell>
          <cell r="F81">
            <v>-3505.6550000000061</v>
          </cell>
          <cell r="G81">
            <v>-6.2487000000000004</v>
          </cell>
          <cell r="H81">
            <v>0</v>
          </cell>
          <cell r="I81">
            <v>-3505.6550000000061</v>
          </cell>
        </row>
        <row r="82">
          <cell r="A82" t="str">
            <v>b0495</v>
          </cell>
          <cell r="D82">
            <v>0</v>
          </cell>
          <cell r="E82">
            <v>-413.7</v>
          </cell>
          <cell r="F82">
            <v>413.7</v>
          </cell>
          <cell r="G82" t="str">
            <v xml:space="preserve">                   N/A</v>
          </cell>
          <cell r="H82">
            <v>0</v>
          </cell>
          <cell r="I82">
            <v>413.7</v>
          </cell>
        </row>
        <row r="83">
          <cell r="A83" t="str">
            <v>B0520</v>
          </cell>
          <cell r="B83" t="str">
            <v>OTTAWA ARM</v>
          </cell>
          <cell r="D83">
            <v>228400.53</v>
          </cell>
          <cell r="E83">
            <v>131617.59</v>
          </cell>
          <cell r="F83">
            <v>96782.94</v>
          </cell>
          <cell r="G83">
            <v>42.374200000000002</v>
          </cell>
          <cell r="H83">
            <v>0</v>
          </cell>
          <cell r="I83">
            <v>96782.94</v>
          </cell>
        </row>
        <row r="84">
          <cell r="A84" t="str">
            <v>B0521</v>
          </cell>
          <cell r="B84" t="str">
            <v>OTTAWA G&amp;A</v>
          </cell>
          <cell r="D84">
            <v>0</v>
          </cell>
          <cell r="E84">
            <v>197112.32000000001</v>
          </cell>
          <cell r="F84">
            <v>-197112.32000000001</v>
          </cell>
          <cell r="G84" t="str">
            <v xml:space="preserve">                   N/A</v>
          </cell>
          <cell r="H84">
            <v>0</v>
          </cell>
          <cell r="I84">
            <v>-197112.32000000001</v>
          </cell>
        </row>
        <row r="85">
          <cell r="A85" t="str">
            <v>B0522</v>
          </cell>
          <cell r="B85" t="str">
            <v>PETERBOROUGH G&amp;A</v>
          </cell>
          <cell r="D85">
            <v>0</v>
          </cell>
          <cell r="E85">
            <v>53255.5</v>
          </cell>
          <cell r="F85">
            <v>-53255.5</v>
          </cell>
          <cell r="G85" t="str">
            <v xml:space="preserve">                   N/A</v>
          </cell>
          <cell r="H85">
            <v>0</v>
          </cell>
          <cell r="I85">
            <v>-53255.5</v>
          </cell>
        </row>
        <row r="86">
          <cell r="A86" t="str">
            <v>B0526</v>
          </cell>
          <cell r="B86" t="str">
            <v>OTTAWA A.T.M.</v>
          </cell>
          <cell r="D86">
            <v>404041.87</v>
          </cell>
          <cell r="E86">
            <v>248108.58500000005</v>
          </cell>
          <cell r="F86">
            <v>155933.28499999995</v>
          </cell>
          <cell r="G86">
            <v>38.593299999999999</v>
          </cell>
          <cell r="H86">
            <v>0</v>
          </cell>
          <cell r="I86">
            <v>155933.28499999995</v>
          </cell>
        </row>
        <row r="87">
          <cell r="A87" t="str">
            <v>B0535</v>
          </cell>
          <cell r="B87" t="str">
            <v>PETERBOROUGH ARM</v>
          </cell>
          <cell r="D87">
            <v>68031.740000000005</v>
          </cell>
          <cell r="E87">
            <v>40294.35</v>
          </cell>
          <cell r="F87">
            <v>27737.390000000007</v>
          </cell>
          <cell r="G87">
            <v>40.7712</v>
          </cell>
          <cell r="H87">
            <v>0</v>
          </cell>
          <cell r="I87">
            <v>27737.390000000007</v>
          </cell>
        </row>
        <row r="88">
          <cell r="A88" t="str">
            <v>B0536</v>
          </cell>
          <cell r="B88" t="str">
            <v>PETERBOROUGH A.T.M.</v>
          </cell>
          <cell r="D88">
            <v>215064.76</v>
          </cell>
          <cell r="E88">
            <v>122077.38</v>
          </cell>
          <cell r="F88">
            <v>92987.38</v>
          </cell>
          <cell r="G88">
            <v>43.236899999999999</v>
          </cell>
          <cell r="H88">
            <v>0</v>
          </cell>
          <cell r="I88">
            <v>92987.38</v>
          </cell>
        </row>
        <row r="89">
          <cell r="A89" t="str">
            <v>B0555</v>
          </cell>
          <cell r="B89" t="str">
            <v>THUNDER BAY ARM</v>
          </cell>
          <cell r="D89">
            <v>37865.839999999997</v>
          </cell>
          <cell r="E89">
            <v>16711.72</v>
          </cell>
          <cell r="F89">
            <v>21154.119999999995</v>
          </cell>
          <cell r="G89">
            <v>55.866</v>
          </cell>
          <cell r="H89">
            <v>0</v>
          </cell>
          <cell r="I89">
            <v>21154.119999999995</v>
          </cell>
        </row>
        <row r="90">
          <cell r="A90" t="str">
            <v>B0556</v>
          </cell>
          <cell r="B90" t="str">
            <v>THUNDER BAY - ATM</v>
          </cell>
          <cell r="D90">
            <v>58653.62</v>
          </cell>
          <cell r="E90">
            <v>28283.279999999999</v>
          </cell>
          <cell r="F90">
            <v>30370.340000000004</v>
          </cell>
          <cell r="G90">
            <v>51.7791</v>
          </cell>
          <cell r="H90">
            <v>0</v>
          </cell>
          <cell r="I90">
            <v>30370.340000000004</v>
          </cell>
        </row>
        <row r="91">
          <cell r="A91" t="str">
            <v>B0557</v>
          </cell>
          <cell r="B91" t="str">
            <v>THUNDER BAY CASH LOGISTICS</v>
          </cell>
          <cell r="D91">
            <v>71955.009999999995</v>
          </cell>
          <cell r="E91">
            <v>23709.23</v>
          </cell>
          <cell r="F91">
            <v>48245.78</v>
          </cell>
          <cell r="G91">
            <v>67.049899999999994</v>
          </cell>
          <cell r="H91">
            <v>0</v>
          </cell>
          <cell r="I91">
            <v>48245.78</v>
          </cell>
        </row>
        <row r="92">
          <cell r="A92" t="str">
            <v>B0571</v>
          </cell>
          <cell r="B92" t="str">
            <v>BATHURST, NB</v>
          </cell>
          <cell r="D92">
            <v>55581.49</v>
          </cell>
          <cell r="E92">
            <v>49586.845000000001</v>
          </cell>
          <cell r="F92">
            <v>5994.6449999999968</v>
          </cell>
          <cell r="G92">
            <v>10.785299999999999</v>
          </cell>
          <cell r="H92">
            <v>0</v>
          </cell>
          <cell r="I92">
            <v>5994.6449999999968</v>
          </cell>
        </row>
        <row r="93">
          <cell r="A93" t="str">
            <v>B0573</v>
          </cell>
          <cell r="B93" t="str">
            <v>FORT MCMURRAY, AB</v>
          </cell>
          <cell r="D93">
            <v>56258.43</v>
          </cell>
          <cell r="E93">
            <v>47887.245000000003</v>
          </cell>
          <cell r="F93">
            <v>8371.1849999999977</v>
          </cell>
          <cell r="G93">
            <v>14.879899999999999</v>
          </cell>
          <cell r="H93">
            <v>0</v>
          </cell>
          <cell r="I93">
            <v>8371.1849999999977</v>
          </cell>
        </row>
        <row r="94">
          <cell r="A94" t="str">
            <v>B0575</v>
          </cell>
          <cell r="B94" t="str">
            <v>GRANDE PRAIRIE, AB</v>
          </cell>
          <cell r="D94">
            <v>81499.149999999994</v>
          </cell>
          <cell r="E94">
            <v>60159.804999999993</v>
          </cell>
          <cell r="F94">
            <v>21339.345000000001</v>
          </cell>
          <cell r="G94">
            <v>26.183499999999999</v>
          </cell>
          <cell r="H94">
            <v>0</v>
          </cell>
          <cell r="I94">
            <v>21339.345000000001</v>
          </cell>
        </row>
        <row r="95">
          <cell r="A95" t="str">
            <v>B0577</v>
          </cell>
          <cell r="B95" t="str">
            <v>LETHBRIDGE, AB</v>
          </cell>
          <cell r="D95">
            <v>78269.570000000007</v>
          </cell>
          <cell r="E95">
            <v>93102.235000000001</v>
          </cell>
          <cell r="F95">
            <v>-14832.664999999994</v>
          </cell>
          <cell r="G95">
            <v>-18.950700000000001</v>
          </cell>
          <cell r="H95">
            <v>0</v>
          </cell>
          <cell r="I95">
            <v>-14832.664999999994</v>
          </cell>
        </row>
        <row r="96">
          <cell r="A96" t="str">
            <v>B0601</v>
          </cell>
          <cell r="B96" t="str">
            <v>RED DEER</v>
          </cell>
          <cell r="D96">
            <v>160244.5</v>
          </cell>
          <cell r="E96">
            <v>107603.065</v>
          </cell>
          <cell r="F96">
            <v>52641.434999999998</v>
          </cell>
          <cell r="G96">
            <v>32.850700000000003</v>
          </cell>
          <cell r="H96">
            <v>0</v>
          </cell>
          <cell r="I96">
            <v>52641.434999999998</v>
          </cell>
        </row>
        <row r="97">
          <cell r="A97" t="str">
            <v>B0605</v>
          </cell>
          <cell r="B97" t="str">
            <v>REGINA</v>
          </cell>
          <cell r="D97">
            <v>220329.92</v>
          </cell>
          <cell r="E97">
            <v>195263.38</v>
          </cell>
          <cell r="F97">
            <v>25066.540000000008</v>
          </cell>
          <cell r="G97">
            <v>11.376799999999999</v>
          </cell>
          <cell r="H97">
            <v>0</v>
          </cell>
          <cell r="I97">
            <v>25066.540000000008</v>
          </cell>
        </row>
        <row r="98">
          <cell r="A98" t="str">
            <v>b0636</v>
          </cell>
        </row>
        <row r="99">
          <cell r="A99" t="str">
            <v>b0637</v>
          </cell>
        </row>
        <row r="100">
          <cell r="A100" t="str">
            <v>B0638</v>
          </cell>
          <cell r="B100" t="str">
            <v>ST. JOHN'S N.F.</v>
          </cell>
          <cell r="D100">
            <v>67299.039999999994</v>
          </cell>
          <cell r="E100">
            <v>42961.94</v>
          </cell>
          <cell r="F100">
            <v>24337.099999999991</v>
          </cell>
          <cell r="G100">
            <v>36.162599999999998</v>
          </cell>
          <cell r="H100">
            <v>0</v>
          </cell>
          <cell r="I100">
            <v>24337.099999999991</v>
          </cell>
        </row>
        <row r="101">
          <cell r="A101" t="str">
            <v>B0639</v>
          </cell>
          <cell r="B101" t="str">
            <v>ST. JOHN'S N.F. ATM</v>
          </cell>
          <cell r="D101">
            <v>68707.34</v>
          </cell>
          <cell r="E101">
            <v>56920.68</v>
          </cell>
          <cell r="F101">
            <v>11786.659999999996</v>
          </cell>
          <cell r="G101">
            <v>17.154900000000001</v>
          </cell>
          <cell r="H101">
            <v>0</v>
          </cell>
          <cell r="I101">
            <v>11786.659999999996</v>
          </cell>
        </row>
        <row r="102">
          <cell r="A102" t="str">
            <v>B0674</v>
          </cell>
          <cell r="B102" t="str">
            <v>CANADIAN H.O. - COMPUSAFE</v>
          </cell>
          <cell r="D102">
            <v>0</v>
          </cell>
          <cell r="E102">
            <v>2352.6</v>
          </cell>
          <cell r="F102">
            <v>-2352.6</v>
          </cell>
          <cell r="G102" t="str">
            <v xml:space="preserve">                   N/A</v>
          </cell>
          <cell r="H102">
            <v>0</v>
          </cell>
          <cell r="I102">
            <v>-2352.6</v>
          </cell>
        </row>
        <row r="103">
          <cell r="A103" t="str">
            <v>B0675</v>
          </cell>
          <cell r="B103" t="str">
            <v>SASKATOON</v>
          </cell>
          <cell r="D103">
            <v>169151.84</v>
          </cell>
          <cell r="E103">
            <v>157482.13499999998</v>
          </cell>
          <cell r="F103">
            <v>11669.705000000016</v>
          </cell>
          <cell r="G103">
            <v>6.899</v>
          </cell>
          <cell r="H103">
            <v>0</v>
          </cell>
          <cell r="I103">
            <v>11669.705000000016</v>
          </cell>
        </row>
        <row r="104">
          <cell r="A104" t="str">
            <v>B0677</v>
          </cell>
          <cell r="B104" t="str">
            <v>SAULT STE MARIE</v>
          </cell>
          <cell r="D104">
            <v>53564.68</v>
          </cell>
          <cell r="E104">
            <v>37758.620000000003</v>
          </cell>
          <cell r="F104">
            <v>15806.059999999998</v>
          </cell>
          <cell r="G104">
            <v>29.508400000000002</v>
          </cell>
          <cell r="H104">
            <v>0</v>
          </cell>
          <cell r="I104">
            <v>15806.059999999998</v>
          </cell>
        </row>
        <row r="105">
          <cell r="A105" t="str">
            <v>B0681</v>
          </cell>
          <cell r="B105" t="str">
            <v>SAINT JOHN G&amp;A</v>
          </cell>
          <cell r="D105">
            <v>6834.49</v>
          </cell>
          <cell r="E105">
            <v>4467.4799999999996</v>
          </cell>
          <cell r="F105">
            <v>2367.0100000000002</v>
          </cell>
          <cell r="G105">
            <v>34.633299999999998</v>
          </cell>
          <cell r="H105">
            <v>0</v>
          </cell>
          <cell r="I105">
            <v>2367.0100000000002</v>
          </cell>
        </row>
        <row r="106">
          <cell r="A106" t="str">
            <v>B0682</v>
          </cell>
          <cell r="B106" t="str">
            <v>SAULT STE. MARIE G&amp;A</v>
          </cell>
          <cell r="D106">
            <v>0</v>
          </cell>
          <cell r="E106">
            <v>28505.26</v>
          </cell>
          <cell r="F106">
            <v>-28505.26</v>
          </cell>
          <cell r="G106" t="str">
            <v xml:space="preserve">                   N/A</v>
          </cell>
          <cell r="H106">
            <v>0</v>
          </cell>
          <cell r="I106">
            <v>-28505.26</v>
          </cell>
        </row>
        <row r="107">
          <cell r="A107" t="str">
            <v>b0697</v>
          </cell>
        </row>
        <row r="108">
          <cell r="A108" t="str">
            <v>B0716</v>
          </cell>
          <cell r="B108" t="str">
            <v>SUDBURY ATM</v>
          </cell>
          <cell r="D108">
            <v>37589.129999999997</v>
          </cell>
          <cell r="E108">
            <v>24673.66</v>
          </cell>
          <cell r="F108">
            <v>12915.469999999998</v>
          </cell>
          <cell r="G108">
            <v>34.3596</v>
          </cell>
          <cell r="H108">
            <v>0</v>
          </cell>
          <cell r="I108">
            <v>12915.469999999998</v>
          </cell>
        </row>
        <row r="109">
          <cell r="A109" t="str">
            <v>B0717</v>
          </cell>
          <cell r="B109" t="str">
            <v>SUDBURY ARM</v>
          </cell>
          <cell r="D109">
            <v>67929.67</v>
          </cell>
          <cell r="E109">
            <v>45615.8</v>
          </cell>
          <cell r="F109">
            <v>22313.869999999995</v>
          </cell>
          <cell r="G109">
            <v>32.848500000000001</v>
          </cell>
          <cell r="H109">
            <v>0</v>
          </cell>
          <cell r="I109">
            <v>22313.869999999995</v>
          </cell>
        </row>
        <row r="110">
          <cell r="A110" t="str">
            <v>B0718</v>
          </cell>
          <cell r="B110" t="str">
            <v>SYDNEY</v>
          </cell>
          <cell r="D110">
            <v>37461.1</v>
          </cell>
          <cell r="E110">
            <v>42466.764999999999</v>
          </cell>
          <cell r="F110">
            <v>-5005.6650000000009</v>
          </cell>
          <cell r="G110">
            <v>-13.362299999999999</v>
          </cell>
          <cell r="H110">
            <v>0</v>
          </cell>
          <cell r="I110">
            <v>-5005.6650000000009</v>
          </cell>
        </row>
        <row r="111">
          <cell r="A111" t="str">
            <v>B0721</v>
          </cell>
          <cell r="B111" t="str">
            <v>SUDBURY G&amp;A</v>
          </cell>
          <cell r="D111">
            <v>0</v>
          </cell>
          <cell r="E111">
            <v>33340.405000000006</v>
          </cell>
          <cell r="F111">
            <v>-33340.405000000006</v>
          </cell>
          <cell r="G111" t="str">
            <v xml:space="preserve">                   N/A</v>
          </cell>
          <cell r="H111">
            <v>0</v>
          </cell>
          <cell r="I111">
            <v>-33340.405000000006</v>
          </cell>
        </row>
        <row r="112">
          <cell r="A112" t="str">
            <v>B0745</v>
          </cell>
          <cell r="B112" t="str">
            <v>TIMMINS</v>
          </cell>
          <cell r="D112">
            <v>72649.59</v>
          </cell>
          <cell r="E112">
            <v>61837.195</v>
          </cell>
          <cell r="F112">
            <v>10812.394999999997</v>
          </cell>
          <cell r="G112">
            <v>14.882899999999999</v>
          </cell>
          <cell r="H112">
            <v>0</v>
          </cell>
          <cell r="I112">
            <v>10812.394999999997</v>
          </cell>
        </row>
        <row r="113">
          <cell r="A113" t="str">
            <v>B0770</v>
          </cell>
          <cell r="B113" t="str">
            <v>TORONTO ARM</v>
          </cell>
          <cell r="D113">
            <v>1107076.06</v>
          </cell>
          <cell r="E113">
            <v>694235.27</v>
          </cell>
          <cell r="F113">
            <v>412840.79000000004</v>
          </cell>
          <cell r="G113">
            <v>37.2911</v>
          </cell>
          <cell r="H113">
            <v>0</v>
          </cell>
          <cell r="I113">
            <v>412840.79000000004</v>
          </cell>
        </row>
        <row r="114">
          <cell r="A114" t="str">
            <v>B0771</v>
          </cell>
          <cell r="B114" t="str">
            <v>TORONTO CASH LOGISTICS</v>
          </cell>
          <cell r="D114">
            <v>98094.58</v>
          </cell>
          <cell r="E114">
            <v>96199.64</v>
          </cell>
          <cell r="F114">
            <v>1894.9400000000023</v>
          </cell>
          <cell r="G114">
            <v>1.9317</v>
          </cell>
          <cell r="H114">
            <v>0</v>
          </cell>
          <cell r="I114">
            <v>1894.9400000000023</v>
          </cell>
        </row>
        <row r="115">
          <cell r="A115" t="str">
            <v>B0772</v>
          </cell>
          <cell r="B115" t="str">
            <v>ST. JOHN'S NF G&amp;A</v>
          </cell>
          <cell r="D115">
            <v>0</v>
          </cell>
          <cell r="E115">
            <v>37973.089999999997</v>
          </cell>
          <cell r="F115">
            <v>-37973.089999999997</v>
          </cell>
          <cell r="G115" t="str">
            <v xml:space="preserve">                   N/A</v>
          </cell>
          <cell r="H115">
            <v>0</v>
          </cell>
          <cell r="I115">
            <v>-37973.089999999997</v>
          </cell>
        </row>
        <row r="116">
          <cell r="A116" t="str">
            <v>B0773</v>
          </cell>
          <cell r="B116" t="str">
            <v>CANADIAN TRUCKING</v>
          </cell>
          <cell r="D116">
            <v>348936.77</v>
          </cell>
          <cell r="E116">
            <v>209750.82500000001</v>
          </cell>
          <cell r="F116">
            <v>139185.94500000001</v>
          </cell>
          <cell r="G116">
            <v>39.888599999999997</v>
          </cell>
          <cell r="H116">
            <v>0</v>
          </cell>
          <cell r="I116">
            <v>139185.94500000001</v>
          </cell>
        </row>
        <row r="117">
          <cell r="A117" t="str">
            <v>B0779</v>
          </cell>
          <cell r="B117" t="str">
            <v>TORONTO A.T.M.</v>
          </cell>
          <cell r="D117">
            <v>1262848.6100000001</v>
          </cell>
          <cell r="E117">
            <v>1022885.835</v>
          </cell>
          <cell r="F117">
            <v>239962.77500000014</v>
          </cell>
          <cell r="G117">
            <v>19.0017</v>
          </cell>
          <cell r="H117">
            <v>0</v>
          </cell>
          <cell r="I117">
            <v>239962.77500000014</v>
          </cell>
        </row>
        <row r="118">
          <cell r="A118" t="str">
            <v>B0781</v>
          </cell>
          <cell r="B118" t="str">
            <v>VICTORIA A.T.M.</v>
          </cell>
          <cell r="D118">
            <v>162680.48000000001</v>
          </cell>
          <cell r="E118">
            <v>100498.67</v>
          </cell>
          <cell r="F118">
            <v>62181.810000000012</v>
          </cell>
          <cell r="G118">
            <v>38.223300000000002</v>
          </cell>
          <cell r="H118">
            <v>0</v>
          </cell>
          <cell r="I118">
            <v>62181.810000000012</v>
          </cell>
        </row>
        <row r="119">
          <cell r="A119" t="str">
            <v>B0782</v>
          </cell>
          <cell r="B119" t="str">
            <v>VANCOUVER A.T.M.</v>
          </cell>
          <cell r="D119">
            <v>250547.72</v>
          </cell>
          <cell r="E119">
            <v>151085.69</v>
          </cell>
          <cell r="F119">
            <v>99462.03</v>
          </cell>
          <cell r="G119">
            <v>39.697800000000001</v>
          </cell>
          <cell r="H119">
            <v>0</v>
          </cell>
          <cell r="I119">
            <v>99462.03</v>
          </cell>
        </row>
        <row r="120">
          <cell r="A120" t="str">
            <v>B0785</v>
          </cell>
          <cell r="B120" t="str">
            <v>VANCOUVER ARM</v>
          </cell>
          <cell r="D120">
            <v>283646.09000000003</v>
          </cell>
          <cell r="E120">
            <v>130461.005</v>
          </cell>
          <cell r="F120">
            <v>153185.08500000002</v>
          </cell>
          <cell r="G120">
            <v>54.005699999999997</v>
          </cell>
          <cell r="H120">
            <v>0</v>
          </cell>
          <cell r="I120">
            <v>153185.08500000002</v>
          </cell>
        </row>
        <row r="121">
          <cell r="A121" t="str">
            <v>B0786</v>
          </cell>
          <cell r="B121" t="str">
            <v>VANCOUVER G&amp;A</v>
          </cell>
          <cell r="D121">
            <v>0</v>
          </cell>
          <cell r="E121">
            <v>151126.73499999999</v>
          </cell>
          <cell r="F121">
            <v>-151126.73499999999</v>
          </cell>
          <cell r="G121" t="str">
            <v xml:space="preserve">                   N/A</v>
          </cell>
          <cell r="H121">
            <v>0</v>
          </cell>
          <cell r="I121">
            <v>-151126.73499999999</v>
          </cell>
        </row>
        <row r="122">
          <cell r="A122" t="str">
            <v>B0788</v>
          </cell>
          <cell r="B122" t="str">
            <v>VICTORIA CASH LOGISTICS</v>
          </cell>
          <cell r="D122">
            <v>87588.65</v>
          </cell>
          <cell r="E122">
            <v>50300.88</v>
          </cell>
          <cell r="F122">
            <v>37287.769999999997</v>
          </cell>
          <cell r="G122">
            <v>42.5715</v>
          </cell>
          <cell r="H122">
            <v>0</v>
          </cell>
          <cell r="I122">
            <v>37287.769999999997</v>
          </cell>
        </row>
        <row r="123">
          <cell r="A123" t="str">
            <v>b0789</v>
          </cell>
        </row>
        <row r="124">
          <cell r="A124" t="str">
            <v>B0796</v>
          </cell>
          <cell r="B124" t="str">
            <v>VICTORIA G&amp;A</v>
          </cell>
          <cell r="D124">
            <v>0</v>
          </cell>
          <cell r="E124">
            <v>85942.09</v>
          </cell>
          <cell r="F124">
            <v>-85942.09</v>
          </cell>
          <cell r="G124" t="str">
            <v xml:space="preserve">                   N/A</v>
          </cell>
          <cell r="H124">
            <v>0</v>
          </cell>
          <cell r="I124">
            <v>-85942.09</v>
          </cell>
        </row>
        <row r="125">
          <cell r="A125" t="str">
            <v>B0805</v>
          </cell>
          <cell r="B125" t="str">
            <v>WHITE HORSE</v>
          </cell>
          <cell r="D125">
            <v>45167.47</v>
          </cell>
          <cell r="E125">
            <v>36516.474999999999</v>
          </cell>
          <cell r="F125">
            <v>8650.9950000000026</v>
          </cell>
          <cell r="G125">
            <v>19.153199999999998</v>
          </cell>
          <cell r="H125">
            <v>0</v>
          </cell>
          <cell r="I125">
            <v>8650.9950000000026</v>
          </cell>
        </row>
        <row r="126">
          <cell r="A126" t="str">
            <v>B0840</v>
          </cell>
          <cell r="B126" t="str">
            <v>WINDSOR ARM</v>
          </cell>
          <cell r="D126">
            <v>145083.9</v>
          </cell>
          <cell r="E126">
            <v>75628.12</v>
          </cell>
          <cell r="F126">
            <v>69455.78</v>
          </cell>
          <cell r="G126">
            <v>47.872799999999998</v>
          </cell>
          <cell r="H126">
            <v>0</v>
          </cell>
          <cell r="I126">
            <v>69455.78</v>
          </cell>
        </row>
        <row r="127">
          <cell r="A127" t="str">
            <v>B0841</v>
          </cell>
          <cell r="B127" t="str">
            <v>WINDSOR G&amp;A</v>
          </cell>
          <cell r="D127">
            <v>0</v>
          </cell>
          <cell r="E127">
            <v>100581.95500000003</v>
          </cell>
          <cell r="F127">
            <v>-100581.95500000003</v>
          </cell>
          <cell r="G127" t="str">
            <v xml:space="preserve">                   N/A</v>
          </cell>
          <cell r="H127">
            <v>0</v>
          </cell>
          <cell r="I127">
            <v>-100581.95500000003</v>
          </cell>
        </row>
        <row r="128">
          <cell r="A128" t="str">
            <v>B0843</v>
          </cell>
          <cell r="B128" t="str">
            <v>WINDSOR A.T.M.</v>
          </cell>
          <cell r="D128">
            <v>109977.96</v>
          </cell>
          <cell r="E128">
            <v>68342.350000000006</v>
          </cell>
          <cell r="F128">
            <v>41635.61</v>
          </cell>
          <cell r="G128">
            <v>37.8581</v>
          </cell>
          <cell r="H128">
            <v>0</v>
          </cell>
          <cell r="I128">
            <v>41635.61</v>
          </cell>
        </row>
        <row r="129">
          <cell r="A129" t="str">
            <v>B0850</v>
          </cell>
          <cell r="B129" t="str">
            <v>WINNIPEG ARM</v>
          </cell>
          <cell r="D129">
            <v>200098.61</v>
          </cell>
          <cell r="E129">
            <v>106060.427</v>
          </cell>
          <cell r="F129">
            <v>94038.18299999999</v>
          </cell>
          <cell r="G129">
            <v>46.995899999999999</v>
          </cell>
          <cell r="H129">
            <v>0</v>
          </cell>
          <cell r="I129">
            <v>94038.18299999999</v>
          </cell>
        </row>
        <row r="130">
          <cell r="A130" t="str">
            <v>B0851</v>
          </cell>
          <cell r="B130" t="str">
            <v>WINNIPEG G&amp;A</v>
          </cell>
          <cell r="D130">
            <v>0</v>
          </cell>
          <cell r="E130">
            <v>126320.06</v>
          </cell>
          <cell r="F130">
            <v>-126320.06</v>
          </cell>
          <cell r="G130" t="str">
            <v xml:space="preserve">                   N/A</v>
          </cell>
          <cell r="H130">
            <v>0</v>
          </cell>
          <cell r="I130">
            <v>-126320.06</v>
          </cell>
        </row>
        <row r="131">
          <cell r="A131" t="str">
            <v>B0852</v>
          </cell>
          <cell r="B131" t="str">
            <v>KELOWNA G&amp;A</v>
          </cell>
          <cell r="D131">
            <v>0</v>
          </cell>
          <cell r="E131">
            <v>75646.679999999993</v>
          </cell>
          <cell r="F131">
            <v>-75646.679999999993</v>
          </cell>
          <cell r="G131" t="str">
            <v xml:space="preserve">                   N/A</v>
          </cell>
          <cell r="H131">
            <v>0</v>
          </cell>
          <cell r="I131">
            <v>-75646.679999999993</v>
          </cell>
        </row>
        <row r="132">
          <cell r="A132" t="str">
            <v>B0853</v>
          </cell>
          <cell r="B132" t="str">
            <v>WINNIPEG COIN</v>
          </cell>
          <cell r="D132">
            <v>57668.75</v>
          </cell>
          <cell r="E132">
            <v>26028.37</v>
          </cell>
          <cell r="F132">
            <v>31640.38</v>
          </cell>
          <cell r="G132">
            <v>54.865699999999997</v>
          </cell>
          <cell r="H132">
            <v>0</v>
          </cell>
          <cell r="I132">
            <v>31640.38</v>
          </cell>
        </row>
        <row r="133">
          <cell r="A133" t="str">
            <v>B0857</v>
          </cell>
          <cell r="B133" t="str">
            <v>WINNIPEG ATM</v>
          </cell>
          <cell r="D133">
            <v>234266.44</v>
          </cell>
          <cell r="E133">
            <v>142757.14000000001</v>
          </cell>
          <cell r="F133">
            <v>91509.299999999988</v>
          </cell>
          <cell r="G133">
            <v>39.062100000000001</v>
          </cell>
          <cell r="H133">
            <v>0</v>
          </cell>
          <cell r="I133">
            <v>91509.299999999988</v>
          </cell>
        </row>
        <row r="134">
          <cell r="A134" t="str">
            <v>B0865</v>
          </cell>
          <cell r="B134" t="str">
            <v>YELLOWKNIFE</v>
          </cell>
          <cell r="D134">
            <v>43297.56</v>
          </cell>
          <cell r="E134">
            <v>24857.235000000001</v>
          </cell>
          <cell r="F134">
            <v>18440.324999999997</v>
          </cell>
          <cell r="G134">
            <v>42.589799999999997</v>
          </cell>
          <cell r="H134">
            <v>0</v>
          </cell>
          <cell r="I134">
            <v>18440.324999999997</v>
          </cell>
        </row>
        <row r="135">
          <cell r="A135" t="str">
            <v>B0951</v>
          </cell>
          <cell r="B135" t="str">
            <v>CANADIAN CSC</v>
          </cell>
          <cell r="D135">
            <v>0</v>
          </cell>
          <cell r="E135">
            <v>-1907.0149999999921</v>
          </cell>
          <cell r="F135">
            <v>1907.0149999999921</v>
          </cell>
          <cell r="G135" t="str">
            <v xml:space="preserve">                   N/A</v>
          </cell>
          <cell r="H135">
            <v>0</v>
          </cell>
          <cell r="I135">
            <v>1907.0149999999921</v>
          </cell>
        </row>
        <row r="136">
          <cell r="A136" t="str">
            <v>b0987</v>
          </cell>
        </row>
        <row r="137">
          <cell r="A137" t="str">
            <v>B0989</v>
          </cell>
          <cell r="B137" t="str">
            <v>CANADIAN H O</v>
          </cell>
          <cell r="D137">
            <v>-84.22</v>
          </cell>
          <cell r="E137">
            <v>-293027.28000000003</v>
          </cell>
          <cell r="F137">
            <v>292943.06000000006</v>
          </cell>
          <cell r="G137">
            <v>-347830.75280000002</v>
          </cell>
          <cell r="H137">
            <v>0</v>
          </cell>
          <cell r="I137">
            <v>292943.06000000006</v>
          </cell>
        </row>
        <row r="138">
          <cell r="A138" t="str">
            <v>B0990</v>
          </cell>
        </row>
        <row r="139">
          <cell r="A139" t="str">
            <v>B0993</v>
          </cell>
          <cell r="B139" t="str">
            <v>CANADA AIR COURIER</v>
          </cell>
          <cell r="D139">
            <v>1532744.19</v>
          </cell>
          <cell r="E139">
            <v>1046497.6239999998</v>
          </cell>
          <cell r="F139">
            <v>486246.56600000011</v>
          </cell>
          <cell r="G139">
            <v>31.7239</v>
          </cell>
          <cell r="H139">
            <v>0</v>
          </cell>
          <cell r="I139">
            <v>486246.56600000011</v>
          </cell>
        </row>
        <row r="140">
          <cell r="A140" t="str">
            <v>B0994</v>
          </cell>
          <cell r="B140" t="str">
            <v>CAN INT'L AIR COURIER</v>
          </cell>
          <cell r="D140">
            <v>276848.62</v>
          </cell>
          <cell r="E140">
            <v>171356.64</v>
          </cell>
          <cell r="F140">
            <v>105491.97999999998</v>
          </cell>
          <cell r="G140">
            <v>38.104599999999998</v>
          </cell>
          <cell r="H140">
            <v>0</v>
          </cell>
          <cell r="I140">
            <v>105491.97999999998</v>
          </cell>
        </row>
        <row r="141">
          <cell r="A141" t="str">
            <v>D0016</v>
          </cell>
          <cell r="B141" t="str">
            <v>CANADIAN SECURITY</v>
          </cell>
          <cell r="D141">
            <v>0</v>
          </cell>
          <cell r="E141">
            <v>0</v>
          </cell>
          <cell r="F141">
            <v>0</v>
          </cell>
          <cell r="G141" t="str">
            <v xml:space="preserve">                   N/A</v>
          </cell>
          <cell r="H141">
            <v>84937.56</v>
          </cell>
          <cell r="I141">
            <v>-84937.56</v>
          </cell>
        </row>
        <row r="142">
          <cell r="A142" t="str">
            <v>D0042</v>
          </cell>
          <cell r="B142" t="str">
            <v>LEGAL CANADA</v>
          </cell>
          <cell r="D142">
            <v>0</v>
          </cell>
          <cell r="E142">
            <v>0</v>
          </cell>
          <cell r="F142">
            <v>0</v>
          </cell>
          <cell r="G142" t="str">
            <v xml:space="preserve">                   N/A</v>
          </cell>
          <cell r="H142">
            <v>56723.61</v>
          </cell>
          <cell r="I142">
            <v>-56723.61</v>
          </cell>
        </row>
        <row r="143">
          <cell r="A143" t="str">
            <v>D0044</v>
          </cell>
          <cell r="B143" t="str">
            <v>PRESIDENT/CEO - CANADA</v>
          </cell>
          <cell r="D143">
            <v>0</v>
          </cell>
          <cell r="E143">
            <v>0</v>
          </cell>
          <cell r="F143">
            <v>0</v>
          </cell>
          <cell r="G143" t="str">
            <v xml:space="preserve">                   N/A</v>
          </cell>
          <cell r="H143">
            <v>103292.23</v>
          </cell>
          <cell r="I143">
            <v>-103292.23</v>
          </cell>
        </row>
        <row r="144">
          <cell r="A144" t="str">
            <v>D0045</v>
          </cell>
          <cell r="B144" t="str">
            <v>OPERATIONS - CANADA</v>
          </cell>
          <cell r="D144">
            <v>0</v>
          </cell>
          <cell r="E144">
            <v>0</v>
          </cell>
          <cell r="F144">
            <v>0</v>
          </cell>
          <cell r="G144" t="str">
            <v xml:space="preserve">                   N/A</v>
          </cell>
          <cell r="H144">
            <v>144611.20000000001</v>
          </cell>
          <cell r="I144">
            <v>-144611.20000000001</v>
          </cell>
        </row>
        <row r="145">
          <cell r="A145" t="str">
            <v>D0046</v>
          </cell>
          <cell r="B145" t="str">
            <v>HUMAN RESOURCES - CANADA</v>
          </cell>
          <cell r="D145">
            <v>0</v>
          </cell>
          <cell r="E145">
            <v>0</v>
          </cell>
          <cell r="F145">
            <v>0</v>
          </cell>
          <cell r="G145" t="str">
            <v xml:space="preserve">                   N/A</v>
          </cell>
          <cell r="H145">
            <v>173057.79</v>
          </cell>
          <cell r="I145">
            <v>-173057.79</v>
          </cell>
        </row>
        <row r="146">
          <cell r="A146" t="str">
            <v>D0047</v>
          </cell>
          <cell r="B146" t="str">
            <v>FINANCE - CANADA</v>
          </cell>
          <cell r="D146">
            <v>0</v>
          </cell>
          <cell r="E146">
            <v>0</v>
          </cell>
          <cell r="F146">
            <v>0</v>
          </cell>
          <cell r="G146" t="str">
            <v xml:space="preserve">                   N/A</v>
          </cell>
          <cell r="H146">
            <v>415884.82</v>
          </cell>
          <cell r="I146">
            <v>-415884.82</v>
          </cell>
        </row>
        <row r="147">
          <cell r="A147" t="str">
            <v>D0048</v>
          </cell>
          <cell r="B147" t="str">
            <v>SALES &amp; MARKETING - CANADA</v>
          </cell>
          <cell r="D147">
            <v>0</v>
          </cell>
          <cell r="E147">
            <v>0</v>
          </cell>
          <cell r="F147">
            <v>0</v>
          </cell>
          <cell r="G147" t="str">
            <v xml:space="preserve">                   N/A</v>
          </cell>
          <cell r="H147">
            <v>88717.15</v>
          </cell>
          <cell r="I147">
            <v>-88717.15</v>
          </cell>
        </row>
        <row r="148">
          <cell r="A148" t="str">
            <v>D0049</v>
          </cell>
          <cell r="B148" t="str">
            <v>IT - CANADA</v>
          </cell>
          <cell r="D148">
            <v>0</v>
          </cell>
          <cell r="E148">
            <v>0</v>
          </cell>
          <cell r="F148">
            <v>0</v>
          </cell>
          <cell r="G148" t="str">
            <v xml:space="preserve">                   N/A</v>
          </cell>
          <cell r="H148">
            <v>215642.04</v>
          </cell>
          <cell r="I148">
            <v>-215642.04</v>
          </cell>
        </row>
        <row r="149">
          <cell r="A149" t="str">
            <v>D0054</v>
          </cell>
          <cell r="B149" t="str">
            <v>TRAINING &amp; DEVELOPMENT</v>
          </cell>
          <cell r="D149">
            <v>0</v>
          </cell>
          <cell r="E149">
            <v>0</v>
          </cell>
          <cell r="F149">
            <v>0</v>
          </cell>
          <cell r="G149" t="str">
            <v xml:space="preserve">                   N/A</v>
          </cell>
          <cell r="H149">
            <v>103802.73</v>
          </cell>
          <cell r="I149">
            <v>-103802.73</v>
          </cell>
        </row>
        <row r="150">
          <cell r="A150" t="str">
            <v>D0055</v>
          </cell>
          <cell r="B150" t="str">
            <v>COMMERCIAL SALES - CANADA</v>
          </cell>
          <cell r="D150">
            <v>0</v>
          </cell>
          <cell r="E150">
            <v>0</v>
          </cell>
          <cell r="F150">
            <v>0</v>
          </cell>
          <cell r="G150" t="str">
            <v xml:space="preserve">                   N/A</v>
          </cell>
          <cell r="H150">
            <v>197119.06</v>
          </cell>
          <cell r="I150">
            <v>-197119.06</v>
          </cell>
        </row>
        <row r="151">
          <cell r="B151" t="str">
            <v>TOTAL</v>
          </cell>
          <cell r="D151">
            <v>15931368.110000001</v>
          </cell>
          <cell r="E151">
            <v>13820102.109999998</v>
          </cell>
          <cell r="F151">
            <v>2111266</v>
          </cell>
          <cell r="G151">
            <v>13.2523</v>
          </cell>
          <cell r="H151">
            <v>1863084.83</v>
          </cell>
          <cell r="I151">
            <v>248181.16999999993</v>
          </cell>
        </row>
        <row r="152">
          <cell r="D152">
            <v>0</v>
          </cell>
          <cell r="E152">
            <v>0</v>
          </cell>
          <cell r="F152">
            <v>-1.4901161193847656E-8</v>
          </cell>
          <cell r="G152">
            <v>0</v>
          </cell>
          <cell r="H152">
            <v>0</v>
          </cell>
          <cell r="I152">
            <v>-1.4901161193847656E-8</v>
          </cell>
        </row>
        <row r="154">
          <cell r="G154" t="str">
            <v>OTHER (INC) EXPENSES</v>
          </cell>
          <cell r="I154">
            <v>498995.29</v>
          </cell>
        </row>
        <row r="156">
          <cell r="G156" t="str">
            <v>PROFIT FOR TAXES</v>
          </cell>
          <cell r="I156">
            <v>-250814.12000000005</v>
          </cell>
        </row>
        <row r="158">
          <cell r="G158" t="str">
            <v>PROVISION FOR TAXES</v>
          </cell>
          <cell r="I158">
            <v>0</v>
          </cell>
        </row>
        <row r="160">
          <cell r="G160" t="str">
            <v>NET INCOME</v>
          </cell>
          <cell r="I160">
            <v>-250814.12000000005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 refreshError="1">
        <row r="24">
          <cell r="E24">
            <v>2018</v>
          </cell>
        </row>
        <row r="26">
          <cell r="E26">
            <v>2017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 t="str">
            <v>EB-2014-0083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  <sheetName val="A. IMO Notes"/>
      <sheetName val="Instruction"/>
      <sheetName val="Lookup Tables"/>
      <sheetName val="Unachieved HC Reductions -Mar"/>
      <sheetName val="Project Synergy FC"/>
      <sheetName val="2017 Budget"/>
      <sheetName val="2018 Fin. Plan"/>
      <sheetName val="Guelph Project Report"/>
      <sheetName val="Master Porject Alectra"/>
      <sheetName val="Master Project Guelph"/>
      <sheetName val="B. Preparation sheets &gt;&gt;&gt;"/>
      <sheetName val="Alectra Project Report"/>
      <sheetName val="TransCapex"/>
      <sheetName val="IT_TransOpex"/>
      <sheetName val="Q3ITSyn"/>
      <sheetName val="IT Syn&amp;Ongoing"/>
      <sheetName val="SYN O&amp;C, TRANS O"/>
      <sheetName val="Labour"/>
      <sheetName val="2017FP vs BC"/>
      <sheetName val="BC"/>
      <sheetName val="Data"/>
      <sheetName val="Charts"/>
      <sheetName val="C. Team Report &gt;&gt;&gt;"/>
      <sheetName val="Admin"/>
      <sheetName val="CR"/>
      <sheetName val="CS"/>
      <sheetName val="FIN"/>
      <sheetName val="IT"/>
      <sheetName val="OPS"/>
      <sheetName val="HR"/>
      <sheetName val="NS"/>
      <sheetName val="RL"/>
      <sheetName val="SC"/>
      <sheetName val="DB Table"/>
      <sheetName val="D. Report to Finance &gt;&gt;&gt;"/>
      <sheetName val="Yr 3 Update_2019FP"/>
      <sheetName val="2019Update_2019FP Comb"/>
      <sheetName val="Guelph 2019"/>
      <sheetName val="Shareholder reporting"/>
      <sheetName val="OpEx Synergy2018"/>
      <sheetName val="E. EC &amp; IC &gt;&gt;&gt;"/>
      <sheetName val="Fin Update"/>
      <sheetName val="Yr 2 Update_2017FP"/>
      <sheetName val="Yr 3 Update_2017FP"/>
      <sheetName val="Yr 2 Update_2017FP(Cum.)"/>
      <sheetName val="Yr 3 Update_2017FP(Cum.) (2)"/>
      <sheetName val="Yr 3 Update_2017FP(Cum.)"/>
      <sheetName val="5 Year Outlook"/>
      <sheetName val="Yr 1 Update_Org B.C"/>
      <sheetName val="Yr 2 Update_Org B.C (Cum.)"/>
      <sheetName val="Yr 3 Update_Org B.C (Cum.)"/>
      <sheetName val="Yr 5 Update_Org B.C "/>
      <sheetName val="R&amp;O Year 3"/>
      <sheetName val="R&amp;O 3 Year"/>
      <sheetName val="R&amp;O 5 Year"/>
      <sheetName val="R&amp;O"/>
      <sheetName val="Bus. Case"/>
      <sheetName val="Summary75%"/>
      <sheetName val="Summary75%_BC R&amp;O S1"/>
      <sheetName val="Summary75%_BC"/>
      <sheetName val="Summary75%_BC Int"/>
      <sheetName val="1.Syn CapEx"/>
      <sheetName val="2.Syn Opex"/>
      <sheetName val="3.Trans CapEx"/>
      <sheetName val="4.Trans Opex"/>
      <sheetName val="5.Preclose"/>
      <sheetName val="6.Priority"/>
      <sheetName val="6.Priority (2)"/>
      <sheetName val="F Supporting DOCS &gt;&gt;&gt;"/>
      <sheetName val="Q3 Forecast"/>
      <sheetName val="Target Bonus "/>
      <sheetName val=" Integration"/>
      <sheetName val="ERP update"/>
      <sheetName val="CIS update"/>
      <sheetName val="Capital | OMA rpt"/>
      <sheetName val="CIS OMA"/>
      <sheetName val="CIS"/>
      <sheetName val="ER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Monthly inputs"/>
      <sheetName val="Sheet3"/>
      <sheetName val="InputSheet"/>
      <sheetName val="Grouping"/>
      <sheetName val="Upload"/>
      <sheetName val="Hoep"/>
      <sheetName val="Customer Allocation"/>
      <sheetName val="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3">
          <cell r="E3">
            <v>6.6349999999999992E-2</v>
          </cell>
        </row>
        <row r="4">
          <cell r="E4">
            <v>7.0993515947131894E-2</v>
          </cell>
        </row>
        <row r="5">
          <cell r="E5">
            <v>7.0999999999999994E-2</v>
          </cell>
        </row>
        <row r="7">
          <cell r="E7">
            <v>4.6186384399659976E-2</v>
          </cell>
        </row>
        <row r="8">
          <cell r="E8">
            <v>5.5249352929579949E-2</v>
          </cell>
        </row>
        <row r="9">
          <cell r="E9">
            <v>6.2162928349367326E-2</v>
          </cell>
        </row>
        <row r="11">
          <cell r="E11">
            <v>6.1087524223463772E-2</v>
          </cell>
        </row>
        <row r="12">
          <cell r="E12">
            <v>6.1087524223463772E-2</v>
          </cell>
        </row>
        <row r="13">
          <cell r="E13">
            <v>5.3984779069158426E-2</v>
          </cell>
        </row>
        <row r="14">
          <cell r="E14">
            <v>5.8228434687110149E-2</v>
          </cell>
        </row>
      </sheetData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ons"/>
      <sheetName val="Summary"/>
      <sheetName val="Acct. Worksheet"/>
      <sheetName val="Hockey"/>
      <sheetName val="Molstar"/>
      <sheetName val="Motorsports"/>
      <sheetName val="Promos &amp; Sports"/>
      <sheetName val="Entertainment"/>
      <sheetName val="Bus. Dev."/>
      <sheetName val="G&amp;ASE"/>
      <sheetName val="G&amp;AMCI"/>
      <sheetName val="Sheet1"/>
      <sheetName val="Variances F'00 Q3"/>
      <sheetName val="Risks &amp; Opps. F'00 Q3"/>
      <sheetName val="Risks &amp; Opps. F'00 Q2"/>
      <sheetName val="Risks &amp; Opps. F'00 Q1"/>
      <sheetName val="Risks &amp; Opps. (F'00)"/>
      <sheetName val="Variances Template"/>
      <sheetName val="Module1"/>
      <sheetName val="M"/>
      <sheetName val="Lookup List"/>
      <sheetName val="Control Sheet"/>
      <sheetName val="Team Report &gt;&gt;&g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 Sheet"/>
      <sheetName val="Data V. Lists"/>
      <sheetName val=" Logic"/>
      <sheetName val="2019"/>
      <sheetName val="Payroll Accrual Template"/>
      <sheetName val="PY Actual"/>
      <sheetName val="PIVOT from Mapping"/>
      <sheetName val="Mapping"/>
      <sheetName val="2021 DATA"/>
      <sheetName val="Variance Commentary"/>
      <sheetName val="Report - Month End"/>
      <sheetName val="Report - Rate Zone"/>
      <sheetName val="Report for Regulatory"/>
      <sheetName val="Report - Operations"/>
      <sheetName val="Pivot for Operations"/>
      <sheetName val="Report-Prdn Meeting"/>
      <sheetName val="Report-GP"/>
      <sheetName val="PBI Tab"/>
      <sheetName val="Total Check"/>
      <sheetName val="Alectra Presentation"/>
      <sheetName val="Waterfall Graphs"/>
      <sheetName val="DEPT Report - GRE&amp;T"/>
      <sheetName val="Filing Requirements"/>
      <sheetName val="A.2.3 - CAPEX"/>
      <sheetName val="Forecast Commentary"/>
    </sheetNames>
    <sheetDataSet>
      <sheetData sheetId="0"/>
      <sheetData sheetId="1">
        <row r="3">
          <cell r="G3" t="str">
            <v>System Access</v>
          </cell>
        </row>
        <row r="4">
          <cell r="G4" t="str">
            <v>System Renewal</v>
          </cell>
        </row>
        <row r="5">
          <cell r="G5" t="str">
            <v>System Service</v>
          </cell>
        </row>
        <row r="6">
          <cell r="G6" t="str">
            <v>General Plant</v>
          </cell>
        </row>
      </sheetData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CAP95"/>
      <sheetName val="Zone Data"/>
      <sheetName val="SUM95"/>
      <sheetName val="SUM96"/>
      <sheetName val="SUM96 (2)"/>
      <sheetName val="Budget"/>
    </sheetNames>
    <sheetDataSet>
      <sheetData sheetId="0"/>
      <sheetData sheetId="1"/>
      <sheetData sheetId="2">
        <row r="14">
          <cell r="AV14" t="str">
            <v>SUBTRANSMISSION</v>
          </cell>
        </row>
      </sheetData>
      <sheetData sheetId="3">
        <row r="203">
          <cell r="E203" t="str">
            <v>TABLE 1</v>
          </cell>
        </row>
        <row r="204">
          <cell r="E204" t="str">
            <v xml:space="preserve">SUMMARY OF </v>
          </cell>
        </row>
        <row r="205">
          <cell r="E205" t="str">
            <v>RECOMMENDED SYSTEM EXPANSION PROJECTS - 1996</v>
          </cell>
        </row>
        <row r="207">
          <cell r="D207" t="str">
            <v>Project</v>
          </cell>
          <cell r="E207">
            <v>1996</v>
          </cell>
          <cell r="F207" t="str">
            <v>Future</v>
          </cell>
          <cell r="H207" t="str">
            <v xml:space="preserve">        BENEFITS</v>
          </cell>
        </row>
        <row r="208">
          <cell r="A208" t="str">
            <v>Item</v>
          </cell>
          <cell r="B208" t="str">
            <v>Item</v>
          </cell>
          <cell r="C208" t="str">
            <v>Description</v>
          </cell>
          <cell r="D208" t="str">
            <v>Cost</v>
          </cell>
          <cell r="E208" t="str">
            <v>Budget</v>
          </cell>
          <cell r="F208" t="str">
            <v>Budget</v>
          </cell>
          <cell r="G208" t="str">
            <v>Add.</v>
          </cell>
          <cell r="I208" t="str">
            <v>SAVINGS (p.a)</v>
          </cell>
          <cell r="K208" t="str">
            <v>Payback</v>
          </cell>
        </row>
        <row r="209">
          <cell r="D209" t="str">
            <v>Estimate</v>
          </cell>
          <cell r="E209" t="str">
            <v>Amount</v>
          </cell>
          <cell r="F209" t="str">
            <v>Amount</v>
          </cell>
          <cell r="G209" t="str">
            <v>Capacity(MW)</v>
          </cell>
          <cell r="H209" t="str">
            <v>Losses</v>
          </cell>
          <cell r="I209" t="str">
            <v>Cust-min.</v>
          </cell>
          <cell r="J209" t="str">
            <v>Out. Costs*</v>
          </cell>
          <cell r="K209" t="str">
            <v>Yrs</v>
          </cell>
        </row>
        <row r="211">
          <cell r="C211" t="str">
            <v>SUBTRANSMISSION</v>
          </cell>
        </row>
        <row r="214">
          <cell r="B214">
            <v>0</v>
          </cell>
          <cell r="C214">
            <v>0</v>
          </cell>
          <cell r="D214">
            <v>0</v>
          </cell>
          <cell r="F214">
            <v>0</v>
          </cell>
          <cell r="K214" t="e">
            <v>#DIV/0!</v>
          </cell>
        </row>
        <row r="215">
          <cell r="B215">
            <v>0</v>
          </cell>
          <cell r="C215">
            <v>0</v>
          </cell>
          <cell r="D215">
            <v>0</v>
          </cell>
          <cell r="F215">
            <v>0</v>
          </cell>
          <cell r="K215" t="e">
            <v>#DIV/0!</v>
          </cell>
        </row>
        <row r="216">
          <cell r="B216">
            <v>0</v>
          </cell>
          <cell r="C216">
            <v>0</v>
          </cell>
          <cell r="D216">
            <v>0</v>
          </cell>
          <cell r="F216">
            <v>0</v>
          </cell>
          <cell r="K216" t="e">
            <v>#DIV/0!</v>
          </cell>
        </row>
        <row r="217">
          <cell r="B217">
            <v>0</v>
          </cell>
          <cell r="C217">
            <v>0</v>
          </cell>
          <cell r="D217">
            <v>0</v>
          </cell>
          <cell r="F217">
            <v>0</v>
          </cell>
          <cell r="K217" t="e">
            <v>#DIV/0!</v>
          </cell>
        </row>
        <row r="218">
          <cell r="B218">
            <v>0</v>
          </cell>
          <cell r="C218">
            <v>0</v>
          </cell>
          <cell r="D218">
            <v>0</v>
          </cell>
          <cell r="F218">
            <v>0</v>
          </cell>
          <cell r="K218" t="e">
            <v>#DIV/0!</v>
          </cell>
        </row>
        <row r="219">
          <cell r="B219">
            <v>0</v>
          </cell>
          <cell r="C219">
            <v>0</v>
          </cell>
          <cell r="D219">
            <v>0</v>
          </cell>
          <cell r="F219">
            <v>0</v>
          </cell>
          <cell r="K219" t="e">
            <v>#DIV/0!</v>
          </cell>
        </row>
        <row r="220">
          <cell r="A220">
            <v>1</v>
          </cell>
          <cell r="B220">
            <v>7</v>
          </cell>
          <cell r="C220" t="str">
            <v>44 kV Fieldgate Feeder Tie</v>
          </cell>
          <cell r="D220">
            <v>250000</v>
          </cell>
          <cell r="E220">
            <v>250000</v>
          </cell>
          <cell r="F220">
            <v>0</v>
          </cell>
          <cell r="G220">
            <v>5</v>
          </cell>
          <cell r="H220">
            <v>10000</v>
          </cell>
          <cell r="I220">
            <v>20000</v>
          </cell>
          <cell r="J220">
            <v>100000</v>
          </cell>
          <cell r="K220">
            <v>2.2727272727272729</v>
          </cell>
        </row>
        <row r="221">
          <cell r="A221">
            <v>2</v>
          </cell>
          <cell r="B221">
            <v>8</v>
          </cell>
          <cell r="C221" t="str">
            <v>44 kV Eglinton/Dixie Intersection Rebuild</v>
          </cell>
          <cell r="D221">
            <v>100000</v>
          </cell>
          <cell r="E221">
            <v>100000</v>
          </cell>
          <cell r="F221">
            <v>0</v>
          </cell>
          <cell r="H221">
            <v>0</v>
          </cell>
          <cell r="I221">
            <v>150000</v>
          </cell>
          <cell r="J221">
            <v>750000</v>
          </cell>
          <cell r="K221">
            <v>0.13333333333333333</v>
          </cell>
        </row>
        <row r="222">
          <cell r="A222">
            <v>3</v>
          </cell>
          <cell r="B222">
            <v>9</v>
          </cell>
          <cell r="C222" t="str">
            <v>44 kV Britannia Rd. Feeder Tie</v>
          </cell>
          <cell r="D222">
            <v>150000</v>
          </cell>
          <cell r="E222">
            <v>0</v>
          </cell>
          <cell r="F222">
            <v>150000</v>
          </cell>
          <cell r="G222">
            <v>5</v>
          </cell>
          <cell r="H222">
            <v>8000</v>
          </cell>
          <cell r="I222">
            <v>10000</v>
          </cell>
          <cell r="J222">
            <v>50000</v>
          </cell>
          <cell r="K222">
            <v>2.5862068965517242</v>
          </cell>
        </row>
        <row r="223">
          <cell r="B223">
            <v>0</v>
          </cell>
          <cell r="C223">
            <v>0</v>
          </cell>
          <cell r="D223">
            <v>0</v>
          </cell>
          <cell r="F223">
            <v>0</v>
          </cell>
          <cell r="J223">
            <v>0</v>
          </cell>
          <cell r="K223" t="e">
            <v>#DIV/0!</v>
          </cell>
        </row>
        <row r="224">
          <cell r="A224">
            <v>4</v>
          </cell>
          <cell r="B224">
            <v>11</v>
          </cell>
          <cell r="C224" t="str">
            <v>44 kV Aquitaine MS - C.P.R. Feeder Tie</v>
          </cell>
          <cell r="D224">
            <v>230000</v>
          </cell>
          <cell r="E224">
            <v>0</v>
          </cell>
          <cell r="F224">
            <v>230000</v>
          </cell>
          <cell r="G224">
            <v>10</v>
          </cell>
          <cell r="H224">
            <v>12000</v>
          </cell>
          <cell r="I224">
            <v>15000</v>
          </cell>
          <cell r="J224">
            <v>75000</v>
          </cell>
          <cell r="K224">
            <v>2.6436781609195403</v>
          </cell>
        </row>
        <row r="225">
          <cell r="A225">
            <v>5</v>
          </cell>
          <cell r="B225">
            <v>12</v>
          </cell>
          <cell r="C225" t="str">
            <v>44 kV Glengarry Rd. Feeder Tie</v>
          </cell>
          <cell r="D225">
            <v>105000</v>
          </cell>
          <cell r="E225">
            <v>105000</v>
          </cell>
          <cell r="F225">
            <v>0</v>
          </cell>
          <cell r="G225">
            <v>5</v>
          </cell>
          <cell r="H225">
            <v>7500</v>
          </cell>
          <cell r="I225">
            <v>20000</v>
          </cell>
          <cell r="J225">
            <v>100000</v>
          </cell>
          <cell r="K225">
            <v>0.97674418604651159</v>
          </cell>
        </row>
        <row r="226">
          <cell r="B226">
            <v>0</v>
          </cell>
          <cell r="C226">
            <v>0</v>
          </cell>
          <cell r="D226">
            <v>0</v>
          </cell>
          <cell r="F226">
            <v>0</v>
          </cell>
          <cell r="J226">
            <v>0</v>
          </cell>
          <cell r="K226" t="e">
            <v>#DIV/0!</v>
          </cell>
        </row>
        <row r="227">
          <cell r="B227">
            <v>0</v>
          </cell>
          <cell r="C227">
            <v>0</v>
          </cell>
          <cell r="D227">
            <v>0</v>
          </cell>
          <cell r="F227">
            <v>0</v>
          </cell>
          <cell r="J227">
            <v>0</v>
          </cell>
          <cell r="K227" t="e">
            <v>#DIV/0!</v>
          </cell>
        </row>
        <row r="228">
          <cell r="B228">
            <v>0</v>
          </cell>
          <cell r="C228">
            <v>0</v>
          </cell>
          <cell r="D228">
            <v>0</v>
          </cell>
          <cell r="F228">
            <v>0</v>
          </cell>
          <cell r="J228">
            <v>0</v>
          </cell>
          <cell r="K228" t="e">
            <v>#DIV/0!</v>
          </cell>
        </row>
        <row r="229">
          <cell r="B229">
            <v>0</v>
          </cell>
          <cell r="C229">
            <v>0</v>
          </cell>
          <cell r="D229">
            <v>0</v>
          </cell>
          <cell r="F229">
            <v>0</v>
          </cell>
          <cell r="J229">
            <v>0</v>
          </cell>
          <cell r="K229" t="e">
            <v>#DIV/0!</v>
          </cell>
        </row>
        <row r="230">
          <cell r="A230">
            <v>6</v>
          </cell>
          <cell r="B230">
            <v>17</v>
          </cell>
          <cell r="C230" t="str">
            <v>44 kV Mississauga Rd. Feeder Tie</v>
          </cell>
          <cell r="D230">
            <v>190000</v>
          </cell>
          <cell r="E230">
            <v>0</v>
          </cell>
          <cell r="F230">
            <v>190000</v>
          </cell>
          <cell r="G230">
            <v>5</v>
          </cell>
          <cell r="H230">
            <v>9000</v>
          </cell>
          <cell r="I230">
            <v>15000</v>
          </cell>
          <cell r="J230">
            <v>75000</v>
          </cell>
          <cell r="K230">
            <v>2.2619047619047619</v>
          </cell>
        </row>
        <row r="231">
          <cell r="B231">
            <v>0</v>
          </cell>
          <cell r="C231">
            <v>0</v>
          </cell>
          <cell r="D231">
            <v>0</v>
          </cell>
          <cell r="F231">
            <v>0</v>
          </cell>
          <cell r="J231">
            <v>0</v>
          </cell>
          <cell r="K231" t="e">
            <v>#DIV/0!</v>
          </cell>
        </row>
        <row r="232">
          <cell r="A232">
            <v>7</v>
          </cell>
          <cell r="B232">
            <v>19</v>
          </cell>
          <cell r="C232" t="str">
            <v>44 kV Drew Rd. Feeder Tie</v>
          </cell>
          <cell r="D232">
            <v>205000</v>
          </cell>
          <cell r="E232">
            <v>0</v>
          </cell>
          <cell r="F232">
            <v>205000</v>
          </cell>
          <cell r="G232">
            <v>5</v>
          </cell>
          <cell r="H232">
            <v>8000</v>
          </cell>
          <cell r="I232">
            <v>12000</v>
          </cell>
          <cell r="J232">
            <v>60000</v>
          </cell>
          <cell r="K232">
            <v>3.0147058823529411</v>
          </cell>
        </row>
        <row r="233">
          <cell r="B233">
            <v>0</v>
          </cell>
          <cell r="C233">
            <v>0</v>
          </cell>
          <cell r="D233">
            <v>0</v>
          </cell>
          <cell r="F233">
            <v>0</v>
          </cell>
          <cell r="J233">
            <v>0</v>
          </cell>
          <cell r="K233" t="e">
            <v>#DIV/0!</v>
          </cell>
        </row>
        <row r="234">
          <cell r="A234">
            <v>8</v>
          </cell>
          <cell r="B234">
            <v>21</v>
          </cell>
          <cell r="C234" t="str">
            <v>27.6 kV Stanfield Feeder Tie</v>
          </cell>
          <cell r="D234">
            <v>245000</v>
          </cell>
          <cell r="E234">
            <v>0</v>
          </cell>
          <cell r="F234">
            <v>245000</v>
          </cell>
          <cell r="H234">
            <v>0</v>
          </cell>
          <cell r="I234">
            <v>50000</v>
          </cell>
          <cell r="J234">
            <v>250000</v>
          </cell>
          <cell r="K234">
            <v>0.98</v>
          </cell>
        </row>
        <row r="235">
          <cell r="B235">
            <v>0</v>
          </cell>
          <cell r="C235">
            <v>0</v>
          </cell>
          <cell r="D235">
            <v>0</v>
          </cell>
          <cell r="F235">
            <v>0</v>
          </cell>
          <cell r="J235">
            <v>0</v>
          </cell>
          <cell r="K235" t="e">
            <v>#DIV/0!</v>
          </cell>
        </row>
        <row r="236">
          <cell r="A236">
            <v>9</v>
          </cell>
          <cell r="B236">
            <v>23</v>
          </cell>
          <cell r="C236" t="str">
            <v xml:space="preserve">27.6 kV Lakeshore Rd. Reconductoring </v>
          </cell>
          <cell r="D236">
            <v>140000</v>
          </cell>
          <cell r="E236">
            <v>140000</v>
          </cell>
          <cell r="F236">
            <v>0</v>
          </cell>
          <cell r="G236">
            <v>3</v>
          </cell>
          <cell r="H236">
            <v>10000</v>
          </cell>
          <cell r="I236">
            <v>8000</v>
          </cell>
          <cell r="J236">
            <v>40000</v>
          </cell>
          <cell r="K236">
            <v>2.8</v>
          </cell>
        </row>
        <row r="237">
          <cell r="B237">
            <v>0</v>
          </cell>
          <cell r="C237">
            <v>0</v>
          </cell>
          <cell r="D237">
            <v>0</v>
          </cell>
          <cell r="F237">
            <v>0</v>
          </cell>
          <cell r="J237">
            <v>0</v>
          </cell>
          <cell r="K237" t="e">
            <v>#DIV/0!</v>
          </cell>
        </row>
        <row r="238">
          <cell r="B238">
            <v>0</v>
          </cell>
          <cell r="C238">
            <v>0</v>
          </cell>
          <cell r="D238">
            <v>0</v>
          </cell>
          <cell r="F238">
            <v>0</v>
          </cell>
          <cell r="J238">
            <v>0</v>
          </cell>
          <cell r="K238" t="e">
            <v>#DIV/0!</v>
          </cell>
        </row>
        <row r="239">
          <cell r="B239">
            <v>0</v>
          </cell>
          <cell r="C239">
            <v>0</v>
          </cell>
          <cell r="D239">
            <v>0</v>
          </cell>
          <cell r="F239">
            <v>0</v>
          </cell>
          <cell r="J239">
            <v>0</v>
          </cell>
          <cell r="K239" t="e">
            <v>#DIV/0!</v>
          </cell>
        </row>
        <row r="240">
          <cell r="B240">
            <v>0</v>
          </cell>
          <cell r="C240">
            <v>0</v>
          </cell>
          <cell r="D240">
            <v>0</v>
          </cell>
          <cell r="F240">
            <v>0</v>
          </cell>
          <cell r="J240">
            <v>0</v>
          </cell>
          <cell r="K240" t="e">
            <v>#DIV/0!</v>
          </cell>
        </row>
        <row r="241">
          <cell r="B241">
            <v>0</v>
          </cell>
          <cell r="C241">
            <v>0</v>
          </cell>
          <cell r="D241">
            <v>0</v>
          </cell>
          <cell r="F241">
            <v>0</v>
          </cell>
          <cell r="J241">
            <v>0</v>
          </cell>
          <cell r="K241" t="e">
            <v>#DIV/0!</v>
          </cell>
        </row>
        <row r="242">
          <cell r="A242">
            <v>10</v>
          </cell>
          <cell r="B242">
            <v>30</v>
          </cell>
          <cell r="C242" t="str">
            <v xml:space="preserve">27.6 kV Britannia Road Feeder </v>
          </cell>
          <cell r="D242">
            <v>170000</v>
          </cell>
          <cell r="E242">
            <v>0</v>
          </cell>
          <cell r="F242">
            <v>170000</v>
          </cell>
          <cell r="G242">
            <v>3</v>
          </cell>
          <cell r="H242">
            <v>6000</v>
          </cell>
          <cell r="I242">
            <v>12000</v>
          </cell>
          <cell r="J242">
            <v>60000</v>
          </cell>
          <cell r="K242">
            <v>2.5757575757575757</v>
          </cell>
        </row>
        <row r="243">
          <cell r="A243">
            <v>11</v>
          </cell>
          <cell r="B243">
            <v>31</v>
          </cell>
          <cell r="C243" t="str">
            <v>27.6 kV Bramalea TS Feeder Ties</v>
          </cell>
          <cell r="D243">
            <v>300000</v>
          </cell>
          <cell r="E243">
            <v>0</v>
          </cell>
          <cell r="F243">
            <v>300000</v>
          </cell>
          <cell r="H243">
            <v>10000</v>
          </cell>
          <cell r="I243">
            <v>80000</v>
          </cell>
          <cell r="J243">
            <v>400000</v>
          </cell>
          <cell r="K243">
            <v>0.73170731707317072</v>
          </cell>
        </row>
        <row r="244">
          <cell r="A244">
            <v>12</v>
          </cell>
          <cell r="B244">
            <v>32</v>
          </cell>
          <cell r="C244" t="str">
            <v>27.6 kV Pacific Drive Feeder Tie</v>
          </cell>
          <cell r="D244">
            <v>230000</v>
          </cell>
          <cell r="E244">
            <v>0</v>
          </cell>
          <cell r="F244">
            <v>230000</v>
          </cell>
          <cell r="G244">
            <v>3</v>
          </cell>
          <cell r="H244">
            <v>6500</v>
          </cell>
          <cell r="I244">
            <v>8000</v>
          </cell>
          <cell r="J244">
            <v>40000</v>
          </cell>
          <cell r="K244">
            <v>4.946236559139785</v>
          </cell>
        </row>
        <row r="245">
          <cell r="A245">
            <v>13</v>
          </cell>
          <cell r="B245">
            <v>33</v>
          </cell>
          <cell r="C245" t="str">
            <v>27.6 kV Highway 10 Feeder Tie</v>
          </cell>
          <cell r="D245">
            <v>230000</v>
          </cell>
          <cell r="E245">
            <v>0</v>
          </cell>
          <cell r="F245">
            <v>230000</v>
          </cell>
          <cell r="G245">
            <v>3</v>
          </cell>
          <cell r="H245">
            <v>10000</v>
          </cell>
          <cell r="I245">
            <v>25000</v>
          </cell>
          <cell r="J245">
            <v>125000</v>
          </cell>
          <cell r="K245">
            <v>1.7037037037037037</v>
          </cell>
        </row>
        <row r="246">
          <cell r="A246">
            <v>14</v>
          </cell>
          <cell r="B246">
            <v>34</v>
          </cell>
          <cell r="C246" t="str">
            <v>27.6 kV Superior Feeder Tie</v>
          </cell>
          <cell r="D246">
            <v>50000</v>
          </cell>
          <cell r="E246">
            <v>50000</v>
          </cell>
          <cell r="F246">
            <v>0</v>
          </cell>
          <cell r="H246">
            <v>2000</v>
          </cell>
          <cell r="I246">
            <v>10000</v>
          </cell>
          <cell r="J246">
            <v>50000</v>
          </cell>
          <cell r="K246">
            <v>0.96153846153846156</v>
          </cell>
        </row>
        <row r="250">
          <cell r="C250" t="str">
            <v>TOTAL - TRANSMISSION</v>
          </cell>
          <cell r="D250">
            <v>2595000</v>
          </cell>
          <cell r="E250">
            <v>645000</v>
          </cell>
          <cell r="F250">
            <v>1950000</v>
          </cell>
          <cell r="G250">
            <v>47</v>
          </cell>
          <cell r="H250">
            <v>99000</v>
          </cell>
          <cell r="I250">
            <v>435000</v>
          </cell>
          <cell r="J250">
            <v>2175000</v>
          </cell>
          <cell r="K250">
            <v>1.1411609498680739</v>
          </cell>
        </row>
        <row r="253">
          <cell r="E253" t="str">
            <v>TABLE 1 (Cont'd)</v>
          </cell>
        </row>
        <row r="254">
          <cell r="E254" t="str">
            <v xml:space="preserve">SUMMARY OF </v>
          </cell>
        </row>
        <row r="255">
          <cell r="E255" t="str">
            <v>RECOMMENDED SYSTEM EXPANSION PROJECTS - 1996</v>
          </cell>
        </row>
        <row r="257">
          <cell r="D257" t="str">
            <v>Project</v>
          </cell>
          <cell r="E257">
            <v>1996</v>
          </cell>
          <cell r="F257" t="str">
            <v>Future</v>
          </cell>
          <cell r="H257" t="str">
            <v xml:space="preserve">        BENEFITS</v>
          </cell>
        </row>
        <row r="258">
          <cell r="A258" t="str">
            <v>Item</v>
          </cell>
          <cell r="B258" t="str">
            <v>Item</v>
          </cell>
          <cell r="C258" t="str">
            <v>Description</v>
          </cell>
          <cell r="D258" t="str">
            <v>Cost</v>
          </cell>
          <cell r="E258" t="str">
            <v>Budget</v>
          </cell>
          <cell r="F258" t="str">
            <v>Budget</v>
          </cell>
          <cell r="G258" t="str">
            <v>Add.</v>
          </cell>
          <cell r="I258" t="str">
            <v>SAVINGS (p.a)</v>
          </cell>
          <cell r="K258" t="str">
            <v>Payback</v>
          </cell>
        </row>
        <row r="259">
          <cell r="D259" t="str">
            <v>Estimate</v>
          </cell>
          <cell r="E259" t="str">
            <v>Amount</v>
          </cell>
          <cell r="F259" t="str">
            <v>Amount</v>
          </cell>
          <cell r="G259" t="str">
            <v>Capacity(MW)</v>
          </cell>
          <cell r="H259" t="str">
            <v>Losses</v>
          </cell>
          <cell r="I259" t="str">
            <v>Cust-min.</v>
          </cell>
          <cell r="J259" t="str">
            <v>Out. Costs*</v>
          </cell>
          <cell r="K259" t="str">
            <v>Yrs</v>
          </cell>
        </row>
        <row r="262">
          <cell r="C262" t="str">
            <v>DISTRIBUTION</v>
          </cell>
        </row>
        <row r="264">
          <cell r="A264">
            <v>1</v>
          </cell>
          <cell r="B264">
            <v>1</v>
          </cell>
          <cell r="C264" t="str">
            <v xml:space="preserve">Streetsville Conversion </v>
          </cell>
          <cell r="D264">
            <v>100000</v>
          </cell>
          <cell r="E264">
            <v>0</v>
          </cell>
          <cell r="F264">
            <v>100000</v>
          </cell>
          <cell r="G264">
            <v>1</v>
          </cell>
          <cell r="H264">
            <v>2000</v>
          </cell>
          <cell r="I264">
            <v>12000</v>
          </cell>
          <cell r="J264">
            <v>60000</v>
          </cell>
          <cell r="K264">
            <v>1.6129032258064515</v>
          </cell>
        </row>
        <row r="265">
          <cell r="B265">
            <v>0</v>
          </cell>
          <cell r="C265">
            <v>0</v>
          </cell>
          <cell r="D265">
            <v>0</v>
          </cell>
          <cell r="F265">
            <v>0</v>
          </cell>
          <cell r="J265">
            <v>0</v>
          </cell>
          <cell r="K265" t="e">
            <v>#DIV/0!</v>
          </cell>
        </row>
        <row r="266">
          <cell r="B266">
            <v>0</v>
          </cell>
          <cell r="C266">
            <v>0</v>
          </cell>
          <cell r="D266">
            <v>0</v>
          </cell>
          <cell r="F266">
            <v>0</v>
          </cell>
          <cell r="J266">
            <v>0</v>
          </cell>
          <cell r="K266" t="e">
            <v>#DIV/0!</v>
          </cell>
        </row>
        <row r="267">
          <cell r="B267">
            <v>0</v>
          </cell>
          <cell r="C267">
            <v>0</v>
          </cell>
          <cell r="D267">
            <v>0</v>
          </cell>
          <cell r="F267">
            <v>0</v>
          </cell>
          <cell r="J267">
            <v>0</v>
          </cell>
          <cell r="K267" t="e">
            <v>#DIV/0!</v>
          </cell>
        </row>
        <row r="268">
          <cell r="A268">
            <v>2</v>
          </cell>
          <cell r="B268">
            <v>5</v>
          </cell>
          <cell r="C268" t="str">
            <v>13.8 kV Canadian Tire Tie</v>
          </cell>
          <cell r="D268">
            <v>200000</v>
          </cell>
          <cell r="E268">
            <v>0</v>
          </cell>
          <cell r="F268">
            <v>200000</v>
          </cell>
          <cell r="G268">
            <v>3</v>
          </cell>
          <cell r="H268">
            <v>5000</v>
          </cell>
          <cell r="I268">
            <v>20000</v>
          </cell>
          <cell r="J268">
            <v>100000</v>
          </cell>
          <cell r="K268">
            <v>1.9047619047619047</v>
          </cell>
        </row>
        <row r="269">
          <cell r="A269">
            <v>3</v>
          </cell>
          <cell r="B269">
            <v>6</v>
          </cell>
          <cell r="C269" t="str">
            <v>13.8 kV Mavis Road Feeder Tie</v>
          </cell>
          <cell r="D269">
            <v>120000</v>
          </cell>
          <cell r="E269">
            <v>120000</v>
          </cell>
          <cell r="F269">
            <v>0</v>
          </cell>
          <cell r="G269">
            <v>3</v>
          </cell>
          <cell r="H269">
            <v>5000</v>
          </cell>
          <cell r="I269">
            <v>12000</v>
          </cell>
          <cell r="J269">
            <v>60000</v>
          </cell>
          <cell r="K269">
            <v>1.8461538461538463</v>
          </cell>
        </row>
        <row r="270">
          <cell r="B270">
            <v>0</v>
          </cell>
          <cell r="C270">
            <v>0</v>
          </cell>
          <cell r="D270">
            <v>0</v>
          </cell>
          <cell r="F270">
            <v>0</v>
          </cell>
          <cell r="J270">
            <v>0</v>
          </cell>
          <cell r="K270" t="e">
            <v>#DIV/0!</v>
          </cell>
        </row>
        <row r="271">
          <cell r="A271">
            <v>4</v>
          </cell>
          <cell r="B271">
            <v>8</v>
          </cell>
          <cell r="C271" t="str">
            <v>13.8 kV Tomken Road Feeder Tie</v>
          </cell>
          <cell r="D271">
            <v>105000</v>
          </cell>
          <cell r="E271">
            <v>0</v>
          </cell>
          <cell r="F271">
            <v>105000</v>
          </cell>
          <cell r="G271">
            <v>2</v>
          </cell>
          <cell r="H271">
            <v>2000</v>
          </cell>
          <cell r="I271">
            <v>16000</v>
          </cell>
          <cell r="J271">
            <v>80000</v>
          </cell>
          <cell r="K271">
            <v>1.2804878048780488</v>
          </cell>
        </row>
        <row r="272">
          <cell r="A272">
            <v>5</v>
          </cell>
          <cell r="B272">
            <v>9</v>
          </cell>
          <cell r="C272" t="str">
            <v>13.8 kV Mississauga Road Feeder Tie</v>
          </cell>
          <cell r="D272">
            <v>105000</v>
          </cell>
          <cell r="E272">
            <v>0</v>
          </cell>
          <cell r="F272">
            <v>105000</v>
          </cell>
          <cell r="G272">
            <v>2</v>
          </cell>
          <cell r="H272">
            <v>3000</v>
          </cell>
          <cell r="I272">
            <v>10000</v>
          </cell>
          <cell r="J272">
            <v>50000</v>
          </cell>
          <cell r="K272">
            <v>1.9811320754716981</v>
          </cell>
        </row>
        <row r="273">
          <cell r="B273">
            <v>0</v>
          </cell>
          <cell r="C273">
            <v>0</v>
          </cell>
          <cell r="D273">
            <v>0</v>
          </cell>
          <cell r="F273">
            <v>0</v>
          </cell>
          <cell r="J273">
            <v>0</v>
          </cell>
          <cell r="K273" t="e">
            <v>#DIV/0!</v>
          </cell>
        </row>
        <row r="274">
          <cell r="B274">
            <v>0</v>
          </cell>
          <cell r="C274">
            <v>0</v>
          </cell>
          <cell r="D274">
            <v>0</v>
          </cell>
          <cell r="F274">
            <v>0</v>
          </cell>
          <cell r="J274">
            <v>0</v>
          </cell>
          <cell r="K274" t="e">
            <v>#DIV/0!</v>
          </cell>
        </row>
        <row r="275">
          <cell r="A275">
            <v>6</v>
          </cell>
          <cell r="B275">
            <v>12</v>
          </cell>
          <cell r="C275" t="str">
            <v>13.8 kV Sheridan Park Feeder Tie</v>
          </cell>
          <cell r="D275">
            <v>100000</v>
          </cell>
          <cell r="E275">
            <v>100000</v>
          </cell>
          <cell r="F275">
            <v>0</v>
          </cell>
          <cell r="G275">
            <v>2</v>
          </cell>
          <cell r="H275">
            <v>3000</v>
          </cell>
          <cell r="I275">
            <v>25000</v>
          </cell>
          <cell r="J275">
            <v>125000</v>
          </cell>
          <cell r="K275">
            <v>0.78125</v>
          </cell>
        </row>
        <row r="276">
          <cell r="B276">
            <v>0</v>
          </cell>
          <cell r="C276">
            <v>0</v>
          </cell>
          <cell r="D276">
            <v>0</v>
          </cell>
          <cell r="F276">
            <v>0</v>
          </cell>
          <cell r="J276">
            <v>0</v>
          </cell>
          <cell r="K276" t="e">
            <v>#DIV/0!</v>
          </cell>
        </row>
        <row r="277">
          <cell r="B277">
            <v>0</v>
          </cell>
          <cell r="C277">
            <v>0</v>
          </cell>
          <cell r="D277">
            <v>0</v>
          </cell>
          <cell r="F277">
            <v>0</v>
          </cell>
          <cell r="J277">
            <v>0</v>
          </cell>
          <cell r="K277" t="e">
            <v>#DIV/0!</v>
          </cell>
        </row>
        <row r="278">
          <cell r="A278">
            <v>7</v>
          </cell>
          <cell r="B278">
            <v>15</v>
          </cell>
          <cell r="C278" t="str">
            <v>13.8 kV Eglinton Avenue Feeder Tie</v>
          </cell>
          <cell r="D278">
            <v>200000</v>
          </cell>
          <cell r="E278">
            <v>200000</v>
          </cell>
          <cell r="F278">
            <v>0</v>
          </cell>
          <cell r="G278">
            <v>3</v>
          </cell>
          <cell r="H278">
            <v>4000</v>
          </cell>
          <cell r="I278">
            <v>15000</v>
          </cell>
          <cell r="J278">
            <v>75000</v>
          </cell>
          <cell r="K278">
            <v>2.5316455696202533</v>
          </cell>
        </row>
        <row r="279">
          <cell r="A279">
            <v>8</v>
          </cell>
          <cell r="B279">
            <v>16</v>
          </cell>
          <cell r="C279" t="str">
            <v>13.8 kV Elmbank Drive Feeder Tie</v>
          </cell>
          <cell r="D279">
            <v>129000</v>
          </cell>
          <cell r="E279">
            <v>0</v>
          </cell>
          <cell r="F279">
            <v>129000</v>
          </cell>
          <cell r="G279">
            <v>2</v>
          </cell>
          <cell r="H279">
            <v>2500</v>
          </cell>
          <cell r="I279">
            <v>5000</v>
          </cell>
          <cell r="J279">
            <v>25000</v>
          </cell>
          <cell r="K279">
            <v>4.6909090909090905</v>
          </cell>
        </row>
        <row r="280">
          <cell r="B280">
            <v>0</v>
          </cell>
          <cell r="C280">
            <v>0</v>
          </cell>
          <cell r="D280">
            <v>0</v>
          </cell>
          <cell r="F280">
            <v>0</v>
          </cell>
          <cell r="J280">
            <v>0</v>
          </cell>
          <cell r="K280" t="e">
            <v>#DIV/0!</v>
          </cell>
        </row>
        <row r="281">
          <cell r="A281">
            <v>9</v>
          </cell>
          <cell r="B281">
            <v>18</v>
          </cell>
          <cell r="C281" t="str">
            <v>13.8 kV Derry Rd. &amp; Ninth Line Feeder Tie</v>
          </cell>
          <cell r="D281">
            <v>100000</v>
          </cell>
          <cell r="E281">
            <v>0</v>
          </cell>
          <cell r="F281">
            <v>100000</v>
          </cell>
          <cell r="G281">
            <v>3</v>
          </cell>
          <cell r="H281">
            <v>4500</v>
          </cell>
          <cell r="I281">
            <v>12000</v>
          </cell>
          <cell r="J281">
            <v>60000</v>
          </cell>
          <cell r="K281">
            <v>1.5503875968992249</v>
          </cell>
        </row>
        <row r="282">
          <cell r="B282">
            <v>0</v>
          </cell>
          <cell r="C282">
            <v>0</v>
          </cell>
          <cell r="D282">
            <v>0</v>
          </cell>
          <cell r="F282">
            <v>0</v>
          </cell>
          <cell r="J282">
            <v>0</v>
          </cell>
          <cell r="K282" t="e">
            <v>#DIV/0!</v>
          </cell>
        </row>
        <row r="283">
          <cell r="A283">
            <v>10</v>
          </cell>
          <cell r="B283">
            <v>20</v>
          </cell>
          <cell r="C283" t="str">
            <v>4.16 kV Atwater Feeder Tie</v>
          </cell>
          <cell r="D283">
            <v>104000</v>
          </cell>
          <cell r="E283">
            <v>0</v>
          </cell>
          <cell r="F283">
            <v>104000</v>
          </cell>
          <cell r="G283">
            <v>1</v>
          </cell>
          <cell r="H283">
            <v>1500</v>
          </cell>
          <cell r="I283">
            <v>3000</v>
          </cell>
          <cell r="J283">
            <v>15000</v>
          </cell>
          <cell r="K283">
            <v>6.3030303030303028</v>
          </cell>
        </row>
        <row r="284">
          <cell r="B284">
            <v>0</v>
          </cell>
          <cell r="C284">
            <v>0</v>
          </cell>
          <cell r="D284">
            <v>0</v>
          </cell>
          <cell r="F284">
            <v>0</v>
          </cell>
          <cell r="J284">
            <v>0</v>
          </cell>
          <cell r="K284" t="e">
            <v>#DIV/0!</v>
          </cell>
        </row>
        <row r="285">
          <cell r="A285">
            <v>11</v>
          </cell>
          <cell r="B285">
            <v>22</v>
          </cell>
          <cell r="C285" t="str">
            <v>4.16 kV Pinetree MS/Melton MS Tie</v>
          </cell>
          <cell r="D285">
            <v>66500</v>
          </cell>
          <cell r="E285">
            <v>0</v>
          </cell>
          <cell r="F285">
            <v>66500</v>
          </cell>
          <cell r="G285">
            <v>1</v>
          </cell>
          <cell r="H285">
            <v>1500</v>
          </cell>
          <cell r="I285">
            <v>2500</v>
          </cell>
          <cell r="J285">
            <v>12500</v>
          </cell>
          <cell r="K285">
            <v>4.75</v>
          </cell>
        </row>
        <row r="286">
          <cell r="A286">
            <v>12</v>
          </cell>
          <cell r="B286">
            <v>23</v>
          </cell>
          <cell r="C286" t="str">
            <v>4.16 kV Bromsgrove MS/Park West MS Tie</v>
          </cell>
          <cell r="D286">
            <v>44000</v>
          </cell>
          <cell r="E286">
            <v>0</v>
          </cell>
          <cell r="F286">
            <v>44000</v>
          </cell>
          <cell r="G286">
            <v>1</v>
          </cell>
          <cell r="H286">
            <v>1000</v>
          </cell>
          <cell r="I286">
            <v>2500</v>
          </cell>
          <cell r="J286">
            <v>12500</v>
          </cell>
          <cell r="K286">
            <v>3.2592592592592591</v>
          </cell>
        </row>
        <row r="287">
          <cell r="A287">
            <v>13</v>
          </cell>
          <cell r="B287">
            <v>24</v>
          </cell>
          <cell r="C287" t="str">
            <v>4.16 kV Bromsgrove MS/Robin MS Tie</v>
          </cell>
          <cell r="D287">
            <v>74000</v>
          </cell>
          <cell r="E287">
            <v>0</v>
          </cell>
          <cell r="F287">
            <v>74000</v>
          </cell>
          <cell r="G287">
            <v>1</v>
          </cell>
          <cell r="H287">
            <v>1000</v>
          </cell>
          <cell r="I287">
            <v>3000</v>
          </cell>
          <cell r="J287">
            <v>15000</v>
          </cell>
          <cell r="K287">
            <v>4.625</v>
          </cell>
        </row>
        <row r="288">
          <cell r="A288">
            <v>14</v>
          </cell>
          <cell r="B288">
            <v>25</v>
          </cell>
          <cell r="C288" t="str">
            <v>4.16 kV Lakeshore Road Feeder Tie</v>
          </cell>
          <cell r="D288">
            <v>80000</v>
          </cell>
          <cell r="E288">
            <v>0</v>
          </cell>
          <cell r="F288">
            <v>80000</v>
          </cell>
          <cell r="G288">
            <v>1</v>
          </cell>
          <cell r="H288">
            <v>1500</v>
          </cell>
          <cell r="I288">
            <v>3000</v>
          </cell>
          <cell r="J288">
            <v>15000</v>
          </cell>
          <cell r="K288">
            <v>4.8484848484848486</v>
          </cell>
        </row>
        <row r="289">
          <cell r="A289">
            <v>15</v>
          </cell>
          <cell r="B289">
            <v>26</v>
          </cell>
          <cell r="C289" t="str">
            <v>4.16 kV Park Royal MS/Park West MS Tie</v>
          </cell>
          <cell r="D289">
            <v>130000</v>
          </cell>
          <cell r="E289">
            <v>130000</v>
          </cell>
          <cell r="F289">
            <v>0</v>
          </cell>
          <cell r="G289">
            <v>1</v>
          </cell>
          <cell r="H289">
            <v>1000</v>
          </cell>
          <cell r="I289">
            <v>4000</v>
          </cell>
          <cell r="J289">
            <v>20000</v>
          </cell>
          <cell r="K289">
            <v>6.1904761904761907</v>
          </cell>
        </row>
        <row r="290">
          <cell r="A290">
            <v>16</v>
          </cell>
          <cell r="B290">
            <v>27</v>
          </cell>
          <cell r="C290" t="str">
            <v xml:space="preserve">4.16 kV Stanfield Road Feeder Tie </v>
          </cell>
          <cell r="D290">
            <v>154000</v>
          </cell>
          <cell r="E290">
            <v>0</v>
          </cell>
          <cell r="F290">
            <v>154000</v>
          </cell>
          <cell r="G290">
            <v>1</v>
          </cell>
          <cell r="H290">
            <v>1000</v>
          </cell>
          <cell r="I290">
            <v>3500</v>
          </cell>
          <cell r="J290">
            <v>17500</v>
          </cell>
          <cell r="K290">
            <v>8.3243243243243246</v>
          </cell>
        </row>
        <row r="291">
          <cell r="A291">
            <v>17</v>
          </cell>
          <cell r="B291">
            <v>28</v>
          </cell>
          <cell r="C291" t="str">
            <v>4.16 kV Clarkson M.S. Term. Poles Rebuild</v>
          </cell>
          <cell r="D291">
            <v>25000</v>
          </cell>
          <cell r="E291">
            <v>25000</v>
          </cell>
          <cell r="F291">
            <v>0</v>
          </cell>
          <cell r="G291">
            <v>1</v>
          </cell>
          <cell r="H291">
            <v>0</v>
          </cell>
          <cell r="I291">
            <v>8000</v>
          </cell>
          <cell r="J291">
            <v>40000</v>
          </cell>
          <cell r="K291">
            <v>0.625</v>
          </cell>
        </row>
        <row r="292">
          <cell r="A292">
            <v>18</v>
          </cell>
          <cell r="B292">
            <v>29</v>
          </cell>
          <cell r="C292" t="str">
            <v xml:space="preserve">4.16 kV Clarkson/Lorne Park Feeder Tie </v>
          </cell>
          <cell r="D292">
            <v>104000</v>
          </cell>
          <cell r="E292">
            <v>0</v>
          </cell>
          <cell r="F292">
            <v>104000</v>
          </cell>
          <cell r="G292">
            <v>1</v>
          </cell>
          <cell r="H292">
            <v>1000</v>
          </cell>
          <cell r="I292">
            <v>2500</v>
          </cell>
          <cell r="J292">
            <v>12500</v>
          </cell>
          <cell r="K292">
            <v>7.7037037037037033</v>
          </cell>
        </row>
        <row r="295">
          <cell r="C295" t="str">
            <v>TOTAL - DISTRIBUTION</v>
          </cell>
          <cell r="D295">
            <v>1940500</v>
          </cell>
          <cell r="E295">
            <v>575000</v>
          </cell>
          <cell r="F295">
            <v>1365500</v>
          </cell>
          <cell r="G295">
            <v>30</v>
          </cell>
          <cell r="H295">
            <v>40500</v>
          </cell>
          <cell r="I295">
            <v>159000</v>
          </cell>
          <cell r="J295">
            <v>795000</v>
          </cell>
          <cell r="K295">
            <v>2.3225613405146617</v>
          </cell>
        </row>
        <row r="299">
          <cell r="A299" t="str">
            <v>*</v>
          </cell>
          <cell r="B299" t="str">
            <v>*</v>
          </cell>
          <cell r="C299" t="str">
            <v>Savings p.a. to the community</v>
          </cell>
        </row>
        <row r="300">
          <cell r="E300" t="str">
            <v>TABLE 1 (Cont'd)</v>
          </cell>
        </row>
        <row r="301">
          <cell r="E301" t="str">
            <v xml:space="preserve">SUMMARY OF </v>
          </cell>
        </row>
        <row r="302">
          <cell r="E302" t="str">
            <v>RECOMMENDED SYSTEM EXPANSION PROJECTS - 1996</v>
          </cell>
        </row>
        <row r="304">
          <cell r="D304" t="str">
            <v>Project</v>
          </cell>
          <cell r="E304">
            <v>1996</v>
          </cell>
          <cell r="F304" t="str">
            <v>Future</v>
          </cell>
          <cell r="H304" t="str">
            <v xml:space="preserve">        BENEFITS</v>
          </cell>
        </row>
        <row r="305">
          <cell r="A305" t="str">
            <v>Item</v>
          </cell>
          <cell r="B305" t="str">
            <v>Item</v>
          </cell>
          <cell r="C305" t="str">
            <v>Description</v>
          </cell>
          <cell r="D305" t="str">
            <v>Cost</v>
          </cell>
          <cell r="E305" t="str">
            <v>Budget</v>
          </cell>
          <cell r="F305" t="str">
            <v>Budget</v>
          </cell>
          <cell r="G305" t="str">
            <v>Add.</v>
          </cell>
          <cell r="I305" t="str">
            <v>SAVINGS (p.a)</v>
          </cell>
          <cell r="K305" t="str">
            <v>Payback</v>
          </cell>
        </row>
        <row r="306">
          <cell r="D306" t="str">
            <v>Estimate</v>
          </cell>
          <cell r="E306" t="str">
            <v>Amount</v>
          </cell>
          <cell r="F306" t="str">
            <v>Amount</v>
          </cell>
          <cell r="G306" t="str">
            <v>Capacity(MW)</v>
          </cell>
          <cell r="H306" t="str">
            <v>Losses</v>
          </cell>
          <cell r="I306" t="str">
            <v>Cust-min.</v>
          </cell>
          <cell r="J306" t="str">
            <v>Out. Costs*</v>
          </cell>
          <cell r="K306" t="str">
            <v>Yrs</v>
          </cell>
        </row>
        <row r="309">
          <cell r="C309" t="str">
            <v>MUNICIPAL SUBSTATIONS</v>
          </cell>
        </row>
        <row r="311">
          <cell r="A311">
            <v>1</v>
          </cell>
          <cell r="B311">
            <v>1</v>
          </cell>
          <cell r="C311" t="str">
            <v>Replacement M.S. feeder egress cables.</v>
          </cell>
          <cell r="D311">
            <v>200000</v>
          </cell>
          <cell r="E311">
            <v>200000</v>
          </cell>
          <cell r="F311">
            <v>0</v>
          </cell>
          <cell r="H311">
            <v>0</v>
          </cell>
          <cell r="I311">
            <v>40000</v>
          </cell>
          <cell r="J311">
            <v>200000</v>
          </cell>
          <cell r="K311">
            <v>1</v>
          </cell>
        </row>
        <row r="312">
          <cell r="A312">
            <v>2</v>
          </cell>
          <cell r="B312">
            <v>2</v>
          </cell>
          <cell r="C312" t="str">
            <v>Lisgar M.S.</v>
          </cell>
          <cell r="D312">
            <v>1800000</v>
          </cell>
          <cell r="E312">
            <v>0</v>
          </cell>
          <cell r="F312">
            <v>1800000</v>
          </cell>
          <cell r="G312">
            <v>5</v>
          </cell>
          <cell r="H312">
            <v>4000</v>
          </cell>
          <cell r="I312">
            <v>50000</v>
          </cell>
          <cell r="J312">
            <v>250000</v>
          </cell>
          <cell r="K312">
            <v>7.0866141732283463</v>
          </cell>
        </row>
        <row r="313">
          <cell r="B313">
            <v>0</v>
          </cell>
          <cell r="C313">
            <v>0</v>
          </cell>
          <cell r="D313">
            <v>0</v>
          </cell>
          <cell r="F313">
            <v>0</v>
          </cell>
          <cell r="J313">
            <v>0</v>
          </cell>
          <cell r="K313" t="e">
            <v>#DIV/0!</v>
          </cell>
        </row>
        <row r="314">
          <cell r="A314">
            <v>3</v>
          </cell>
          <cell r="B314">
            <v>4</v>
          </cell>
          <cell r="C314" t="str">
            <v xml:space="preserve">Sheridan Park System Rebuild  </v>
          </cell>
          <cell r="D314">
            <v>650000</v>
          </cell>
          <cell r="E314">
            <v>100000</v>
          </cell>
          <cell r="F314">
            <v>550000</v>
          </cell>
          <cell r="G314">
            <v>10</v>
          </cell>
          <cell r="H314">
            <v>5000</v>
          </cell>
          <cell r="I314">
            <v>25000</v>
          </cell>
          <cell r="J314">
            <v>125000</v>
          </cell>
          <cell r="K314">
            <v>5</v>
          </cell>
        </row>
        <row r="315">
          <cell r="A315">
            <v>4</v>
          </cell>
          <cell r="B315">
            <v>5</v>
          </cell>
          <cell r="C315" t="str">
            <v>Orlando M.S.</v>
          </cell>
          <cell r="D315">
            <v>1400000</v>
          </cell>
          <cell r="E315">
            <v>450000</v>
          </cell>
          <cell r="F315">
            <v>950000</v>
          </cell>
          <cell r="G315">
            <v>20</v>
          </cell>
          <cell r="H315">
            <v>10000</v>
          </cell>
          <cell r="I315">
            <v>40000</v>
          </cell>
          <cell r="J315">
            <v>200000</v>
          </cell>
          <cell r="K315">
            <v>6.666666666666667</v>
          </cell>
        </row>
        <row r="316">
          <cell r="A316">
            <v>5</v>
          </cell>
          <cell r="B316">
            <v>6</v>
          </cell>
          <cell r="C316" t="str">
            <v>Argentia M.S.</v>
          </cell>
          <cell r="D316">
            <v>50000</v>
          </cell>
          <cell r="E316">
            <v>50000</v>
          </cell>
          <cell r="F316">
            <v>0</v>
          </cell>
          <cell r="G316">
            <v>10</v>
          </cell>
          <cell r="H316">
            <v>5000</v>
          </cell>
          <cell r="I316">
            <v>12000</v>
          </cell>
          <cell r="J316">
            <v>60000</v>
          </cell>
          <cell r="K316">
            <v>0.76923076923076927</v>
          </cell>
        </row>
        <row r="317">
          <cell r="B317">
            <v>0</v>
          </cell>
          <cell r="C317">
            <v>0</v>
          </cell>
          <cell r="D317">
            <v>0</v>
          </cell>
          <cell r="F317">
            <v>0</v>
          </cell>
          <cell r="J317">
            <v>0</v>
          </cell>
          <cell r="K317" t="e">
            <v>#DIV/0!</v>
          </cell>
        </row>
        <row r="318">
          <cell r="A318">
            <v>6</v>
          </cell>
          <cell r="B318">
            <v>8</v>
          </cell>
          <cell r="C318" t="str">
            <v>Chalkdene M.S.</v>
          </cell>
          <cell r="D318">
            <v>350000</v>
          </cell>
          <cell r="E318">
            <v>0</v>
          </cell>
          <cell r="F318">
            <v>350000</v>
          </cell>
          <cell r="G318">
            <v>3</v>
          </cell>
          <cell r="H318">
            <v>2500</v>
          </cell>
          <cell r="I318">
            <v>10000</v>
          </cell>
          <cell r="J318">
            <v>50000</v>
          </cell>
          <cell r="K318">
            <v>6.666666666666667</v>
          </cell>
        </row>
        <row r="319">
          <cell r="A319">
            <v>7</v>
          </cell>
          <cell r="B319">
            <v>9</v>
          </cell>
          <cell r="C319" t="str">
            <v>Rockwood M.S.</v>
          </cell>
          <cell r="D319">
            <v>1600000</v>
          </cell>
          <cell r="E319">
            <v>100000</v>
          </cell>
          <cell r="F319">
            <v>1500000</v>
          </cell>
          <cell r="G319">
            <v>20</v>
          </cell>
          <cell r="H319">
            <v>10000</v>
          </cell>
          <cell r="I319">
            <v>35000</v>
          </cell>
          <cell r="J319">
            <v>175000</v>
          </cell>
          <cell r="K319">
            <v>8.6486486486486491</v>
          </cell>
        </row>
        <row r="320">
          <cell r="B320">
            <v>0</v>
          </cell>
          <cell r="C320">
            <v>0</v>
          </cell>
          <cell r="D320">
            <v>0</v>
          </cell>
          <cell r="F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F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F322">
            <v>0</v>
          </cell>
        </row>
        <row r="325">
          <cell r="C325" t="str">
            <v>TOTAL - SUBSTATION</v>
          </cell>
          <cell r="D325">
            <v>6050000</v>
          </cell>
          <cell r="E325">
            <v>900000</v>
          </cell>
          <cell r="F325">
            <v>5150000</v>
          </cell>
          <cell r="G325">
            <v>68</v>
          </cell>
          <cell r="H325">
            <v>36500</v>
          </cell>
          <cell r="I325">
            <v>212000</v>
          </cell>
          <cell r="J325">
            <v>1060000</v>
          </cell>
          <cell r="K325">
            <v>5.5175558595531236</v>
          </cell>
        </row>
        <row r="328">
          <cell r="C328" t="str">
            <v>SUBDIVISION REBUILDS</v>
          </cell>
        </row>
        <row r="330">
          <cell r="A330">
            <v>1</v>
          </cell>
          <cell r="B330">
            <v>1</v>
          </cell>
          <cell r="C330" t="str">
            <v>Sheridan Homelands - Phase V</v>
          </cell>
          <cell r="D330">
            <v>1500000</v>
          </cell>
          <cell r="E330">
            <v>1500000</v>
          </cell>
          <cell r="F330">
            <v>0</v>
          </cell>
          <cell r="G330">
            <v>2</v>
          </cell>
          <cell r="H330">
            <v>1000</v>
          </cell>
          <cell r="I330">
            <v>45000</v>
          </cell>
          <cell r="J330">
            <v>225000</v>
          </cell>
          <cell r="K330">
            <v>6.6371681415929205</v>
          </cell>
        </row>
        <row r="331">
          <cell r="A331">
            <v>2</v>
          </cell>
          <cell r="B331">
            <v>2</v>
          </cell>
          <cell r="C331" t="str">
            <v>Malton - Phase V</v>
          </cell>
          <cell r="D331">
            <v>1000000</v>
          </cell>
          <cell r="E331">
            <v>1000000</v>
          </cell>
          <cell r="F331">
            <v>0</v>
          </cell>
          <cell r="G331">
            <v>2</v>
          </cell>
          <cell r="H331">
            <v>2000</v>
          </cell>
          <cell r="I331">
            <v>40000</v>
          </cell>
          <cell r="J331">
            <v>200000</v>
          </cell>
          <cell r="K331">
            <v>4.9504950495049505</v>
          </cell>
        </row>
        <row r="332">
          <cell r="A332">
            <v>3</v>
          </cell>
          <cell r="B332">
            <v>3</v>
          </cell>
          <cell r="C332" t="str">
            <v xml:space="preserve"> Forest Glen Area east and west of Dixie Rd.</v>
          </cell>
          <cell r="D332">
            <v>1500000</v>
          </cell>
          <cell r="E332">
            <v>1500000</v>
          </cell>
          <cell r="F332">
            <v>0</v>
          </cell>
          <cell r="G332">
            <v>2</v>
          </cell>
          <cell r="H332">
            <v>2000</v>
          </cell>
          <cell r="I332">
            <v>75000</v>
          </cell>
          <cell r="J332">
            <v>375000</v>
          </cell>
          <cell r="K332">
            <v>3.9787798408488064</v>
          </cell>
        </row>
        <row r="333">
          <cell r="A333">
            <v>4</v>
          </cell>
          <cell r="B333">
            <v>4</v>
          </cell>
          <cell r="C333" t="str">
            <v>Meadowvale T.C. Mainfeeders - Phase II</v>
          </cell>
          <cell r="D333">
            <v>1400000</v>
          </cell>
          <cell r="E333">
            <v>1400000</v>
          </cell>
          <cell r="F333">
            <v>0</v>
          </cell>
          <cell r="H333">
            <v>1500</v>
          </cell>
          <cell r="I333">
            <v>85000</v>
          </cell>
          <cell r="J333">
            <v>425000</v>
          </cell>
          <cell r="K333">
            <v>3.2825322391559202</v>
          </cell>
        </row>
        <row r="334">
          <cell r="A334">
            <v>5</v>
          </cell>
          <cell r="B334">
            <v>5</v>
          </cell>
          <cell r="C334" t="str">
            <v>Woodlands Area</v>
          </cell>
          <cell r="D334">
            <v>1000000</v>
          </cell>
          <cell r="E334">
            <v>1000000</v>
          </cell>
          <cell r="F334">
            <v>0</v>
          </cell>
          <cell r="G334">
            <v>1</v>
          </cell>
          <cell r="H334">
            <v>1000</v>
          </cell>
          <cell r="I334">
            <v>35000</v>
          </cell>
          <cell r="J334">
            <v>175000</v>
          </cell>
          <cell r="K334">
            <v>5.6818181818181817</v>
          </cell>
        </row>
        <row r="335">
          <cell r="A335">
            <v>6</v>
          </cell>
          <cell r="B335">
            <v>6</v>
          </cell>
          <cell r="C335" t="str">
            <v>4.16 kV  U/G Circuit Rebuild</v>
          </cell>
          <cell r="D335">
            <v>100000</v>
          </cell>
          <cell r="E335">
            <v>100000</v>
          </cell>
          <cell r="F335">
            <v>0</v>
          </cell>
          <cell r="H335">
            <v>1000</v>
          </cell>
          <cell r="I335">
            <v>10000</v>
          </cell>
          <cell r="J335">
            <v>50000</v>
          </cell>
          <cell r="K335">
            <v>1.9607843137254901</v>
          </cell>
        </row>
        <row r="338">
          <cell r="C338" t="str">
            <v>TOTAL - SUBDIVISION REBUILDS</v>
          </cell>
          <cell r="D338">
            <v>6500000</v>
          </cell>
          <cell r="E338">
            <v>6500000</v>
          </cell>
          <cell r="F338">
            <v>0</v>
          </cell>
          <cell r="G338">
            <v>7</v>
          </cell>
          <cell r="H338">
            <v>8500</v>
          </cell>
          <cell r="I338">
            <v>290000</v>
          </cell>
          <cell r="J338">
            <v>1450000</v>
          </cell>
          <cell r="K338">
            <v>4.4566335275968463</v>
          </cell>
        </row>
        <row r="342">
          <cell r="A342" t="str">
            <v>*</v>
          </cell>
          <cell r="B342" t="str">
            <v>*</v>
          </cell>
          <cell r="C342" t="str">
            <v>Savings p.a. to the community</v>
          </cell>
        </row>
        <row r="343">
          <cell r="E343" t="str">
            <v>TABLE 1 (Cont'd)</v>
          </cell>
        </row>
        <row r="344">
          <cell r="E344" t="str">
            <v xml:space="preserve">SUMMARY OF </v>
          </cell>
        </row>
        <row r="345">
          <cell r="E345" t="str">
            <v>RECOMMENDED SYSTEM EXPANSION PROJECTS - 1996</v>
          </cell>
        </row>
        <row r="347">
          <cell r="D347" t="str">
            <v>Project</v>
          </cell>
          <cell r="E347">
            <v>1996</v>
          </cell>
          <cell r="F347" t="str">
            <v>Future</v>
          </cell>
          <cell r="H347" t="str">
            <v xml:space="preserve">        BENEFITS</v>
          </cell>
        </row>
        <row r="348">
          <cell r="A348" t="str">
            <v>Item</v>
          </cell>
          <cell r="B348" t="str">
            <v>Item</v>
          </cell>
          <cell r="C348" t="str">
            <v>Description</v>
          </cell>
          <cell r="D348" t="str">
            <v>Cost</v>
          </cell>
          <cell r="E348" t="str">
            <v>Budget</v>
          </cell>
          <cell r="F348" t="str">
            <v>Budget</v>
          </cell>
          <cell r="G348" t="str">
            <v>Add.</v>
          </cell>
          <cell r="I348" t="str">
            <v>SAVINGS (p.a)</v>
          </cell>
          <cell r="K348" t="str">
            <v>Payback</v>
          </cell>
        </row>
        <row r="349">
          <cell r="D349" t="str">
            <v>Estimate</v>
          </cell>
          <cell r="E349" t="str">
            <v>Amount</v>
          </cell>
          <cell r="F349" t="str">
            <v>Amount</v>
          </cell>
          <cell r="G349" t="str">
            <v>Capacity(MW)</v>
          </cell>
          <cell r="H349" t="str">
            <v>Losses</v>
          </cell>
          <cell r="I349" t="str">
            <v>Cust-min.</v>
          </cell>
          <cell r="J349" t="str">
            <v>Out. Costs*</v>
          </cell>
          <cell r="K349" t="str">
            <v>Yrs</v>
          </cell>
        </row>
        <row r="352">
          <cell r="C352" t="str">
            <v>SYSTEM MAINTENANCE PROJECTS</v>
          </cell>
        </row>
        <row r="354">
          <cell r="A354">
            <v>1</v>
          </cell>
          <cell r="C354" t="str">
            <v>Overhead Switch Replacement</v>
          </cell>
          <cell r="D354">
            <v>300000</v>
          </cell>
          <cell r="E354">
            <v>300000</v>
          </cell>
          <cell r="F354">
            <v>0</v>
          </cell>
          <cell r="H354">
            <v>0</v>
          </cell>
          <cell r="I354">
            <v>20000</v>
          </cell>
          <cell r="J354">
            <v>100000</v>
          </cell>
          <cell r="K354">
            <v>3</v>
          </cell>
        </row>
        <row r="355">
          <cell r="A355">
            <v>2</v>
          </cell>
          <cell r="C355" t="str">
            <v>Secondary Cable Replacement</v>
          </cell>
          <cell r="D355">
            <v>75000</v>
          </cell>
          <cell r="E355">
            <v>75000</v>
          </cell>
          <cell r="F355">
            <v>0</v>
          </cell>
          <cell r="H355">
            <v>0</v>
          </cell>
          <cell r="I355">
            <v>5000</v>
          </cell>
          <cell r="J355">
            <v>25000</v>
          </cell>
          <cell r="K355">
            <v>3</v>
          </cell>
        </row>
        <row r="356">
          <cell r="A356">
            <v>3</v>
          </cell>
          <cell r="C356" t="str">
            <v>Meter Base Replacement</v>
          </cell>
          <cell r="D356">
            <v>40000</v>
          </cell>
          <cell r="E356">
            <v>40000</v>
          </cell>
          <cell r="F356">
            <v>0</v>
          </cell>
          <cell r="H356">
            <v>0</v>
          </cell>
          <cell r="I356">
            <v>4000</v>
          </cell>
          <cell r="J356">
            <v>20000</v>
          </cell>
          <cell r="K356">
            <v>2</v>
          </cell>
        </row>
        <row r="357">
          <cell r="A357">
            <v>4</v>
          </cell>
          <cell r="C357" t="str">
            <v>Overhead Transformer Replacement</v>
          </cell>
          <cell r="D357">
            <v>150000</v>
          </cell>
          <cell r="E357">
            <v>150000</v>
          </cell>
          <cell r="F357">
            <v>0</v>
          </cell>
          <cell r="H357">
            <v>2000</v>
          </cell>
          <cell r="I357">
            <v>10000</v>
          </cell>
          <cell r="J357">
            <v>50000</v>
          </cell>
          <cell r="K357">
            <v>2.8846153846153846</v>
          </cell>
        </row>
        <row r="358">
          <cell r="A358">
            <v>5</v>
          </cell>
          <cell r="C358" t="str">
            <v>U/ground Cable and Splice Replacement</v>
          </cell>
          <cell r="D358">
            <v>1200000</v>
          </cell>
          <cell r="E358">
            <v>1200000</v>
          </cell>
          <cell r="F358">
            <v>0</v>
          </cell>
          <cell r="H358">
            <v>5000</v>
          </cell>
          <cell r="I358">
            <v>55000</v>
          </cell>
          <cell r="J358">
            <v>275000</v>
          </cell>
          <cell r="K358">
            <v>4.2857142857142856</v>
          </cell>
        </row>
        <row r="359">
          <cell r="A359">
            <v>6</v>
          </cell>
          <cell r="C359" t="str">
            <v>Feeder Overhauls</v>
          </cell>
          <cell r="D359">
            <v>600000</v>
          </cell>
          <cell r="E359">
            <v>600000</v>
          </cell>
          <cell r="F359">
            <v>0</v>
          </cell>
          <cell r="H359">
            <v>5000</v>
          </cell>
          <cell r="I359">
            <v>40000</v>
          </cell>
          <cell r="J359">
            <v>200000</v>
          </cell>
          <cell r="K359">
            <v>2.9268292682926829</v>
          </cell>
        </row>
        <row r="360">
          <cell r="A360">
            <v>7</v>
          </cell>
          <cell r="C360" t="str">
            <v>U/ground Transformer Replacement</v>
          </cell>
          <cell r="D360">
            <v>200000</v>
          </cell>
          <cell r="E360">
            <v>200000</v>
          </cell>
          <cell r="F360">
            <v>0</v>
          </cell>
          <cell r="H360">
            <v>2000</v>
          </cell>
          <cell r="I360">
            <v>10000</v>
          </cell>
          <cell r="J360">
            <v>50000</v>
          </cell>
          <cell r="K360">
            <v>3.8461538461538463</v>
          </cell>
        </row>
        <row r="361">
          <cell r="A361">
            <v>8</v>
          </cell>
          <cell r="C361" t="str">
            <v>Load Centre Replacement</v>
          </cell>
          <cell r="D361">
            <v>100000</v>
          </cell>
          <cell r="E361">
            <v>100000</v>
          </cell>
          <cell r="F361">
            <v>0</v>
          </cell>
          <cell r="H361">
            <v>0</v>
          </cell>
          <cell r="I361">
            <v>8000</v>
          </cell>
          <cell r="J361">
            <v>40000</v>
          </cell>
          <cell r="K361">
            <v>2.5</v>
          </cell>
        </row>
        <row r="362">
          <cell r="A362">
            <v>9</v>
          </cell>
          <cell r="C362" t="str">
            <v>Overhead Rebuilds</v>
          </cell>
          <cell r="D362">
            <v>800000</v>
          </cell>
          <cell r="E362">
            <v>800000</v>
          </cell>
          <cell r="F362">
            <v>0</v>
          </cell>
          <cell r="H362">
            <v>2000</v>
          </cell>
          <cell r="I362">
            <v>70000</v>
          </cell>
          <cell r="J362">
            <v>350000</v>
          </cell>
          <cell r="K362">
            <v>2.2727272727272729</v>
          </cell>
        </row>
        <row r="363">
          <cell r="A363">
            <v>10</v>
          </cell>
          <cell r="C363" t="str">
            <v>Wood &amp; Concrete Pole Replacements</v>
          </cell>
          <cell r="D363">
            <v>250000</v>
          </cell>
          <cell r="E363">
            <v>250000</v>
          </cell>
          <cell r="F363">
            <v>0</v>
          </cell>
          <cell r="H363">
            <v>0</v>
          </cell>
          <cell r="I363">
            <v>30000</v>
          </cell>
          <cell r="J363">
            <v>150000</v>
          </cell>
          <cell r="K363">
            <v>1.6666666666666667</v>
          </cell>
        </row>
        <row r="364">
          <cell r="A364">
            <v>11</v>
          </cell>
          <cell r="C364" t="str">
            <v>Auto-Switches/SCADA</v>
          </cell>
          <cell r="D364">
            <v>1200000</v>
          </cell>
          <cell r="E364">
            <v>1200000</v>
          </cell>
          <cell r="F364">
            <v>0</v>
          </cell>
          <cell r="H364">
            <v>5000</v>
          </cell>
          <cell r="I364">
            <v>300000</v>
          </cell>
          <cell r="J364">
            <v>1500000</v>
          </cell>
          <cell r="K364">
            <v>0.79734219269102991</v>
          </cell>
        </row>
        <row r="365">
          <cell r="A365">
            <v>12</v>
          </cell>
          <cell r="C365" t="str">
            <v>Power T/former O/H &amp;  StationUpgrade</v>
          </cell>
          <cell r="D365">
            <v>100000</v>
          </cell>
          <cell r="E365">
            <v>100000</v>
          </cell>
          <cell r="F365">
            <v>0</v>
          </cell>
          <cell r="H365">
            <v>0</v>
          </cell>
          <cell r="I365">
            <v>10000</v>
          </cell>
          <cell r="J365">
            <v>50000</v>
          </cell>
          <cell r="K365">
            <v>2</v>
          </cell>
        </row>
        <row r="368">
          <cell r="C368" t="str">
            <v>TOTAL - SYSTEM MAINTENANCE</v>
          </cell>
          <cell r="D368">
            <v>5015000</v>
          </cell>
          <cell r="E368">
            <v>5015000</v>
          </cell>
          <cell r="F368">
            <v>0</v>
          </cell>
          <cell r="G368">
            <v>0</v>
          </cell>
          <cell r="H368">
            <v>14000</v>
          </cell>
          <cell r="I368">
            <v>468000</v>
          </cell>
          <cell r="J368">
            <v>2340000</v>
          </cell>
          <cell r="K368">
            <v>2.1304163126593032</v>
          </cell>
        </row>
        <row r="371">
          <cell r="E371" t="str">
            <v>TABLE 1 (Cont'd)</v>
          </cell>
        </row>
        <row r="372">
          <cell r="E372" t="str">
            <v xml:space="preserve">SUMMARY OF </v>
          </cell>
        </row>
        <row r="373">
          <cell r="E373" t="str">
            <v>RECOMMENDED SYSTEM EXPANSION PROJECTS - 1996</v>
          </cell>
        </row>
        <row r="375">
          <cell r="D375" t="str">
            <v>Project</v>
          </cell>
          <cell r="E375">
            <v>1996</v>
          </cell>
          <cell r="F375" t="str">
            <v>Future</v>
          </cell>
          <cell r="H375" t="str">
            <v xml:space="preserve">        BENEFITS</v>
          </cell>
        </row>
        <row r="376">
          <cell r="A376" t="str">
            <v>Item</v>
          </cell>
          <cell r="B376" t="str">
            <v>Item</v>
          </cell>
          <cell r="C376" t="str">
            <v>Description</v>
          </cell>
          <cell r="D376" t="str">
            <v>Cost</v>
          </cell>
          <cell r="E376" t="str">
            <v>Budget</v>
          </cell>
          <cell r="F376" t="str">
            <v>Budget</v>
          </cell>
          <cell r="G376" t="str">
            <v>Add.</v>
          </cell>
          <cell r="I376" t="str">
            <v>SAVINGS (p.a)</v>
          </cell>
          <cell r="K376" t="str">
            <v>Payback</v>
          </cell>
        </row>
        <row r="377">
          <cell r="D377" t="str">
            <v>Estimate</v>
          </cell>
          <cell r="E377" t="str">
            <v>Amount</v>
          </cell>
          <cell r="F377" t="str">
            <v>Amount</v>
          </cell>
          <cell r="G377" t="str">
            <v>Capacity(MW)</v>
          </cell>
          <cell r="H377" t="str">
            <v>Losses</v>
          </cell>
          <cell r="I377" t="str">
            <v>Cust-min.</v>
          </cell>
          <cell r="J377" t="str">
            <v>Out. Costs*</v>
          </cell>
          <cell r="K377" t="str">
            <v>Yrs</v>
          </cell>
        </row>
        <row r="380">
          <cell r="C380" t="str">
            <v xml:space="preserve">       Total - Subtransmission</v>
          </cell>
          <cell r="D380">
            <v>2595000</v>
          </cell>
          <cell r="E380">
            <v>645000</v>
          </cell>
          <cell r="F380">
            <v>1950000</v>
          </cell>
          <cell r="G380">
            <v>47</v>
          </cell>
          <cell r="H380">
            <v>99000</v>
          </cell>
          <cell r="I380">
            <v>435000</v>
          </cell>
          <cell r="J380">
            <v>2175000</v>
          </cell>
          <cell r="K380">
            <v>1.1411609498680739</v>
          </cell>
        </row>
        <row r="381">
          <cell r="C381" t="str">
            <v xml:space="preserve">       Total - Distribution</v>
          </cell>
          <cell r="D381">
            <v>1940500</v>
          </cell>
          <cell r="E381">
            <v>575000</v>
          </cell>
          <cell r="F381">
            <v>1365500</v>
          </cell>
          <cell r="G381">
            <v>30</v>
          </cell>
          <cell r="H381">
            <v>40500</v>
          </cell>
          <cell r="I381">
            <v>159000</v>
          </cell>
          <cell r="J381">
            <v>795000</v>
          </cell>
          <cell r="K381">
            <v>2.3225613405146617</v>
          </cell>
        </row>
        <row r="382">
          <cell r="C382" t="str">
            <v xml:space="preserve">       Total - Substations</v>
          </cell>
          <cell r="D382">
            <v>6050000</v>
          </cell>
          <cell r="E382">
            <v>900000</v>
          </cell>
          <cell r="F382">
            <v>5150000</v>
          </cell>
          <cell r="G382">
            <v>68</v>
          </cell>
          <cell r="H382">
            <v>36500</v>
          </cell>
          <cell r="I382">
            <v>212000</v>
          </cell>
          <cell r="J382">
            <v>1060000</v>
          </cell>
          <cell r="K382">
            <v>5.5175558595531236</v>
          </cell>
        </row>
        <row r="383">
          <cell r="C383" t="str">
            <v xml:space="preserve">       Total - Subdivision Rebuilds</v>
          </cell>
          <cell r="D383">
            <v>6500000</v>
          </cell>
          <cell r="E383">
            <v>6500000</v>
          </cell>
          <cell r="F383">
            <v>0</v>
          </cell>
          <cell r="G383">
            <v>7</v>
          </cell>
          <cell r="H383">
            <v>8500</v>
          </cell>
          <cell r="I383">
            <v>290000</v>
          </cell>
          <cell r="J383">
            <v>1450000</v>
          </cell>
          <cell r="K383">
            <v>4.4566335275968463</v>
          </cell>
        </row>
        <row r="384">
          <cell r="C384" t="str">
            <v xml:space="preserve">       Total - System Maintenance</v>
          </cell>
          <cell r="D384">
            <v>5015000</v>
          </cell>
          <cell r="E384">
            <v>5015000</v>
          </cell>
          <cell r="F384">
            <v>0</v>
          </cell>
          <cell r="G384">
            <v>0</v>
          </cell>
          <cell r="H384">
            <v>14000</v>
          </cell>
          <cell r="I384">
            <v>468000</v>
          </cell>
          <cell r="J384">
            <v>2340000</v>
          </cell>
          <cell r="K384">
            <v>2.1304163126593032</v>
          </cell>
        </row>
        <row r="387">
          <cell r="C387" t="str">
            <v xml:space="preserve">       GRAND TOTAL</v>
          </cell>
          <cell r="D387">
            <v>22100500</v>
          </cell>
          <cell r="E387">
            <v>13635000</v>
          </cell>
          <cell r="F387">
            <v>8465500</v>
          </cell>
          <cell r="G387">
            <v>152</v>
          </cell>
          <cell r="H387">
            <v>198500</v>
          </cell>
          <cell r="I387">
            <v>1564000</v>
          </cell>
          <cell r="J387">
            <v>7820000</v>
          </cell>
          <cell r="K387">
            <v>2.7561888133690839</v>
          </cell>
        </row>
        <row r="390">
          <cell r="A390" t="str">
            <v>*</v>
          </cell>
          <cell r="B390" t="str">
            <v>*</v>
          </cell>
          <cell r="C390" t="str">
            <v>Savings p.a. to the community</v>
          </cell>
        </row>
      </sheetData>
      <sheetData sheetId="4"/>
      <sheetData sheetId="5">
        <row r="3">
          <cell r="B3" t="str">
            <v>CATEGORY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5"/>
      <sheetName val="ROL"/>
      <sheetName val="Transportes"/>
      <sheetName val="Servicios"/>
      <sheetName val="Hoja4"/>
      <sheetName val="CONSOLIDADO"/>
      <sheetName val="INFORME"/>
      <sheetName val="Hoja1"/>
      <sheetName val="Hoja2"/>
      <sheetName val="Hoja3"/>
      <sheetName val="Hoja24"/>
      <sheetName val="Módulo1"/>
      <sheetName val="Módulo2"/>
      <sheetName val="Módulo3"/>
      <sheetName val="Módulo4"/>
    </sheetNames>
    <definedNames>
      <definedName name="VOLVERC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ily Data"/>
      <sheetName val="Codes"/>
      <sheetName val="Sheet1"/>
      <sheetName val="Sheet2"/>
      <sheetName val="Sheet3"/>
      <sheetName val="Sheet4"/>
      <sheetName val="Code changes from Jan 21"/>
    </sheetNames>
    <sheetDataSet>
      <sheetData sheetId="0">
        <row r="1">
          <cell r="A1">
            <v>0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t. Worksheet"/>
      <sheetName val="Summary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Acct. Worksheet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 Budget Total (Inflated)"/>
      <sheetName val="Report Filter"/>
      <sheetName val="Sorting"/>
      <sheetName val="ExpenditureAttributeRecord"/>
      <sheetName val="CFOrder"/>
      <sheetName val="ConfigurableFieldRecord"/>
      <sheetName val="Help"/>
      <sheetName val="ImpactedRootAssetRecord"/>
      <sheetName val="PTYearlyFinancialRecord"/>
      <sheetName val="YearlyFinancialRecord"/>
      <sheetName val="AccountTypes"/>
      <sheetName val="HeaderParameters"/>
      <sheetName val="SearchCriteria"/>
      <sheetName val="TemplateSpecificResource"/>
      <sheetName val="TextResource"/>
      <sheetName val="Logo"/>
      <sheetName val="InvestmentStages"/>
      <sheetName val="ChartMetaData"/>
      <sheetName val="StageColors"/>
      <sheetName val="AlternativeAttributeRecord"/>
      <sheetName val="ScenarioMappingRecord"/>
      <sheetName val="ScenarioMetaData"/>
      <sheetName val="MonthlyFinancialRecord"/>
      <sheetName val="CFMetaData"/>
      <sheetName val="ScoringFunctions"/>
      <sheetName val="Comparison"/>
      <sheetName val="Capital"/>
      <sheetName val="Project List_2016-10-11h10m27s0"/>
      <sheetName val="List for Summary"/>
    </sheetNames>
    <sheetDataSet>
      <sheetData sheetId="0"/>
      <sheetData sheetId="1">
        <row r="17">
          <cell r="C17" t="str">
            <v>Including Loadings</v>
          </cell>
        </row>
      </sheetData>
      <sheetData sheetId="2"/>
      <sheetData sheetId="3"/>
      <sheetData sheetId="4">
        <row r="1">
          <cell r="A1" t="str">
            <v>Row Labels</v>
          </cell>
        </row>
        <row r="2">
          <cell r="A2" t="str">
            <v>(blank)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6 Corporate Scorecard - EMT"/>
      <sheetName val="2016 Corporate Scorecard - CORE"/>
      <sheetName val="Dashboard-EMT"/>
      <sheetName val="Dashboard-CORE"/>
      <sheetName val="CSF-2020"/>
      <sheetName val="Results-BSC"/>
      <sheetName val="Results-CSF"/>
      <sheetName val="Results-Merger Plans"/>
      <sheetName val="Targets"/>
      <sheetName val="Variables"/>
      <sheetName val="F2-1-EMT"/>
      <sheetName val="F2-1-CORE"/>
      <sheetName val="F4-1-EMT"/>
      <sheetName val="F4-2-CORE"/>
      <sheetName val="F4-3-CORE"/>
      <sheetName val="C1-1-EMT"/>
      <sheetName val="C1-2-EMT"/>
      <sheetName val="C4-1-CORE"/>
      <sheetName val="C5-1-EMT"/>
      <sheetName val="I1-1-EMT"/>
      <sheetName val="I2-1-CORE"/>
      <sheetName val="I2-2-CORE"/>
      <sheetName val="I4-1-EMT"/>
      <sheetName val="E1-1-EMT"/>
      <sheetName val="E2-1-EMT"/>
      <sheetName val="E2-2-CORE"/>
      <sheetName val="E3-1-EMT"/>
      <sheetName val="E3-2-EMT"/>
      <sheetName val="E3-3-EMT"/>
      <sheetName val="E4-1-EMT"/>
      <sheetName val="SCORE-EMT"/>
      <sheetName val="SCORE-CORE"/>
      <sheetName val="CSF-2020-2"/>
      <sheetName val="CSF-2020-3"/>
      <sheetName val="Dashboard-1-CORE"/>
      <sheetName val="Dashboard-2-CORE"/>
      <sheetName val="Dashboard-3-CORE"/>
      <sheetName val="Dashboard-1-EMT"/>
      <sheetName val="Dashboard-2-EMT"/>
      <sheetName val="Dashboard-3-EMT"/>
      <sheetName val="Dashboard-EMT YE"/>
      <sheetName val="Dashboard-CORE Y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>
            <v>42370</v>
          </cell>
        </row>
      </sheetData>
      <sheetData sheetId="10">
        <row r="10">
          <cell r="AB10">
            <v>30.15</v>
          </cell>
        </row>
        <row r="11">
          <cell r="AB11">
            <v>36.85</v>
          </cell>
        </row>
        <row r="12">
          <cell r="AB12">
            <v>33.6</v>
          </cell>
        </row>
        <row r="13">
          <cell r="AB13">
            <v>29.3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Selected 2000"/>
      <sheetName val="Budget 2000"/>
      <sheetName val="Projects99"/>
      <sheetName val="Projects"/>
      <sheetName val="MW-min"/>
      <sheetName val="SUM2000"/>
      <sheetName val="Work Units"/>
      <sheetName val="Global"/>
      <sheetName val="Salary Table"/>
    </sheetNames>
    <sheetDataSet>
      <sheetData sheetId="0">
        <row r="1">
          <cell r="B1" t="str">
            <v>POSSIBLE  SYSTEM   CAPITAL PROJECTS  -  2000</v>
          </cell>
        </row>
      </sheetData>
      <sheetData sheetId="1" refreshError="1"/>
      <sheetData sheetId="2"/>
      <sheetData sheetId="3" refreshError="1"/>
      <sheetData sheetId="4" refreshError="1"/>
      <sheetData sheetId="5"/>
      <sheetData sheetId="6">
        <row r="6">
          <cell r="C6" t="str">
            <v>TABLE 1</v>
          </cell>
        </row>
      </sheetData>
      <sheetData sheetId="7" refreshError="1">
        <row r="2">
          <cell r="G2" t="str">
            <v>TABLE 2 - COMPARATIVE COSTING</v>
          </cell>
        </row>
        <row r="3">
          <cell r="G3" t="str">
            <v>(1997 - 2000)</v>
          </cell>
        </row>
        <row r="5">
          <cell r="C5">
            <v>1997</v>
          </cell>
          <cell r="G5">
            <v>1998</v>
          </cell>
          <cell r="K5">
            <v>1999</v>
          </cell>
          <cell r="O5">
            <v>2000</v>
          </cell>
        </row>
        <row r="6">
          <cell r="B6" t="str">
            <v>CATEGORY</v>
          </cell>
          <cell r="C6" t="str">
            <v>Capacity</v>
          </cell>
          <cell r="E6" t="str">
            <v>Capital</v>
          </cell>
          <cell r="F6" t="str">
            <v xml:space="preserve">Unit </v>
          </cell>
          <cell r="G6" t="str">
            <v>Capacity</v>
          </cell>
          <cell r="I6" t="str">
            <v>Capital</v>
          </cell>
          <cell r="J6" t="str">
            <v xml:space="preserve">Unit </v>
          </cell>
          <cell r="K6" t="str">
            <v>Capacity</v>
          </cell>
          <cell r="M6" t="str">
            <v>Capital</v>
          </cell>
          <cell r="N6" t="str">
            <v xml:space="preserve">Unit </v>
          </cell>
          <cell r="O6" t="str">
            <v>Capacity</v>
          </cell>
          <cell r="Q6" t="str">
            <v>Capital</v>
          </cell>
          <cell r="R6" t="str">
            <v xml:space="preserve">Unit </v>
          </cell>
        </row>
        <row r="7">
          <cell r="C7" t="str">
            <v>(MW)</v>
          </cell>
          <cell r="D7" t="str">
            <v>Quantity</v>
          </cell>
          <cell r="E7" t="str">
            <v>Expenditure</v>
          </cell>
          <cell r="F7" t="str">
            <v>Cost</v>
          </cell>
          <cell r="G7" t="str">
            <v>(MW)</v>
          </cell>
          <cell r="H7" t="str">
            <v>Quantity</v>
          </cell>
          <cell r="I7" t="str">
            <v>Expenditure</v>
          </cell>
          <cell r="J7" t="str">
            <v>Cost</v>
          </cell>
          <cell r="K7" t="str">
            <v>(MW)</v>
          </cell>
          <cell r="L7" t="str">
            <v>Quantity</v>
          </cell>
          <cell r="M7" t="str">
            <v>Expenditure</v>
          </cell>
          <cell r="N7" t="str">
            <v>Cost</v>
          </cell>
          <cell r="O7" t="str">
            <v>(MW)</v>
          </cell>
          <cell r="P7" t="str">
            <v>Quantity</v>
          </cell>
          <cell r="Q7" t="str">
            <v>Expenditure</v>
          </cell>
          <cell r="R7" t="str">
            <v>Cost</v>
          </cell>
        </row>
        <row r="9">
          <cell r="B9" t="str">
            <v>Subtransmission</v>
          </cell>
          <cell r="C9">
            <v>21</v>
          </cell>
          <cell r="E9">
            <v>2237000</v>
          </cell>
          <cell r="F9">
            <v>106.52380952380952</v>
          </cell>
          <cell r="G9">
            <v>17</v>
          </cell>
          <cell r="I9">
            <v>1600000</v>
          </cell>
          <cell r="J9">
            <v>94.117647058823536</v>
          </cell>
          <cell r="K9">
            <v>20</v>
          </cell>
          <cell r="M9">
            <v>1630000</v>
          </cell>
          <cell r="N9">
            <v>81.5</v>
          </cell>
          <cell r="O9">
            <v>86</v>
          </cell>
          <cell r="Q9">
            <v>2865000</v>
          </cell>
          <cell r="R9">
            <v>33.313953488372093</v>
          </cell>
        </row>
        <row r="10">
          <cell r="B10" t="str">
            <v xml:space="preserve"> - kM of Conductors</v>
          </cell>
          <cell r="D10">
            <v>64.7</v>
          </cell>
          <cell r="H10">
            <v>57.5</v>
          </cell>
          <cell r="L10">
            <v>60</v>
          </cell>
          <cell r="P10">
            <v>80</v>
          </cell>
        </row>
        <row r="11">
          <cell r="B11" t="str">
            <v xml:space="preserve"> - No. of Poles</v>
          </cell>
          <cell r="D11">
            <v>114</v>
          </cell>
          <cell r="H11">
            <v>115</v>
          </cell>
          <cell r="L11">
            <v>120</v>
          </cell>
          <cell r="P11">
            <v>150</v>
          </cell>
        </row>
        <row r="14">
          <cell r="B14" t="str">
            <v>Distribution</v>
          </cell>
          <cell r="C14">
            <v>13</v>
          </cell>
          <cell r="E14">
            <v>1052000</v>
          </cell>
          <cell r="F14">
            <v>80.92307692307692</v>
          </cell>
          <cell r="G14">
            <v>15</v>
          </cell>
          <cell r="I14">
            <v>1150000</v>
          </cell>
          <cell r="J14">
            <v>76.666666666666671</v>
          </cell>
          <cell r="K14">
            <v>13</v>
          </cell>
          <cell r="M14">
            <v>950000</v>
          </cell>
          <cell r="N14">
            <v>73.07692307692308</v>
          </cell>
          <cell r="O14">
            <v>10</v>
          </cell>
          <cell r="Q14">
            <v>810000</v>
          </cell>
          <cell r="R14">
            <v>81</v>
          </cell>
        </row>
        <row r="15">
          <cell r="B15" t="str">
            <v xml:space="preserve"> - kM of Conductors</v>
          </cell>
          <cell r="D15">
            <v>53.3</v>
          </cell>
          <cell r="H15">
            <v>18.2</v>
          </cell>
          <cell r="L15">
            <v>22</v>
          </cell>
          <cell r="P15">
            <v>47.8</v>
          </cell>
        </row>
        <row r="16">
          <cell r="B16" t="str">
            <v xml:space="preserve"> - No. of Poles</v>
          </cell>
          <cell r="D16">
            <v>50</v>
          </cell>
          <cell r="H16">
            <v>65</v>
          </cell>
          <cell r="L16">
            <v>55</v>
          </cell>
          <cell r="P16">
            <v>61</v>
          </cell>
        </row>
        <row r="19">
          <cell r="B19" t="str">
            <v>Substations (Transformation)</v>
          </cell>
          <cell r="C19">
            <v>30</v>
          </cell>
          <cell r="E19">
            <v>2037000</v>
          </cell>
          <cell r="F19">
            <v>67.900000000000006</v>
          </cell>
          <cell r="G19">
            <v>40</v>
          </cell>
          <cell r="I19">
            <v>2800000</v>
          </cell>
          <cell r="J19">
            <v>70</v>
          </cell>
          <cell r="K19">
            <v>50</v>
          </cell>
          <cell r="M19">
            <v>3287000</v>
          </cell>
          <cell r="N19">
            <v>65.739999999999995</v>
          </cell>
          <cell r="O19">
            <v>60</v>
          </cell>
          <cell r="Q19">
            <v>3050000</v>
          </cell>
          <cell r="R19">
            <v>50.833333333333336</v>
          </cell>
        </row>
        <row r="22">
          <cell r="B22" t="str">
            <v>Subdivision Rebuilds</v>
          </cell>
          <cell r="C22">
            <v>7</v>
          </cell>
          <cell r="E22">
            <v>5744000</v>
          </cell>
          <cell r="F22">
            <v>820.57142857142856</v>
          </cell>
          <cell r="G22">
            <v>5</v>
          </cell>
          <cell r="I22">
            <v>5200000</v>
          </cell>
          <cell r="J22">
            <v>1040</v>
          </cell>
          <cell r="K22">
            <v>5</v>
          </cell>
          <cell r="M22">
            <v>3600000</v>
          </cell>
          <cell r="N22">
            <v>720</v>
          </cell>
          <cell r="O22">
            <v>7</v>
          </cell>
          <cell r="Q22">
            <v>2500000</v>
          </cell>
          <cell r="R22">
            <v>357.14285714285717</v>
          </cell>
        </row>
        <row r="23">
          <cell r="B23" t="str">
            <v xml:space="preserve"> - No. of Homes</v>
          </cell>
          <cell r="D23">
            <v>600</v>
          </cell>
          <cell r="F23">
            <v>9573.3333333333339</v>
          </cell>
          <cell r="H23">
            <v>700</v>
          </cell>
          <cell r="J23">
            <v>7428.5714285714284</v>
          </cell>
          <cell r="L23">
            <v>500</v>
          </cell>
          <cell r="N23">
            <v>7200</v>
          </cell>
          <cell r="P23">
            <v>500</v>
          </cell>
          <cell r="R23">
            <v>5000</v>
          </cell>
        </row>
        <row r="26">
          <cell r="B26" t="str">
            <v>Road Relocations</v>
          </cell>
        </row>
        <row r="27">
          <cell r="B27" t="str">
            <v xml:space="preserve"> - kM of Conductors</v>
          </cell>
          <cell r="C27">
            <v>0</v>
          </cell>
          <cell r="D27">
            <v>41.1</v>
          </cell>
          <cell r="E27">
            <v>1561000</v>
          </cell>
          <cell r="F27">
            <v>37980.53527980535</v>
          </cell>
          <cell r="G27">
            <v>0</v>
          </cell>
          <cell r="H27">
            <v>18.899999999999999</v>
          </cell>
          <cell r="I27">
            <v>1400000</v>
          </cell>
          <cell r="J27">
            <v>74074.074074074073</v>
          </cell>
          <cell r="K27">
            <v>0</v>
          </cell>
          <cell r="L27">
            <v>17</v>
          </cell>
          <cell r="M27">
            <v>1200000</v>
          </cell>
          <cell r="N27">
            <v>70588.23529411765</v>
          </cell>
          <cell r="O27">
            <v>0</v>
          </cell>
          <cell r="P27">
            <v>23</v>
          </cell>
          <cell r="Q27">
            <v>1600000</v>
          </cell>
          <cell r="R27">
            <v>69565.217391304352</v>
          </cell>
        </row>
        <row r="30">
          <cell r="B30" t="str">
            <v>Industrial &amp; Commercial Services</v>
          </cell>
          <cell r="C30">
            <v>0</v>
          </cell>
          <cell r="G30">
            <v>0</v>
          </cell>
          <cell r="K30">
            <v>0</v>
          </cell>
          <cell r="O30">
            <v>0</v>
          </cell>
        </row>
        <row r="31">
          <cell r="B31" t="str">
            <v xml:space="preserve"> - Number of Services</v>
          </cell>
          <cell r="D31">
            <v>135</v>
          </cell>
          <cell r="E31">
            <v>3886000</v>
          </cell>
          <cell r="F31">
            <v>28785.185185185186</v>
          </cell>
          <cell r="H31">
            <v>165</v>
          </cell>
          <cell r="I31">
            <v>4675419</v>
          </cell>
          <cell r="J31">
            <v>28335.872727272726</v>
          </cell>
          <cell r="L31">
            <v>180</v>
          </cell>
          <cell r="M31">
            <v>5000000</v>
          </cell>
          <cell r="N31">
            <v>27777.777777777777</v>
          </cell>
          <cell r="P31">
            <v>190</v>
          </cell>
          <cell r="Q31">
            <v>5000000</v>
          </cell>
          <cell r="R31">
            <v>26315.78947368421</v>
          </cell>
        </row>
        <row r="34">
          <cell r="B34" t="str">
            <v>O/H Distribution Maintenance</v>
          </cell>
          <cell r="C34">
            <v>0</v>
          </cell>
          <cell r="G34">
            <v>0</v>
          </cell>
          <cell r="K34">
            <v>0</v>
          </cell>
          <cell r="O34">
            <v>0</v>
          </cell>
        </row>
        <row r="36">
          <cell r="B36" t="str">
            <v xml:space="preserve"> - Wood &amp; Concrete Pole Replacements</v>
          </cell>
        </row>
        <row r="37">
          <cell r="B37" t="str">
            <v xml:space="preserve">     - Number of Poles</v>
          </cell>
          <cell r="D37">
            <v>42</v>
          </cell>
          <cell r="E37">
            <v>307000</v>
          </cell>
          <cell r="F37">
            <v>7309.5238095238092</v>
          </cell>
          <cell r="H37">
            <v>70</v>
          </cell>
          <cell r="I37">
            <v>460000</v>
          </cell>
          <cell r="J37">
            <v>6571.4285714285716</v>
          </cell>
          <cell r="L37">
            <v>65</v>
          </cell>
          <cell r="M37">
            <v>420000</v>
          </cell>
          <cell r="N37">
            <v>6461.5384615384619</v>
          </cell>
          <cell r="P37">
            <v>65</v>
          </cell>
          <cell r="Q37">
            <v>325000</v>
          </cell>
          <cell r="R37">
            <v>5000</v>
          </cell>
        </row>
        <row r="39">
          <cell r="B39" t="str">
            <v xml:space="preserve"> - Overhead Switch Replacement</v>
          </cell>
        </row>
        <row r="40">
          <cell r="B40" t="str">
            <v xml:space="preserve">     - Number of Switches</v>
          </cell>
          <cell r="D40">
            <v>17</v>
          </cell>
          <cell r="E40">
            <v>325000</v>
          </cell>
          <cell r="F40">
            <v>19117.647058823528</v>
          </cell>
          <cell r="H40">
            <v>24</v>
          </cell>
          <cell r="I40">
            <v>435000</v>
          </cell>
          <cell r="J40">
            <v>18125</v>
          </cell>
          <cell r="L40">
            <v>17</v>
          </cell>
          <cell r="M40">
            <v>200000</v>
          </cell>
          <cell r="N40">
            <v>11764.705882352941</v>
          </cell>
          <cell r="P40">
            <v>16</v>
          </cell>
          <cell r="Q40">
            <v>275000</v>
          </cell>
          <cell r="R40">
            <v>17187.5</v>
          </cell>
        </row>
        <row r="41">
          <cell r="B41" t="str">
            <v xml:space="preserve">     - Number of Insulators</v>
          </cell>
          <cell r="D41">
            <v>200</v>
          </cell>
          <cell r="E41">
            <v>33000</v>
          </cell>
          <cell r="F41">
            <v>165</v>
          </cell>
          <cell r="H41">
            <v>2000</v>
          </cell>
          <cell r="I41">
            <v>300000</v>
          </cell>
          <cell r="J41">
            <v>150</v>
          </cell>
          <cell r="L41">
            <v>780</v>
          </cell>
          <cell r="M41">
            <v>110000</v>
          </cell>
          <cell r="N41">
            <v>141.02564102564102</v>
          </cell>
          <cell r="P41">
            <v>1200</v>
          </cell>
          <cell r="Q41">
            <v>150000</v>
          </cell>
          <cell r="R41">
            <v>125</v>
          </cell>
        </row>
        <row r="43">
          <cell r="B43" t="str">
            <v xml:space="preserve"> - Feeder Overhauls</v>
          </cell>
        </row>
        <row r="44">
          <cell r="B44" t="str">
            <v xml:space="preserve">     - kM of Circuits</v>
          </cell>
          <cell r="D44">
            <v>13</v>
          </cell>
          <cell r="E44">
            <v>625000</v>
          </cell>
          <cell r="F44">
            <v>48076.923076923078</v>
          </cell>
          <cell r="H44">
            <v>8</v>
          </cell>
          <cell r="I44">
            <v>370000</v>
          </cell>
          <cell r="J44">
            <v>46250</v>
          </cell>
          <cell r="L44">
            <v>6.5</v>
          </cell>
          <cell r="M44">
            <v>300000</v>
          </cell>
          <cell r="N44">
            <v>46153.846153846156</v>
          </cell>
          <cell r="P44">
            <v>6</v>
          </cell>
          <cell r="Q44">
            <v>275000</v>
          </cell>
          <cell r="R44">
            <v>45833.333333333336</v>
          </cell>
        </row>
        <row r="46">
          <cell r="B46" t="str">
            <v xml:space="preserve"> - Overhead Rebuilds</v>
          </cell>
        </row>
        <row r="47">
          <cell r="B47" t="str">
            <v xml:space="preserve">     - Number of Homes</v>
          </cell>
          <cell r="D47">
            <v>512</v>
          </cell>
          <cell r="E47">
            <v>865000</v>
          </cell>
          <cell r="F47">
            <v>1689.453125</v>
          </cell>
          <cell r="H47">
            <v>435</v>
          </cell>
          <cell r="I47">
            <v>685000</v>
          </cell>
          <cell r="J47">
            <v>1574.7126436781609</v>
          </cell>
          <cell r="L47">
            <v>325</v>
          </cell>
          <cell r="M47">
            <v>470000</v>
          </cell>
          <cell r="N47">
            <v>1446.1538461538462</v>
          </cell>
          <cell r="P47">
            <v>465</v>
          </cell>
          <cell r="Q47">
            <v>675000</v>
          </cell>
          <cell r="R47">
            <v>1451.6129032258063</v>
          </cell>
        </row>
        <row r="51">
          <cell r="G51" t="str">
            <v>TABLE 2 (Cont'd)- COMPARATIVE COSTING</v>
          </cell>
        </row>
        <row r="52">
          <cell r="G52" t="str">
            <v>(1997 - 2000)</v>
          </cell>
        </row>
        <row r="54">
          <cell r="C54">
            <v>1997</v>
          </cell>
          <cell r="G54">
            <v>1998</v>
          </cell>
          <cell r="K54">
            <v>1999</v>
          </cell>
          <cell r="O54">
            <v>2000</v>
          </cell>
        </row>
        <row r="55">
          <cell r="B55" t="str">
            <v>CATEGORY</v>
          </cell>
          <cell r="C55" t="str">
            <v>Capacity</v>
          </cell>
          <cell r="E55" t="str">
            <v>Capital</v>
          </cell>
          <cell r="F55" t="str">
            <v xml:space="preserve">Unit </v>
          </cell>
          <cell r="G55" t="str">
            <v>Capacity</v>
          </cell>
          <cell r="I55" t="str">
            <v>Capital</v>
          </cell>
          <cell r="J55" t="str">
            <v xml:space="preserve">Unit </v>
          </cell>
          <cell r="K55" t="str">
            <v>Capacity</v>
          </cell>
          <cell r="M55" t="str">
            <v>Capital</v>
          </cell>
          <cell r="N55" t="str">
            <v xml:space="preserve">Unit </v>
          </cell>
          <cell r="O55" t="str">
            <v>Capacity</v>
          </cell>
          <cell r="Q55" t="str">
            <v>Capital</v>
          </cell>
          <cell r="R55" t="str">
            <v xml:space="preserve">Unit </v>
          </cell>
        </row>
        <row r="56">
          <cell r="C56" t="str">
            <v>(MW)</v>
          </cell>
          <cell r="D56" t="str">
            <v>Quantity</v>
          </cell>
          <cell r="E56" t="str">
            <v>Expenditure</v>
          </cell>
          <cell r="F56" t="str">
            <v>Cost</v>
          </cell>
          <cell r="G56" t="str">
            <v>(MW)</v>
          </cell>
          <cell r="H56" t="str">
            <v>Quantity</v>
          </cell>
          <cell r="I56" t="str">
            <v>Expenditure</v>
          </cell>
          <cell r="J56" t="str">
            <v>Cost</v>
          </cell>
          <cell r="K56" t="str">
            <v>(MW)</v>
          </cell>
          <cell r="L56" t="str">
            <v>Quantity</v>
          </cell>
          <cell r="M56" t="str">
            <v>Expenditure</v>
          </cell>
          <cell r="N56" t="str">
            <v>Cost</v>
          </cell>
          <cell r="O56" t="str">
            <v>(MW)</v>
          </cell>
          <cell r="P56" t="str">
            <v>Quantity</v>
          </cell>
          <cell r="Q56" t="str">
            <v>Expenditure</v>
          </cell>
          <cell r="R56" t="str">
            <v>Cost</v>
          </cell>
        </row>
        <row r="58">
          <cell r="B58" t="str">
            <v>U/G Distribution Maintenance</v>
          </cell>
          <cell r="C58">
            <v>0</v>
          </cell>
          <cell r="G58">
            <v>0</v>
          </cell>
          <cell r="K58">
            <v>0</v>
          </cell>
          <cell r="O58">
            <v>0</v>
          </cell>
        </row>
        <row r="60">
          <cell r="B60" t="str">
            <v xml:space="preserve"> - Primary Distribution Equipment Replacement</v>
          </cell>
        </row>
        <row r="61">
          <cell r="B61" t="str">
            <v xml:space="preserve">     - Number of Load Centres</v>
          </cell>
          <cell r="D61">
            <v>4</v>
          </cell>
          <cell r="E61">
            <v>110000</v>
          </cell>
          <cell r="F61">
            <v>27500</v>
          </cell>
          <cell r="H61">
            <v>8</v>
          </cell>
          <cell r="I61">
            <v>200000</v>
          </cell>
          <cell r="J61">
            <v>25000</v>
          </cell>
          <cell r="L61">
            <v>7</v>
          </cell>
          <cell r="M61">
            <v>170000</v>
          </cell>
          <cell r="N61">
            <v>24285.714285714286</v>
          </cell>
          <cell r="P61">
            <v>8</v>
          </cell>
          <cell r="Q61">
            <v>190000</v>
          </cell>
          <cell r="R61">
            <v>23750</v>
          </cell>
        </row>
        <row r="62">
          <cell r="B62" t="str">
            <v xml:space="preserve">     - Number of Elbows</v>
          </cell>
          <cell r="D62">
            <v>85</v>
          </cell>
          <cell r="E62">
            <v>38000</v>
          </cell>
          <cell r="F62">
            <v>447.05882352941177</v>
          </cell>
          <cell r="H62">
            <v>475</v>
          </cell>
          <cell r="I62">
            <v>200000</v>
          </cell>
          <cell r="J62">
            <v>421.05263157894734</v>
          </cell>
          <cell r="L62">
            <v>950</v>
          </cell>
          <cell r="M62">
            <v>385000</v>
          </cell>
          <cell r="N62">
            <v>405.26315789473682</v>
          </cell>
          <cell r="P62">
            <v>850</v>
          </cell>
          <cell r="Q62">
            <v>285000</v>
          </cell>
          <cell r="R62">
            <v>335.29411764705884</v>
          </cell>
        </row>
        <row r="63">
          <cell r="B63" t="str">
            <v xml:space="preserve">     - Number of Fault Indicators</v>
          </cell>
          <cell r="D63">
            <v>20</v>
          </cell>
          <cell r="E63">
            <v>25000</v>
          </cell>
          <cell r="F63">
            <v>1250</v>
          </cell>
          <cell r="H63">
            <v>100</v>
          </cell>
          <cell r="I63">
            <v>100000</v>
          </cell>
          <cell r="J63">
            <v>1000</v>
          </cell>
          <cell r="L63">
            <v>40</v>
          </cell>
          <cell r="M63">
            <v>35000</v>
          </cell>
          <cell r="N63">
            <v>875</v>
          </cell>
          <cell r="P63">
            <v>70</v>
          </cell>
          <cell r="Q63">
            <v>50000</v>
          </cell>
          <cell r="R63">
            <v>714.28571428571433</v>
          </cell>
        </row>
        <row r="64">
          <cell r="B64" t="str">
            <v xml:space="preserve">     - Number of Terminations</v>
          </cell>
          <cell r="D64">
            <v>225</v>
          </cell>
          <cell r="E64">
            <v>165000</v>
          </cell>
          <cell r="F64">
            <v>733.33333333333337</v>
          </cell>
        </row>
        <row r="66">
          <cell r="B66" t="str">
            <v xml:space="preserve"> - U/ground Cable and Splice Replacement</v>
          </cell>
        </row>
        <row r="67">
          <cell r="B67" t="str">
            <v xml:space="preserve">     - Number of Cable Sections</v>
          </cell>
          <cell r="D67">
            <v>10</v>
          </cell>
          <cell r="E67">
            <v>703000</v>
          </cell>
          <cell r="F67">
            <v>70300</v>
          </cell>
          <cell r="H67">
            <v>6</v>
          </cell>
          <cell r="I67">
            <v>425000</v>
          </cell>
          <cell r="J67">
            <v>70833.333333333328</v>
          </cell>
          <cell r="L67">
            <v>7</v>
          </cell>
          <cell r="M67">
            <v>495000</v>
          </cell>
          <cell r="N67">
            <v>70714.28571428571</v>
          </cell>
          <cell r="P67">
            <v>5</v>
          </cell>
          <cell r="Q67">
            <v>325000</v>
          </cell>
          <cell r="R67">
            <v>65000</v>
          </cell>
        </row>
        <row r="68">
          <cell r="B68" t="str">
            <v xml:space="preserve">     - Number of Splices</v>
          </cell>
          <cell r="D68">
            <v>140</v>
          </cell>
          <cell r="E68">
            <v>310000</v>
          </cell>
          <cell r="F68">
            <v>2214.2857142857142</v>
          </cell>
          <cell r="H68">
            <v>165</v>
          </cell>
          <cell r="I68">
            <v>400000</v>
          </cell>
          <cell r="J68">
            <v>2424.242424242424</v>
          </cell>
          <cell r="L68">
            <v>205</v>
          </cell>
          <cell r="M68">
            <v>480000</v>
          </cell>
          <cell r="N68">
            <v>2341.4634146341464</v>
          </cell>
          <cell r="P68">
            <v>200</v>
          </cell>
          <cell r="Q68">
            <v>450000</v>
          </cell>
          <cell r="R68">
            <v>2250</v>
          </cell>
        </row>
        <row r="70">
          <cell r="B70" t="str">
            <v xml:space="preserve"> - Meter Base Replacement</v>
          </cell>
        </row>
        <row r="71">
          <cell r="B71" t="str">
            <v xml:space="preserve">     - Number of Meterbases</v>
          </cell>
          <cell r="D71">
            <v>82</v>
          </cell>
          <cell r="E71">
            <v>66000</v>
          </cell>
          <cell r="F71">
            <v>804.8780487804878</v>
          </cell>
          <cell r="H71">
            <v>70</v>
          </cell>
          <cell r="I71">
            <v>55000</v>
          </cell>
          <cell r="J71">
            <v>785.71428571428567</v>
          </cell>
          <cell r="L71">
            <v>72</v>
          </cell>
          <cell r="M71">
            <v>55000</v>
          </cell>
          <cell r="N71">
            <v>763.88888888888891</v>
          </cell>
          <cell r="P71">
            <v>70</v>
          </cell>
          <cell r="Q71">
            <v>50000</v>
          </cell>
          <cell r="R71">
            <v>714.28571428571433</v>
          </cell>
        </row>
        <row r="73">
          <cell r="B73" t="str">
            <v xml:space="preserve"> - Secondary Cable Replacement</v>
          </cell>
        </row>
        <row r="74">
          <cell r="B74" t="str">
            <v xml:space="preserve">     - Number of Services</v>
          </cell>
          <cell r="D74">
            <v>15</v>
          </cell>
          <cell r="E74">
            <v>17000</v>
          </cell>
          <cell r="F74">
            <v>1133.3333333333333</v>
          </cell>
          <cell r="H74">
            <v>30</v>
          </cell>
          <cell r="I74">
            <v>35000</v>
          </cell>
          <cell r="J74">
            <v>1166.6666666666667</v>
          </cell>
          <cell r="L74">
            <v>28</v>
          </cell>
          <cell r="M74">
            <v>30000</v>
          </cell>
          <cell r="N74">
            <v>1071.4285714285713</v>
          </cell>
          <cell r="P74">
            <v>50</v>
          </cell>
          <cell r="Q74">
            <v>50000</v>
          </cell>
          <cell r="R74">
            <v>1000</v>
          </cell>
        </row>
        <row r="77">
          <cell r="B77" t="str">
            <v>Transformer Replacements</v>
          </cell>
          <cell r="C77">
            <v>0</v>
          </cell>
          <cell r="G77">
            <v>0</v>
          </cell>
          <cell r="K77">
            <v>0</v>
          </cell>
          <cell r="O77">
            <v>0</v>
          </cell>
        </row>
        <row r="79">
          <cell r="B79" t="str">
            <v xml:space="preserve"> - U/ground Transformer Replacement</v>
          </cell>
          <cell r="D79">
            <v>68</v>
          </cell>
          <cell r="E79">
            <v>398000</v>
          </cell>
          <cell r="F79">
            <v>5852.9411764705883</v>
          </cell>
          <cell r="H79">
            <v>75</v>
          </cell>
          <cell r="I79">
            <v>398000</v>
          </cell>
          <cell r="J79">
            <v>5306.666666666667</v>
          </cell>
          <cell r="L79">
            <v>97</v>
          </cell>
          <cell r="M79">
            <v>510000</v>
          </cell>
          <cell r="N79">
            <v>5257.7319587628863</v>
          </cell>
          <cell r="P79">
            <v>60</v>
          </cell>
          <cell r="Q79">
            <v>300000</v>
          </cell>
          <cell r="R79">
            <v>5000</v>
          </cell>
        </row>
        <row r="80">
          <cell r="B80" t="str">
            <v xml:space="preserve"> - Overhead Transformer Replacement</v>
          </cell>
          <cell r="D80">
            <v>57</v>
          </cell>
          <cell r="E80">
            <v>198000</v>
          </cell>
          <cell r="F80">
            <v>3473.6842105263158</v>
          </cell>
          <cell r="H80">
            <v>63</v>
          </cell>
          <cell r="I80">
            <v>202000</v>
          </cell>
          <cell r="J80">
            <v>3206.3492063492063</v>
          </cell>
          <cell r="L80">
            <v>60</v>
          </cell>
          <cell r="M80">
            <v>190000</v>
          </cell>
          <cell r="N80">
            <v>3166.6666666666665</v>
          </cell>
          <cell r="P80">
            <v>50</v>
          </cell>
          <cell r="Q80">
            <v>150000</v>
          </cell>
          <cell r="R80">
            <v>3000</v>
          </cell>
        </row>
        <row r="83">
          <cell r="B83" t="str">
            <v>Auto-Switches/SCADA</v>
          </cell>
          <cell r="C83">
            <v>0</v>
          </cell>
          <cell r="D83">
            <v>8</v>
          </cell>
          <cell r="E83">
            <v>306000</v>
          </cell>
          <cell r="F83">
            <v>38250</v>
          </cell>
          <cell r="G83">
            <v>0</v>
          </cell>
          <cell r="H83">
            <v>45</v>
          </cell>
          <cell r="I83">
            <v>1600000</v>
          </cell>
          <cell r="J83">
            <v>35555.555555555555</v>
          </cell>
          <cell r="K83">
            <v>0</v>
          </cell>
          <cell r="L83">
            <v>48</v>
          </cell>
          <cell r="M83">
            <v>1667000</v>
          </cell>
          <cell r="N83">
            <v>34729.166666666664</v>
          </cell>
          <cell r="O83">
            <v>0</v>
          </cell>
          <cell r="P83">
            <v>35</v>
          </cell>
          <cell r="Q83">
            <v>1200000</v>
          </cell>
          <cell r="R83">
            <v>34285.714285714283</v>
          </cell>
        </row>
        <row r="84">
          <cell r="B84" t="str">
            <v xml:space="preserve">     - Number of Switches/RTUs</v>
          </cell>
        </row>
        <row r="86">
          <cell r="B86" t="str">
            <v>TOTAL</v>
          </cell>
          <cell r="C86">
            <v>71</v>
          </cell>
          <cell r="E86">
            <v>21008000</v>
          </cell>
          <cell r="F86">
            <v>295.88732394366195</v>
          </cell>
          <cell r="G86">
            <v>77</v>
          </cell>
          <cell r="I86">
            <v>22690419</v>
          </cell>
          <cell r="J86">
            <v>294.68076623376624</v>
          </cell>
          <cell r="K86">
            <v>88</v>
          </cell>
          <cell r="M86">
            <v>21184000</v>
          </cell>
          <cell r="N86">
            <v>240.72727272727272</v>
          </cell>
          <cell r="O86">
            <v>163</v>
          </cell>
          <cell r="Q86">
            <v>20575000</v>
          </cell>
          <cell r="R86">
            <v>126.22699386503068</v>
          </cell>
        </row>
      </sheetData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99"/>
      <sheetName val="List 2001"/>
      <sheetName val="Projects"/>
      <sheetName val="SUM2001"/>
      <sheetName val="Budget 2001"/>
      <sheetName val="Budget Forecast"/>
      <sheetName val="Sheet1"/>
      <sheetName val="Sheet2"/>
      <sheetName val="Sheet3"/>
      <sheetName val="Global"/>
    </sheetNames>
    <sheetDataSet>
      <sheetData sheetId="0" refreshError="1">
        <row r="1">
          <cell r="B1" t="str">
            <v>POSSIBLE  SYSTEM   CAPITAL PROJECTS  -  2000</v>
          </cell>
        </row>
        <row r="3">
          <cell r="A3" t="str">
            <v>SUBTRANSMISSION</v>
          </cell>
          <cell r="D3" t="str">
            <v>Date:</v>
          </cell>
          <cell r="F3">
            <v>37118.646983796294</v>
          </cell>
        </row>
        <row r="5">
          <cell r="A5" t="str">
            <v>ITEM</v>
          </cell>
          <cell r="B5" t="str">
            <v>DESCRIPTION</v>
          </cell>
          <cell r="C5" t="str">
            <v>TYPE</v>
          </cell>
          <cell r="D5" t="str">
            <v>ESTIMATE</v>
          </cell>
          <cell r="E5" t="str">
            <v>ZONE</v>
          </cell>
          <cell r="F5" t="str">
            <v>PRIORITY</v>
          </cell>
        </row>
        <row r="6">
          <cell r="C6" t="str">
            <v>(km)</v>
          </cell>
        </row>
        <row r="8">
          <cell r="B8" t="str">
            <v>44 kV - TOMKEN T.S.</v>
          </cell>
        </row>
        <row r="11">
          <cell r="A11" t="str">
            <v>1*</v>
          </cell>
          <cell r="B11" t="str">
            <v>44 kV Dixie/Hwy 401- Feeder Tie</v>
          </cell>
          <cell r="C11" t="str">
            <v>U/G (F)</v>
          </cell>
          <cell r="D11">
            <v>330000</v>
          </cell>
          <cell r="F11">
            <v>1</v>
          </cell>
        </row>
        <row r="12">
          <cell r="B12" t="str">
            <v xml:space="preserve">          From Shawson M.S. south along Dixie on</v>
          </cell>
          <cell r="C12">
            <v>0.4</v>
          </cell>
        </row>
        <row r="13">
          <cell r="B13" t="str">
            <v xml:space="preserve">         existing poleline and U/G under Hwy 401  </v>
          </cell>
        </row>
        <row r="16">
          <cell r="A16">
            <v>2</v>
          </cell>
          <cell r="B16" t="str">
            <v>44 kV Eglinton Feeders</v>
          </cell>
          <cell r="C16" t="str">
            <v>NEW</v>
          </cell>
          <cell r="D16">
            <v>530000</v>
          </cell>
          <cell r="F16">
            <v>2</v>
          </cell>
        </row>
        <row r="17">
          <cell r="B17" t="str">
            <v xml:space="preserve">          Along Ontario Hyd.R.O.W. to Dixie Rd. and</v>
          </cell>
          <cell r="C17">
            <v>3</v>
          </cell>
        </row>
        <row r="18">
          <cell r="B18" t="str">
            <v xml:space="preserve">         north to Eglinton Av. (new Tomken TS feeders)</v>
          </cell>
        </row>
        <row r="21">
          <cell r="A21">
            <v>3</v>
          </cell>
          <cell r="B21" t="str">
            <v>44 kV Dundas/Dixie- Feeder Tie</v>
          </cell>
          <cell r="C21" t="str">
            <v>REBUILD</v>
          </cell>
          <cell r="D21">
            <v>420000</v>
          </cell>
          <cell r="F21">
            <v>3</v>
          </cell>
        </row>
        <row r="22">
          <cell r="B22" t="str">
            <v xml:space="preserve">          On existing poleline  along  Dundas from Cawthra</v>
          </cell>
          <cell r="C22">
            <v>1.7</v>
          </cell>
        </row>
        <row r="23">
          <cell r="B23" t="str">
            <v xml:space="preserve">          to Dixie to Ont.Hyd. ROW at Summerville MS</v>
          </cell>
        </row>
        <row r="26">
          <cell r="A26">
            <v>4</v>
          </cell>
          <cell r="B26" t="str">
            <v>44 kV Matheson Rd. - Dixie to Tomken - Feeder Tie</v>
          </cell>
          <cell r="C26" t="str">
            <v>REBUILD</v>
          </cell>
          <cell r="D26">
            <v>420000</v>
          </cell>
          <cell r="F26">
            <v>4</v>
          </cell>
        </row>
        <row r="27">
          <cell r="B27" t="str">
            <v xml:space="preserve">          On existing poleline  along  Matheson Blvd. from</v>
          </cell>
          <cell r="C27">
            <v>1.7</v>
          </cell>
        </row>
        <row r="28">
          <cell r="B28" t="str">
            <v xml:space="preserve">          Dixie to Tomken Rd.</v>
          </cell>
        </row>
        <row r="31">
          <cell r="A31">
            <v>5</v>
          </cell>
          <cell r="B31" t="str">
            <v>44 kV Tomken TS - ROW to City Centre- Feeder Tie</v>
          </cell>
          <cell r="C31" t="str">
            <v>NEW</v>
          </cell>
          <cell r="D31">
            <v>305000</v>
          </cell>
          <cell r="F31">
            <v>5</v>
          </cell>
        </row>
        <row r="32">
          <cell r="B32" t="str">
            <v xml:space="preserve">          On new poleline  along  Ont. Hyd. ROW from</v>
          </cell>
          <cell r="C32">
            <v>1.5</v>
          </cell>
        </row>
        <row r="33">
          <cell r="B33" t="str">
            <v xml:space="preserve">          Tomken TS to City Centre along Eastgate Dr.</v>
          </cell>
        </row>
        <row r="36">
          <cell r="A36">
            <v>6</v>
          </cell>
          <cell r="B36" t="str">
            <v>44 kV Chalkdene - ROW to Chalkdene MS</v>
          </cell>
          <cell r="C36" t="str">
            <v>REBUILD</v>
          </cell>
          <cell r="D36">
            <v>420000</v>
          </cell>
          <cell r="F36">
            <v>6</v>
          </cell>
        </row>
        <row r="37">
          <cell r="B37" t="str">
            <v xml:space="preserve">          On existing poleline  along  Ont. Hyd. ROW</v>
          </cell>
          <cell r="C37">
            <v>1.7</v>
          </cell>
        </row>
        <row r="38">
          <cell r="B38" t="str">
            <v xml:space="preserve">          to Chalkdene MS</v>
          </cell>
        </row>
        <row r="41">
          <cell r="A41">
            <v>7</v>
          </cell>
          <cell r="B41" t="str">
            <v>44 kV Dixie/Burnhamthorpe/Dundas- Feeder Tie</v>
          </cell>
          <cell r="C41" t="str">
            <v>REBUILD</v>
          </cell>
          <cell r="D41">
            <v>580000</v>
          </cell>
          <cell r="F41">
            <v>7</v>
          </cell>
        </row>
        <row r="42">
          <cell r="B42" t="str">
            <v xml:space="preserve">          On existing poleline  along  Dixie  Rd.  from</v>
          </cell>
          <cell r="C42">
            <v>2.5</v>
          </cell>
        </row>
        <row r="43">
          <cell r="B43" t="str">
            <v xml:space="preserve">          Burnhamthorpe  Rd.   to  Dundas St.</v>
          </cell>
        </row>
        <row r="46">
          <cell r="A46">
            <v>8</v>
          </cell>
          <cell r="B46" t="str">
            <v>44 kV Burnhamthorpe Feeders</v>
          </cell>
          <cell r="C46" t="str">
            <v>REBUILD</v>
          </cell>
          <cell r="D46">
            <v>520000.00000000006</v>
          </cell>
          <cell r="F46">
            <v>8</v>
          </cell>
        </row>
        <row r="47">
          <cell r="B47" t="str">
            <v xml:space="preserve">          Along Ontario Hyd.R.O.W. to Dixie Rd. and</v>
          </cell>
          <cell r="C47">
            <v>2.2000000000000002</v>
          </cell>
        </row>
        <row r="48">
          <cell r="B48" t="str">
            <v xml:space="preserve">         south to Burnhamthorpe Rd. (new feeders)</v>
          </cell>
        </row>
        <row r="51">
          <cell r="A51">
            <v>9</v>
          </cell>
          <cell r="B51" t="str">
            <v>44 kV Tomken Rd. - ROW to Burnhamthorpe - Feeder Tie</v>
          </cell>
          <cell r="C51" t="str">
            <v>REBUILD</v>
          </cell>
          <cell r="D51">
            <v>280000</v>
          </cell>
          <cell r="F51">
            <v>9</v>
          </cell>
        </row>
        <row r="52">
          <cell r="B52" t="str">
            <v xml:space="preserve">          Rebuild poleline  along Tomken Rd.</v>
          </cell>
          <cell r="C52">
            <v>1</v>
          </cell>
        </row>
        <row r="53">
          <cell r="B53" t="str">
            <v xml:space="preserve">          from Ont. Hyd. ROW to Burnhamthorpe Rd.</v>
          </cell>
        </row>
        <row r="56">
          <cell r="B56" t="str">
            <v>SUB-TOTAL</v>
          </cell>
          <cell r="D56">
            <v>3805000</v>
          </cell>
        </row>
        <row r="58">
          <cell r="A58" t="str">
            <v>(*)  Included  in  1999  Capital  Budget.</v>
          </cell>
        </row>
        <row r="62">
          <cell r="B62" t="str">
            <v>POSSIBLE  SYSTEM   CAPITAL PROJECTS  -  2000</v>
          </cell>
        </row>
        <row r="64">
          <cell r="A64" t="str">
            <v>SUBTRANSMISSION</v>
          </cell>
          <cell r="D64" t="str">
            <v>Date:</v>
          </cell>
          <cell r="F64">
            <v>37118.646983796294</v>
          </cell>
        </row>
        <row r="67">
          <cell r="A67" t="str">
            <v>ITEM</v>
          </cell>
          <cell r="B67" t="str">
            <v>DESCRIPTION</v>
          </cell>
          <cell r="C67" t="str">
            <v>TYPE</v>
          </cell>
          <cell r="D67" t="str">
            <v>ESTIMATE</v>
          </cell>
          <cell r="E67" t="str">
            <v>ZONE</v>
          </cell>
          <cell r="F67" t="str">
            <v>PRIORITY</v>
          </cell>
        </row>
        <row r="68">
          <cell r="C68" t="str">
            <v>(km)</v>
          </cell>
        </row>
        <row r="70">
          <cell r="B70" t="str">
            <v>44 kV - MEADOWVALE TS</v>
          </cell>
        </row>
        <row r="73">
          <cell r="A73" t="str">
            <v>1*</v>
          </cell>
          <cell r="B73" t="str">
            <v>44 kV - Meadowvale Feeder - Fifth Line to Mississauga - Feede Tie</v>
          </cell>
          <cell r="C73" t="str">
            <v>ADD (F)</v>
          </cell>
          <cell r="D73">
            <v>230000</v>
          </cell>
          <cell r="F73">
            <v>1</v>
          </cell>
        </row>
        <row r="74">
          <cell r="B74" t="str">
            <v xml:space="preserve">          On existing poleline along Utility Corridor from Meadowvale TS </v>
          </cell>
          <cell r="C74">
            <v>4.5</v>
          </cell>
        </row>
        <row r="75">
          <cell r="B75" t="str">
            <v xml:space="preserve">          to Fifth Line to Mississuga Rd and south to Hwy 401 at CIBC</v>
          </cell>
        </row>
        <row r="76">
          <cell r="B76" t="str">
            <v xml:space="preserve">         (Phase I - Fifth LIne to Mississauga Rd)</v>
          </cell>
        </row>
        <row r="78">
          <cell r="A78">
            <v>2</v>
          </cell>
          <cell r="B78" t="str">
            <v>44 kV Britannia Rd. - Mississauga Rd. to Creditview</v>
          </cell>
          <cell r="C78" t="str">
            <v>REBUILD</v>
          </cell>
          <cell r="D78">
            <v>280000</v>
          </cell>
          <cell r="F78">
            <v>2</v>
          </cell>
        </row>
        <row r="79">
          <cell r="B79" t="str">
            <v xml:space="preserve">          On existing poleline along Britannia Rd. from Mississauga Rd. </v>
          </cell>
          <cell r="C79">
            <v>1</v>
          </cell>
        </row>
        <row r="80">
          <cell r="B80" t="str">
            <v xml:space="preserve">          to Creditview  Rd.</v>
          </cell>
        </row>
        <row r="83">
          <cell r="A83">
            <v>3</v>
          </cell>
          <cell r="B83" t="str">
            <v>44 kV Derry Rd - Mississauga/Creditview to Britannia- Feeder Tie</v>
          </cell>
          <cell r="C83" t="str">
            <v>REBUILD</v>
          </cell>
          <cell r="D83">
            <v>480000</v>
          </cell>
          <cell r="F83">
            <v>3</v>
          </cell>
        </row>
        <row r="84">
          <cell r="B84" t="str">
            <v xml:space="preserve">          On existing poleline along Derry Rd. from Mississauga Rd. </v>
          </cell>
          <cell r="C84">
            <v>2</v>
          </cell>
        </row>
        <row r="85">
          <cell r="B85" t="str">
            <v xml:space="preserve">          to Creditview  Rd. to Britannia Rd.</v>
          </cell>
        </row>
        <row r="88">
          <cell r="A88">
            <v>4</v>
          </cell>
          <cell r="B88" t="str">
            <v>44 kV Ninth Line/Britannia Feeders</v>
          </cell>
          <cell r="C88" t="str">
            <v>ADD</v>
          </cell>
          <cell r="D88">
            <v>330000</v>
          </cell>
        </row>
        <row r="89">
          <cell r="B89" t="str">
            <v xml:space="preserve">          Along Ninth Line from Derry Rd. to Britannia Rd. to Winston Churchill</v>
          </cell>
          <cell r="C89">
            <v>5</v>
          </cell>
        </row>
        <row r="90">
          <cell r="B90" t="str">
            <v xml:space="preserve">         on existing poleline.</v>
          </cell>
        </row>
        <row r="93">
          <cell r="A93">
            <v>5</v>
          </cell>
        </row>
        <row r="98">
          <cell r="A98">
            <v>6</v>
          </cell>
        </row>
        <row r="103">
          <cell r="A103">
            <v>7</v>
          </cell>
        </row>
        <row r="108">
          <cell r="A108">
            <v>8</v>
          </cell>
        </row>
        <row r="113">
          <cell r="A113">
            <v>9</v>
          </cell>
        </row>
        <row r="118">
          <cell r="B118" t="str">
            <v>SUB-TOTAL</v>
          </cell>
          <cell r="D118">
            <v>1320000</v>
          </cell>
        </row>
        <row r="120">
          <cell r="A120" t="str">
            <v>(*)  Included  in  1999  Capital  Budget.</v>
          </cell>
        </row>
        <row r="123">
          <cell r="B123" t="str">
            <v>POSSIBLE  SYSTEM   CAPITAL PROJECTS  -  2000</v>
          </cell>
        </row>
        <row r="125">
          <cell r="A125" t="str">
            <v>SUBTRANSMISSION</v>
          </cell>
          <cell r="D125" t="str">
            <v>Date:</v>
          </cell>
          <cell r="F125">
            <v>37118.646983796294</v>
          </cell>
        </row>
        <row r="128">
          <cell r="A128" t="str">
            <v>ITEM</v>
          </cell>
          <cell r="B128" t="str">
            <v>DESCRIPTION</v>
          </cell>
          <cell r="C128" t="str">
            <v>TYPE</v>
          </cell>
          <cell r="D128" t="str">
            <v>ESTIMATE</v>
          </cell>
          <cell r="E128" t="str">
            <v>ZONE</v>
          </cell>
          <cell r="F128" t="str">
            <v>PRIORITY</v>
          </cell>
        </row>
        <row r="129">
          <cell r="C129" t="str">
            <v>(km)</v>
          </cell>
        </row>
        <row r="131">
          <cell r="B131" t="str">
            <v>44 kV - ERINDALE TS</v>
          </cell>
        </row>
        <row r="134">
          <cell r="A134" t="str">
            <v>1**</v>
          </cell>
          <cell r="B134" t="str">
            <v>44 kV Glen Erin Dr. - Burnhamthorpe to Eglinton - Feeder Tie</v>
          </cell>
          <cell r="C134" t="str">
            <v>ADD (F)</v>
          </cell>
          <cell r="D134">
            <v>175000</v>
          </cell>
          <cell r="E134" t="str">
            <v>R</v>
          </cell>
          <cell r="F134">
            <v>1</v>
          </cell>
        </row>
        <row r="135">
          <cell r="B135" t="str">
            <v xml:space="preserve">          On existing poleline along Glen Erin Dr. from </v>
          </cell>
          <cell r="C135">
            <v>3</v>
          </cell>
        </row>
        <row r="136">
          <cell r="B136" t="str">
            <v xml:space="preserve">          Burnhamthorpe Dr. to Eglinton Av. (including 13.8 kV cct)</v>
          </cell>
        </row>
        <row r="139">
          <cell r="A139">
            <v>2</v>
          </cell>
          <cell r="B139" t="str">
            <v>44 kV Dundas - Hwy 10 to Mavis - Feeder Tie</v>
          </cell>
          <cell r="C139" t="str">
            <v>REBUILD</v>
          </cell>
          <cell r="D139">
            <v>380000</v>
          </cell>
          <cell r="F139">
            <v>2</v>
          </cell>
        </row>
        <row r="140">
          <cell r="B140" t="str">
            <v xml:space="preserve">          On existing poleline along Dundas St. from Hwy 10 to</v>
          </cell>
          <cell r="C140">
            <v>1.5</v>
          </cell>
        </row>
        <row r="141">
          <cell r="B141" t="str">
            <v xml:space="preserve">          Mavis Rd - Second cct to John MS</v>
          </cell>
        </row>
        <row r="144">
          <cell r="A144">
            <v>3</v>
          </cell>
          <cell r="B144" t="str">
            <v>44 kV Mavis - Burnhamthorpe Rd. to Dundas</v>
          </cell>
          <cell r="C144" t="str">
            <v>ADD</v>
          </cell>
          <cell r="D144">
            <v>270000</v>
          </cell>
          <cell r="F144">
            <v>3</v>
          </cell>
        </row>
        <row r="145">
          <cell r="B145" t="str">
            <v xml:space="preserve">          On existing poleline along Mavis from Burnhamthorpe Rd. to</v>
          </cell>
          <cell r="C145">
            <v>3</v>
          </cell>
        </row>
        <row r="146">
          <cell r="B146" t="str">
            <v xml:space="preserve">          Dundas St.</v>
          </cell>
        </row>
        <row r="149">
          <cell r="A149">
            <v>4</v>
          </cell>
          <cell r="B149" t="str">
            <v>44 kV Winston Churchill - Eglinton to Dundas</v>
          </cell>
          <cell r="C149" t="str">
            <v>ADD</v>
          </cell>
          <cell r="D149">
            <v>345000</v>
          </cell>
          <cell r="F149">
            <v>4</v>
          </cell>
        </row>
        <row r="150">
          <cell r="B150" t="str">
            <v xml:space="preserve">          On existing poleline along Winston Churchill Blvd. from Eglinton Ave.</v>
          </cell>
          <cell r="C150">
            <v>4.5</v>
          </cell>
        </row>
        <row r="151">
          <cell r="B151" t="str">
            <v xml:space="preserve">          to Dundas St.</v>
          </cell>
        </row>
        <row r="154">
          <cell r="A154">
            <v>5</v>
          </cell>
          <cell r="B154" t="str">
            <v>44 kV Mississauga Rd. - Burnhamthorpe to Dundas</v>
          </cell>
          <cell r="C154" t="str">
            <v>REBUILD</v>
          </cell>
          <cell r="D154">
            <v>580000</v>
          </cell>
          <cell r="F154">
            <v>5</v>
          </cell>
        </row>
        <row r="155">
          <cell r="B155" t="str">
            <v xml:space="preserve">          On existing poleline along Mississauga Rd from </v>
          </cell>
          <cell r="C155">
            <v>2.5</v>
          </cell>
        </row>
        <row r="156">
          <cell r="B156" t="str">
            <v xml:space="preserve">          Burnhamthorpe Rd. to Dundas St.</v>
          </cell>
        </row>
        <row r="159">
          <cell r="A159">
            <v>6</v>
          </cell>
          <cell r="B159" t="str">
            <v>44 kV Dundas St. - Erindale Station Rd, to Erin Mills Pkwy.</v>
          </cell>
          <cell r="C159" t="str">
            <v>REBUILD</v>
          </cell>
          <cell r="D159">
            <v>1080000</v>
          </cell>
          <cell r="F159">
            <v>6</v>
          </cell>
        </row>
        <row r="160">
          <cell r="B160" t="str">
            <v xml:space="preserve">          On existing poleline along Dundas St from Erindale sation Rd. </v>
          </cell>
          <cell r="C160">
            <v>5</v>
          </cell>
        </row>
        <row r="161">
          <cell r="B161" t="str">
            <v xml:space="preserve">          to Erin Mills Pkwy.</v>
          </cell>
        </row>
        <row r="164">
          <cell r="A164" t="str">
            <v>7*</v>
          </cell>
          <cell r="B164" t="str">
            <v>44 kV Erin Mills Pkwy - Britannia to Eglinton.</v>
          </cell>
          <cell r="C164" t="str">
            <v>ADD</v>
          </cell>
          <cell r="D164">
            <v>285000</v>
          </cell>
          <cell r="F164">
            <v>7</v>
          </cell>
        </row>
        <row r="165">
          <cell r="B165" t="str">
            <v xml:space="preserve">          On existing poleline along Erin Mills Pkwy from Britannia </v>
          </cell>
          <cell r="C165">
            <v>3.3</v>
          </cell>
        </row>
        <row r="166">
          <cell r="B166" t="str">
            <v xml:space="preserve">          to Eglinton Avenue</v>
          </cell>
        </row>
        <row r="169">
          <cell r="A169">
            <v>8</v>
          </cell>
          <cell r="B169" t="str">
            <v>44 kV Mississauga Rd. - Britannia to Eglinton - Feeder Tie</v>
          </cell>
          <cell r="C169" t="str">
            <v>REBUILD</v>
          </cell>
          <cell r="D169">
            <v>740000</v>
          </cell>
          <cell r="F169">
            <v>8</v>
          </cell>
        </row>
        <row r="170">
          <cell r="B170" t="str">
            <v xml:space="preserve">          On existing poleline along Mississauga Rd from </v>
          </cell>
          <cell r="C170">
            <v>3.3</v>
          </cell>
        </row>
        <row r="171">
          <cell r="B171" t="str">
            <v xml:space="preserve">          Britannia Rd. to Eglinton Ave.</v>
          </cell>
        </row>
        <row r="174">
          <cell r="A174">
            <v>9</v>
          </cell>
          <cell r="B174" t="str">
            <v>44 kV Burnhamthorpe Rd.- Glen Erin to WCB</v>
          </cell>
          <cell r="C174" t="str">
            <v>ADD</v>
          </cell>
          <cell r="D174">
            <v>115000</v>
          </cell>
          <cell r="F174">
            <v>9</v>
          </cell>
        </row>
        <row r="175">
          <cell r="B175" t="str">
            <v xml:space="preserve">          On existing poleline along Burnhamthorpe Rd. from Glen Erin</v>
          </cell>
          <cell r="C175">
            <v>1.5</v>
          </cell>
        </row>
        <row r="176">
          <cell r="B176" t="str">
            <v xml:space="preserve">          to Winston Churchill Blvd.</v>
          </cell>
        </row>
        <row r="179">
          <cell r="A179">
            <v>10</v>
          </cell>
          <cell r="B179" t="str">
            <v>44 kV Glengarry Rd - Dundas St. to Queensway</v>
          </cell>
          <cell r="C179" t="str">
            <v>REBUILD</v>
          </cell>
          <cell r="D179">
            <v>280000</v>
          </cell>
          <cell r="F179">
            <v>9</v>
          </cell>
        </row>
        <row r="180">
          <cell r="B180" t="str">
            <v xml:space="preserve">          On rebuild poleline along Glengarry Rd. from Dundas St.</v>
          </cell>
          <cell r="C180">
            <v>1</v>
          </cell>
        </row>
        <row r="181">
          <cell r="B181" t="str">
            <v xml:space="preserve">          to Queensway to the South.</v>
          </cell>
        </row>
        <row r="184">
          <cell r="B184" t="str">
            <v>SUB-TOTAL</v>
          </cell>
          <cell r="D184">
            <v>4250000</v>
          </cell>
        </row>
        <row r="186">
          <cell r="A186" t="str">
            <v>(*)  Included  in  1999  Capital  Budget.</v>
          </cell>
        </row>
        <row r="189">
          <cell r="B189" t="str">
            <v>POSSIBLE  SYSTEM   CAPITAL PROJECTS  -  2000</v>
          </cell>
        </row>
        <row r="191">
          <cell r="A191" t="str">
            <v>SUBTRANSMISSION</v>
          </cell>
          <cell r="D191" t="str">
            <v>Date:</v>
          </cell>
          <cell r="F191">
            <v>35627.357684374998</v>
          </cell>
        </row>
        <row r="194">
          <cell r="A194" t="str">
            <v>ITEM</v>
          </cell>
          <cell r="B194" t="str">
            <v>DESCRIPTION</v>
          </cell>
          <cell r="C194" t="str">
            <v>TYPE</v>
          </cell>
          <cell r="D194" t="str">
            <v>ESTIMATE</v>
          </cell>
          <cell r="E194" t="str">
            <v>ZONE</v>
          </cell>
          <cell r="F194" t="str">
            <v>PRIORITY</v>
          </cell>
        </row>
        <row r="195">
          <cell r="C195" t="str">
            <v>(km)</v>
          </cell>
        </row>
        <row r="197">
          <cell r="B197" t="str">
            <v>44 kV - BRAMALEA TS</v>
          </cell>
        </row>
        <row r="200">
          <cell r="A200">
            <v>1</v>
          </cell>
          <cell r="B200" t="str">
            <v>44 kV Drew Rd. Feeder Tie</v>
          </cell>
          <cell r="C200" t="str">
            <v>ADD</v>
          </cell>
          <cell r="D200">
            <v>205000</v>
          </cell>
          <cell r="F200">
            <v>1</v>
          </cell>
        </row>
        <row r="201">
          <cell r="B201" t="str">
            <v xml:space="preserve">          Along Drew Rd. from Tobram Rd. to </v>
          </cell>
          <cell r="C201">
            <v>2.5</v>
          </cell>
        </row>
        <row r="202">
          <cell r="B202" t="str">
            <v xml:space="preserve">          Airport Rd.</v>
          </cell>
        </row>
        <row r="205">
          <cell r="A205">
            <v>2</v>
          </cell>
          <cell r="B205" t="str">
            <v>44 kV Goreway Dr. - City Bounary to Derry - Feeder Tie</v>
          </cell>
          <cell r="C205" t="str">
            <v>REBUILD</v>
          </cell>
          <cell r="D205">
            <v>580000</v>
          </cell>
          <cell r="F205">
            <v>2</v>
          </cell>
        </row>
        <row r="206">
          <cell r="B206" t="str">
            <v xml:space="preserve">          Rebuild of poleline along Goreway Drive from City Boundary</v>
          </cell>
          <cell r="C206">
            <v>2.5</v>
          </cell>
        </row>
        <row r="207">
          <cell r="B207" t="str">
            <v xml:space="preserve">          to Orlando MS near American Dr.</v>
          </cell>
        </row>
        <row r="210">
          <cell r="A210">
            <v>3</v>
          </cell>
          <cell r="B210" t="str">
            <v>44 kV CN Tracks - City Bounary to Derry - Feeder Tie</v>
          </cell>
          <cell r="C210" t="str">
            <v>ADD</v>
          </cell>
          <cell r="D210">
            <v>370000</v>
          </cell>
          <cell r="F210">
            <v>3</v>
          </cell>
        </row>
        <row r="211">
          <cell r="B211" t="str">
            <v xml:space="preserve">          On existing poleline along CN tracks from City Boundary</v>
          </cell>
          <cell r="C211">
            <v>5</v>
          </cell>
        </row>
        <row r="212">
          <cell r="B212" t="str">
            <v xml:space="preserve">          to Derry Rd.</v>
          </cell>
        </row>
        <row r="215">
          <cell r="A215">
            <v>4</v>
          </cell>
          <cell r="B215" t="str">
            <v xml:space="preserve">44 kV Orlando MS to Northwest to Malton MS </v>
          </cell>
          <cell r="C215" t="str">
            <v>REBUILD</v>
          </cell>
          <cell r="D215">
            <v>580000</v>
          </cell>
          <cell r="F215">
            <v>4</v>
          </cell>
        </row>
        <row r="216">
          <cell r="B216" t="str">
            <v xml:space="preserve">          On rebuild poleline along Nortwest Dr.</v>
          </cell>
          <cell r="C216">
            <v>2.5</v>
          </cell>
        </row>
        <row r="217">
          <cell r="B217" t="str">
            <v xml:space="preserve">          to Derry Rd. (to Malton MS)</v>
          </cell>
        </row>
        <row r="220">
          <cell r="A220" t="str">
            <v>5??</v>
          </cell>
          <cell r="B220" t="str">
            <v>44 kV Goreway Dr. - Derry to Orlando MS - Feeder Tie</v>
          </cell>
          <cell r="C220" t="str">
            <v>REBUILD</v>
          </cell>
          <cell r="D220">
            <v>420000</v>
          </cell>
          <cell r="F220">
            <v>5</v>
          </cell>
        </row>
        <row r="221">
          <cell r="B221" t="str">
            <v xml:space="preserve">          On existing poleline along Goreway Drive from Derry Rd.</v>
          </cell>
          <cell r="C221">
            <v>1.7</v>
          </cell>
        </row>
        <row r="222">
          <cell r="B222" t="str">
            <v xml:space="preserve">          to Orlando MS near American Dr.</v>
          </cell>
        </row>
        <row r="225">
          <cell r="A225">
            <v>6</v>
          </cell>
        </row>
        <row r="230">
          <cell r="A230">
            <v>7</v>
          </cell>
        </row>
        <row r="235">
          <cell r="A235">
            <v>8</v>
          </cell>
        </row>
        <row r="240">
          <cell r="A240">
            <v>9</v>
          </cell>
        </row>
        <row r="245">
          <cell r="B245" t="str">
            <v>SUB-TOTAL</v>
          </cell>
          <cell r="D245">
            <v>2155000</v>
          </cell>
        </row>
        <row r="247">
          <cell r="A247" t="str">
            <v>(*)  Included  in  1999  Capital  Budget.</v>
          </cell>
        </row>
        <row r="250">
          <cell r="B250" t="str">
            <v>POSSIBLE  SYSTEM   CAPITAL PROJECTS  -  2000</v>
          </cell>
        </row>
        <row r="252">
          <cell r="A252" t="str">
            <v>SUBTRANSMISSION</v>
          </cell>
          <cell r="D252" t="str">
            <v>Date:</v>
          </cell>
          <cell r="F252">
            <v>37118.646983796294</v>
          </cell>
        </row>
        <row r="255">
          <cell r="A255" t="str">
            <v>ITEM</v>
          </cell>
          <cell r="B255" t="str">
            <v>DESCRIPTION</v>
          </cell>
          <cell r="C255" t="str">
            <v>TYPE</v>
          </cell>
          <cell r="D255" t="str">
            <v>ESTIMATE</v>
          </cell>
          <cell r="E255" t="str">
            <v>ZONE</v>
          </cell>
          <cell r="F255" t="str">
            <v>PRIORITY</v>
          </cell>
        </row>
        <row r="256">
          <cell r="C256" t="str">
            <v>(km)</v>
          </cell>
        </row>
        <row r="258">
          <cell r="B258" t="str">
            <v>27.6 kV SOUTH SYSTEM</v>
          </cell>
        </row>
        <row r="261">
          <cell r="A261">
            <v>1</v>
          </cell>
          <cell r="B261" t="str">
            <v>27.6 kV Cliff Rd. - ROW to Queensway</v>
          </cell>
          <cell r="C261" t="str">
            <v>REBUILD</v>
          </cell>
          <cell r="D261">
            <v>290000</v>
          </cell>
          <cell r="F261">
            <v>1</v>
          </cell>
        </row>
        <row r="262">
          <cell r="B262" t="str">
            <v xml:space="preserve">          On rebuild poleline along Cliff Rd. east of Hwy 10</v>
          </cell>
          <cell r="C262">
            <v>1.2</v>
          </cell>
        </row>
        <row r="263">
          <cell r="B263" t="str">
            <v xml:space="preserve">          from O.H. ROW to Queensway</v>
          </cell>
        </row>
        <row r="266">
          <cell r="A266">
            <v>2</v>
          </cell>
          <cell r="B266" t="str">
            <v>27.6 kV Lakeshore Rd -  Cawthra and Dixie</v>
          </cell>
          <cell r="C266" t="str">
            <v>REBUILD</v>
          </cell>
          <cell r="D266">
            <v>280000</v>
          </cell>
          <cell r="F266">
            <v>2</v>
          </cell>
        </row>
        <row r="267">
          <cell r="B267" t="str">
            <v xml:space="preserve">          On rebuild poleline along Lakeshore Rd.</v>
          </cell>
          <cell r="C267">
            <v>1</v>
          </cell>
        </row>
        <row r="268">
          <cell r="B268" t="str">
            <v xml:space="preserve">          between Cawthra and Dixie</v>
          </cell>
        </row>
        <row r="271">
          <cell r="A271">
            <v>3</v>
          </cell>
          <cell r="B271" t="str">
            <v>27.6 kV Stanfield - ROW to Queensway</v>
          </cell>
          <cell r="C271" t="str">
            <v>NEW</v>
          </cell>
          <cell r="D271">
            <v>305000</v>
          </cell>
          <cell r="F271">
            <v>3</v>
          </cell>
        </row>
        <row r="272">
          <cell r="B272" t="str">
            <v xml:space="preserve">          On existing poleline along Stanfield Rd. east of Hwy 10</v>
          </cell>
          <cell r="C272">
            <v>1.5</v>
          </cell>
        </row>
        <row r="273">
          <cell r="B273" t="str">
            <v xml:space="preserve">          from O.H. ROW to Queensway</v>
          </cell>
        </row>
        <row r="276">
          <cell r="A276">
            <v>4</v>
          </cell>
          <cell r="B276" t="str">
            <v>27.6 kV Indian Grove  - Lorne Park TS to Lakeshore</v>
          </cell>
          <cell r="C276" t="str">
            <v>REBUILD</v>
          </cell>
          <cell r="D276">
            <v>560000</v>
          </cell>
          <cell r="F276">
            <v>4</v>
          </cell>
        </row>
        <row r="277">
          <cell r="B277" t="str">
            <v xml:space="preserve">          On existing poleline along Indian Grove and Kane Rd. west of</v>
          </cell>
          <cell r="C277">
            <v>2.4</v>
          </cell>
        </row>
        <row r="278">
          <cell r="B278" t="str">
            <v xml:space="preserve">          Mississauga Rd. from O.H. ROW to Lakeshore</v>
          </cell>
        </row>
        <row r="281">
          <cell r="A281">
            <v>5</v>
          </cell>
          <cell r="B281" t="str">
            <v>27.6 KV Highway 10 - Lakeshore to Queensway</v>
          </cell>
          <cell r="C281" t="str">
            <v>REBUILD</v>
          </cell>
          <cell r="D281">
            <v>780000</v>
          </cell>
          <cell r="F281">
            <v>5</v>
          </cell>
        </row>
        <row r="282">
          <cell r="B282" t="str">
            <v xml:space="preserve">          On existing poleline along Hwy 10</v>
          </cell>
          <cell r="C282">
            <v>3.5</v>
          </cell>
        </row>
        <row r="283">
          <cell r="B283" t="str">
            <v xml:space="preserve">          between Lakeshore and Queensway</v>
          </cell>
        </row>
        <row r="286">
          <cell r="A286">
            <v>6</v>
          </cell>
          <cell r="B286" t="str">
            <v>27.6 KV Winston C.Blvd. -  St. Lawrence Cement Plant</v>
          </cell>
          <cell r="C286" t="str">
            <v>REBUILD</v>
          </cell>
          <cell r="D286">
            <v>780000</v>
          </cell>
        </row>
        <row r="287">
          <cell r="B287" t="str">
            <v xml:space="preserve">          On existing poleline along WCB south to Lakeshore</v>
          </cell>
          <cell r="C287">
            <v>3.5</v>
          </cell>
        </row>
        <row r="288">
          <cell r="B288" t="str">
            <v xml:space="preserve">          to St. Lawrence Cemnet  Plant</v>
          </cell>
        </row>
        <row r="291">
          <cell r="A291">
            <v>7</v>
          </cell>
        </row>
        <row r="296">
          <cell r="A296">
            <v>8</v>
          </cell>
        </row>
        <row r="301">
          <cell r="A301">
            <v>9</v>
          </cell>
        </row>
        <row r="306">
          <cell r="B306" t="str">
            <v>SUB-TOTAL</v>
          </cell>
          <cell r="D306">
            <v>2995000</v>
          </cell>
        </row>
        <row r="308">
          <cell r="A308" t="str">
            <v>(*)  Included  in  1999  Capital  Budget.</v>
          </cell>
        </row>
        <row r="311">
          <cell r="B311" t="str">
            <v>POSSIBLE  SYSTEM   CAPITAL PROJECTS  -  2000</v>
          </cell>
        </row>
        <row r="313">
          <cell r="A313" t="str">
            <v>SUBTRANSMISSION</v>
          </cell>
          <cell r="D313" t="str">
            <v>Date:</v>
          </cell>
          <cell r="F313">
            <v>37118.646983796294</v>
          </cell>
        </row>
        <row r="316">
          <cell r="A316" t="str">
            <v>ITEM</v>
          </cell>
          <cell r="B316" t="str">
            <v>DESCRIPTION</v>
          </cell>
          <cell r="C316" t="str">
            <v>TYPE</v>
          </cell>
          <cell r="D316" t="str">
            <v>ESTIMATE</v>
          </cell>
          <cell r="E316" t="str">
            <v>ZONE</v>
          </cell>
          <cell r="F316" t="str">
            <v>PRIORITY</v>
          </cell>
        </row>
        <row r="317">
          <cell r="C317" t="str">
            <v>(km)</v>
          </cell>
        </row>
        <row r="319">
          <cell r="B319" t="str">
            <v>27.6 kV NORTH SYSTEM</v>
          </cell>
        </row>
        <row r="322">
          <cell r="A322" t="str">
            <v>1*</v>
          </cell>
          <cell r="B322" t="str">
            <v>27.6 kV Mavis - Erindale TS to Brittannia Rd.</v>
          </cell>
          <cell r="C322" t="str">
            <v>ADD (F)</v>
          </cell>
          <cell r="D322">
            <v>870000</v>
          </cell>
          <cell r="F322">
            <v>1</v>
          </cell>
        </row>
        <row r="323">
          <cell r="B323" t="str">
            <v xml:space="preserve">          New underground feeders from Erindale TS to Mavis Rd. and</v>
          </cell>
          <cell r="C323">
            <v>3</v>
          </cell>
        </row>
        <row r="324">
          <cell r="B324" t="str">
            <v xml:space="preserve">          additional cct on exiting poleline along Mavis Rd. to Eglinton</v>
          </cell>
        </row>
        <row r="325">
          <cell r="B325" t="str">
            <v xml:space="preserve">          and north to Britannia Rd.</v>
          </cell>
        </row>
        <row r="327">
          <cell r="A327">
            <v>2</v>
          </cell>
          <cell r="B327" t="str">
            <v>27.6 kV /44 kV- Intertie Substation.</v>
          </cell>
          <cell r="C327" t="str">
            <v>ADD (F)</v>
          </cell>
          <cell r="D327">
            <v>375000</v>
          </cell>
          <cell r="E327" t="str">
            <v>R</v>
          </cell>
          <cell r="F327">
            <v>2</v>
          </cell>
        </row>
        <row r="328">
          <cell r="B328" t="str">
            <v xml:space="preserve">          Along Tomken Rd at a suitable location (at Derry MS?)</v>
          </cell>
          <cell r="C328">
            <v>0.7</v>
          </cell>
        </row>
        <row r="329">
          <cell r="B329" t="str">
            <v xml:space="preserve">          between Britannia and Derry Rd.</v>
          </cell>
        </row>
        <row r="332">
          <cell r="A332">
            <v>3</v>
          </cell>
          <cell r="B332" t="str">
            <v>27.6 kV - Hwy 10  - From ROW to Eglinton</v>
          </cell>
          <cell r="C332" t="str">
            <v>NEW (F)</v>
          </cell>
          <cell r="D332">
            <v>30050</v>
          </cell>
          <cell r="F332">
            <v>3</v>
          </cell>
        </row>
        <row r="333">
          <cell r="B333" t="str">
            <v xml:space="preserve">          Create a tie between two polelines</v>
          </cell>
          <cell r="C333">
            <v>6.7000000000000004E-2</v>
          </cell>
        </row>
        <row r="334">
          <cell r="B334" t="str">
            <v xml:space="preserve">          at north-east corner of Hwys10 and 403</v>
          </cell>
        </row>
        <row r="337">
          <cell r="A337">
            <v>4</v>
          </cell>
          <cell r="B337" t="str">
            <v>27.6 kV - Kennedy Rd.</v>
          </cell>
          <cell r="C337" t="str">
            <v>REBUILD (F)</v>
          </cell>
          <cell r="D337">
            <v>450000</v>
          </cell>
          <cell r="F337">
            <v>4</v>
          </cell>
        </row>
        <row r="338">
          <cell r="B338" t="str">
            <v xml:space="preserve">          On existing poleline along Kennedy Rd. from</v>
          </cell>
          <cell r="C338">
            <v>2</v>
          </cell>
        </row>
        <row r="339">
          <cell r="B339" t="str">
            <v xml:space="preserve">          Eglinton Av. To Britannia</v>
          </cell>
        </row>
        <row r="342">
          <cell r="A342">
            <v>5</v>
          </cell>
          <cell r="B342" t="str">
            <v>27.6 kV Bramalea TS Feeder Ties</v>
          </cell>
          <cell r="C342" t="str">
            <v>NEW</v>
          </cell>
          <cell r="D342">
            <v>300000</v>
          </cell>
          <cell r="F342">
            <v>5</v>
          </cell>
        </row>
        <row r="343">
          <cell r="B343" t="str">
            <v xml:space="preserve">          New poleline from Bramalea T.S. along</v>
          </cell>
          <cell r="C343">
            <v>5</v>
          </cell>
        </row>
        <row r="344">
          <cell r="B344" t="str">
            <v xml:space="preserve">          Utility Corridor to Dixie/Tomken/Kennedy</v>
          </cell>
        </row>
        <row r="345">
          <cell r="B345" t="str">
            <v xml:space="preserve">           OR  along Bramalea Rd &amp; Drew Rd.</v>
          </cell>
        </row>
        <row r="347">
          <cell r="A347">
            <v>6</v>
          </cell>
          <cell r="B347" t="str">
            <v xml:space="preserve">27.6 kV - Hwy 10  - From Eglinton to Bristol </v>
          </cell>
          <cell r="C347" t="str">
            <v>ADD (F)</v>
          </cell>
          <cell r="D347">
            <v>100000</v>
          </cell>
          <cell r="F347">
            <v>6</v>
          </cell>
        </row>
        <row r="348">
          <cell r="B348" t="str">
            <v xml:space="preserve">          On existing poleline along Hurontario St. from</v>
          </cell>
          <cell r="C348">
            <v>1.2</v>
          </cell>
        </row>
        <row r="349">
          <cell r="B349" t="str">
            <v xml:space="preserve">          Eglinton to Bristol Rd.</v>
          </cell>
        </row>
        <row r="352">
          <cell r="A352" t="str">
            <v>7*</v>
          </cell>
          <cell r="B352" t="str">
            <v>27.6 kV - Traders Area</v>
          </cell>
          <cell r="D352">
            <v>350000</v>
          </cell>
          <cell r="F352">
            <v>7</v>
          </cell>
        </row>
        <row r="353">
          <cell r="B353" t="str">
            <v xml:space="preserve">          Build additional U/G main feeder ties</v>
          </cell>
        </row>
        <row r="354">
          <cell r="B354" t="str">
            <v xml:space="preserve">          between Hwy 10 and Kennedy and create additional 1/0 taps from </v>
          </cell>
        </row>
        <row r="355">
          <cell r="B355" t="str">
            <v xml:space="preserve">          main feeders.</v>
          </cell>
        </row>
        <row r="357">
          <cell r="A357">
            <v>8</v>
          </cell>
          <cell r="B357" t="str">
            <v>27.6 kV - Derry/Ambassedor Area</v>
          </cell>
          <cell r="D357">
            <v>250000</v>
          </cell>
          <cell r="F357">
            <v>8</v>
          </cell>
        </row>
        <row r="358">
          <cell r="B358" t="str">
            <v xml:space="preserve">          Build additional U/G  ties from OH circuits</v>
          </cell>
        </row>
        <row r="359">
          <cell r="B359" t="str">
            <v xml:space="preserve">          between Hwy 10 and Kennedy north of Hwy 401</v>
          </cell>
        </row>
        <row r="362">
          <cell r="A362">
            <v>9</v>
          </cell>
          <cell r="B362" t="str">
            <v>27.6 kV - Hwy 10  - From Britannia to Derry</v>
          </cell>
          <cell r="C362" t="str">
            <v>ADD (F)</v>
          </cell>
          <cell r="D362">
            <v>250000</v>
          </cell>
          <cell r="F362">
            <v>9</v>
          </cell>
        </row>
        <row r="363">
          <cell r="B363" t="str">
            <v xml:space="preserve">          On existing poleline along Hurontario St. from</v>
          </cell>
          <cell r="C363">
            <v>3.4</v>
          </cell>
        </row>
        <row r="364">
          <cell r="B364" t="str">
            <v xml:space="preserve">          Britannia Rd. to Derry Rd.</v>
          </cell>
        </row>
        <row r="368">
          <cell r="B368" t="str">
            <v>SUB-TOTAL</v>
          </cell>
          <cell r="D368">
            <v>2975050</v>
          </cell>
        </row>
        <row r="370">
          <cell r="A370" t="str">
            <v>(*)  Included  in  1999  Capital  Budget.</v>
          </cell>
        </row>
        <row r="373">
          <cell r="B373" t="str">
            <v>POSSIBLE  SYSTEM   CAPITAL PROJECTS  -  2000</v>
          </cell>
        </row>
        <row r="375">
          <cell r="A375" t="str">
            <v>SUBTRANSMISSION</v>
          </cell>
          <cell r="D375" t="str">
            <v>Date:</v>
          </cell>
          <cell r="F375">
            <v>0</v>
          </cell>
        </row>
        <row r="378">
          <cell r="A378" t="str">
            <v>ITEM</v>
          </cell>
          <cell r="B378" t="str">
            <v>DESCRIPTION</v>
          </cell>
          <cell r="C378" t="str">
            <v>TYPE</v>
          </cell>
          <cell r="D378" t="str">
            <v>ESTIMATE</v>
          </cell>
          <cell r="E378" t="str">
            <v>ZONE</v>
          </cell>
          <cell r="F378" t="str">
            <v>PRIORITY</v>
          </cell>
        </row>
        <row r="379">
          <cell r="C379" t="str">
            <v>(km)</v>
          </cell>
        </row>
        <row r="381">
          <cell r="B381" t="str">
            <v>27.6 kV NORTH SYSTEM (Cont'd)</v>
          </cell>
        </row>
        <row r="384">
          <cell r="A384">
            <v>10</v>
          </cell>
          <cell r="B384" t="str">
            <v>27.6 kV - 4th cct on Britannia Rd.</v>
          </cell>
          <cell r="C384" t="str">
            <v>ADD (F)</v>
          </cell>
          <cell r="D384">
            <v>330000</v>
          </cell>
          <cell r="F384">
            <v>9</v>
          </cell>
        </row>
        <row r="385">
          <cell r="B385" t="str">
            <v xml:space="preserve">          On existing poleline along Britannia Rd. from Mavis</v>
          </cell>
          <cell r="C385">
            <v>5</v>
          </cell>
        </row>
        <row r="386">
          <cell r="B386" t="str">
            <v xml:space="preserve">          to Kennedy Rd.</v>
          </cell>
        </row>
        <row r="389">
          <cell r="A389" t="str">
            <v>11*</v>
          </cell>
          <cell r="B389" t="str">
            <v>27.6 kV - New Airport Feeder</v>
          </cell>
          <cell r="C389" t="str">
            <v>ADD (F)</v>
          </cell>
          <cell r="D389">
            <v>330000</v>
          </cell>
        </row>
        <row r="390">
          <cell r="B390" t="str">
            <v xml:space="preserve">          On existing poleline along Bramalea Rd to Derry Rd.</v>
          </cell>
          <cell r="C390">
            <v>5</v>
          </cell>
        </row>
        <row r="391">
          <cell r="B391" t="str">
            <v xml:space="preserve">          and south U/G to Airport to New West SU.</v>
          </cell>
        </row>
        <row r="394">
          <cell r="A394">
            <v>12</v>
          </cell>
          <cell r="B394" t="str">
            <v>27.6 kV - Courtneypark</v>
          </cell>
          <cell r="C394" t="str">
            <v>New</v>
          </cell>
          <cell r="D394">
            <v>380000</v>
          </cell>
        </row>
        <row r="395">
          <cell r="B395" t="str">
            <v xml:space="preserve">          On new pole line from Kennedy easterly to</v>
          </cell>
          <cell r="C395">
            <v>2</v>
          </cell>
        </row>
        <row r="396">
          <cell r="B396" t="str">
            <v xml:space="preserve">          Shawson Dr.</v>
          </cell>
        </row>
        <row r="399">
          <cell r="A399">
            <v>13</v>
          </cell>
          <cell r="B399" t="str">
            <v>27.6 kV - Derry T.S.</v>
          </cell>
          <cell r="C399" t="str">
            <v>New</v>
          </cell>
          <cell r="D399">
            <v>2500000</v>
          </cell>
        </row>
        <row r="400">
          <cell r="B400" t="str">
            <v xml:space="preserve">          Phase I of Derry TS </v>
          </cell>
        </row>
        <row r="425">
          <cell r="B425" t="str">
            <v>SUB-TOTAL</v>
          </cell>
          <cell r="D425">
            <v>6515050</v>
          </cell>
        </row>
        <row r="427">
          <cell r="A427" t="str">
            <v>(*)  Included  in  1999  Capital  Budget.</v>
          </cell>
        </row>
        <row r="430">
          <cell r="B430" t="str">
            <v>POSSIBLE  SYSTEM   CAPITAL PROJECTS  -  2000</v>
          </cell>
        </row>
        <row r="432">
          <cell r="A432" t="str">
            <v>DISTRIBUTION</v>
          </cell>
          <cell r="D432" t="str">
            <v>Date:</v>
          </cell>
          <cell r="F432">
            <v>37118.646983796294</v>
          </cell>
        </row>
        <row r="435">
          <cell r="A435" t="str">
            <v>ITEM</v>
          </cell>
          <cell r="B435" t="str">
            <v>DESCRIPTION</v>
          </cell>
          <cell r="C435" t="str">
            <v>TYPE</v>
          </cell>
          <cell r="D435" t="str">
            <v>ESTIMATE</v>
          </cell>
          <cell r="E435" t="str">
            <v>ZONE</v>
          </cell>
          <cell r="F435" t="str">
            <v>PRIORITY</v>
          </cell>
        </row>
        <row r="436">
          <cell r="C436" t="str">
            <v>(km)</v>
          </cell>
        </row>
        <row r="438">
          <cell r="B438" t="str">
            <v>13.8 kV SYSTEM</v>
          </cell>
        </row>
        <row r="441">
          <cell r="A441" t="str">
            <v>1*</v>
          </cell>
          <cell r="B441" t="str">
            <v>13.8 kV Burnhamthorpe- Tomken to Dixie</v>
          </cell>
          <cell r="C441" t="str">
            <v>ADD (F)</v>
          </cell>
          <cell r="D441">
            <v>95000</v>
          </cell>
          <cell r="F441">
            <v>1</v>
          </cell>
        </row>
        <row r="442">
          <cell r="B442" t="str">
            <v xml:space="preserve">         Add cct on rebuild poleline along Burnhamthorpe Rd. from Tomken Rd.</v>
          </cell>
          <cell r="C442">
            <v>1.74</v>
          </cell>
        </row>
        <row r="443">
          <cell r="B443" t="str">
            <v xml:space="preserve">          to Dixie Rd. </v>
          </cell>
        </row>
        <row r="446">
          <cell r="A446" t="str">
            <v>2*</v>
          </cell>
          <cell r="B446" t="str">
            <v>13.8 kV Dixie Rd. - Burnhamtorpe to Eglinton and Eastgate Dr.</v>
          </cell>
          <cell r="C446" t="str">
            <v>ADD (F)</v>
          </cell>
          <cell r="D446">
            <v>240000</v>
          </cell>
          <cell r="F446">
            <v>2</v>
          </cell>
        </row>
        <row r="447">
          <cell r="B447" t="str">
            <v xml:space="preserve">          On existing poleline along Dixie Rd. and Eastgate Dr.</v>
          </cell>
          <cell r="C447">
            <v>2.5</v>
          </cell>
        </row>
        <row r="448">
          <cell r="B448" t="str">
            <v xml:space="preserve">          North of Burnhamthorpe Rd.</v>
          </cell>
        </row>
        <row r="451">
          <cell r="A451" t="str">
            <v>3*</v>
          </cell>
          <cell r="B451" t="str">
            <v>13.8 kV Winston Churchill Blvd. - Closing the "gaps"</v>
          </cell>
          <cell r="C451" t="str">
            <v>ADD (F)</v>
          </cell>
          <cell r="D451">
            <v>235000</v>
          </cell>
          <cell r="F451">
            <v>3</v>
          </cell>
        </row>
        <row r="452">
          <cell r="B452" t="str">
            <v xml:space="preserve">          On existing poleline along Winston Churchill Blvd. Britannia Rd</v>
          </cell>
          <cell r="C452">
            <v>4.4000000000000004</v>
          </cell>
        </row>
        <row r="453">
          <cell r="B453" t="str">
            <v xml:space="preserve">          to Derry Rd. and north to the Tracks south of Hwy 401 and connect</v>
          </cell>
        </row>
        <row r="454">
          <cell r="B454" t="str">
            <v xml:space="preserve">          U/G taps to the Overhead circuits</v>
          </cell>
        </row>
        <row r="456">
          <cell r="A456" t="str">
            <v>4*</v>
          </cell>
          <cell r="B456" t="str">
            <v>13.8 kV Glen Erin - Dundas</v>
          </cell>
          <cell r="C456" t="str">
            <v>REBUILD (F)</v>
          </cell>
          <cell r="D456">
            <v>140000</v>
          </cell>
          <cell r="F456">
            <v>4</v>
          </cell>
        </row>
        <row r="457">
          <cell r="B457" t="str">
            <v xml:space="preserve">          On rebuild poleline along Glen Erin Dr. from Dundas</v>
          </cell>
          <cell r="C457">
            <v>1</v>
          </cell>
        </row>
        <row r="458">
          <cell r="B458" t="str">
            <v xml:space="preserve">          south to Sheridan Homelands</v>
          </cell>
        </row>
        <row r="461">
          <cell r="A461">
            <v>5</v>
          </cell>
          <cell r="B461" t="str">
            <v>13.8 kV Glen Erin - Hwy 403 to Eglinton</v>
          </cell>
          <cell r="C461" t="str">
            <v>ADD (F)</v>
          </cell>
          <cell r="D461">
            <v>120000</v>
          </cell>
          <cell r="E461" t="str">
            <v>R</v>
          </cell>
          <cell r="F461">
            <v>5</v>
          </cell>
        </row>
        <row r="462">
          <cell r="B462" t="str">
            <v xml:space="preserve">          On existing poleline along Glen Erin Dr. from </v>
          </cell>
          <cell r="C462">
            <v>1.5</v>
          </cell>
        </row>
        <row r="463">
          <cell r="B463" t="str">
            <v xml:space="preserve">          Hwy. 403 to Eglinton Av. (including 44 kV cct)</v>
          </cell>
        </row>
        <row r="466">
          <cell r="A466">
            <v>6</v>
          </cell>
          <cell r="B466" t="str">
            <v>13.8 kV Burnhamthorpe Rd. - Mississauga Rd to Winston Churchill Blvd.</v>
          </cell>
          <cell r="C466" t="str">
            <v>ADD</v>
          </cell>
          <cell r="D466">
            <v>258000</v>
          </cell>
          <cell r="F466">
            <v>6</v>
          </cell>
        </row>
        <row r="467">
          <cell r="B467" t="str">
            <v xml:space="preserve">          On existing poleline along Burnhamthorpe from Glen Erin Dr. to</v>
          </cell>
          <cell r="C467">
            <v>4</v>
          </cell>
        </row>
        <row r="468">
          <cell r="B468" t="str">
            <v xml:space="preserve">          Winston Churchill Blvd. and from Rogers MS to Mississauga Rd.</v>
          </cell>
        </row>
        <row r="469">
          <cell r="B469" t="str">
            <v xml:space="preserve">          and connect F6 CB to the feeder</v>
          </cell>
        </row>
        <row r="471">
          <cell r="A471">
            <v>7</v>
          </cell>
          <cell r="B471" t="str">
            <v>13.8 kV Matheson Blvd. - Tomken to Dixie</v>
          </cell>
          <cell r="C471" t="str">
            <v>ADD</v>
          </cell>
          <cell r="D471">
            <v>123000</v>
          </cell>
          <cell r="F471">
            <v>7</v>
          </cell>
        </row>
        <row r="472">
          <cell r="B472" t="str">
            <v xml:space="preserve">          On existing poleline along Matheson Blvd.</v>
          </cell>
          <cell r="C472">
            <v>1.3</v>
          </cell>
        </row>
        <row r="473">
          <cell r="B473" t="str">
            <v xml:space="preserve">          between Tomken Rd. and Dixie Rd. (including 44 kV cct)</v>
          </cell>
        </row>
        <row r="476">
          <cell r="A476">
            <v>8</v>
          </cell>
          <cell r="B476" t="str">
            <v>13. 8 kV Queen St/ Britannia</v>
          </cell>
          <cell r="C476" t="str">
            <v>REBUILD</v>
          </cell>
          <cell r="D476">
            <v>195500</v>
          </cell>
          <cell r="F476">
            <v>8</v>
          </cell>
        </row>
        <row r="477">
          <cell r="B477" t="str">
            <v xml:space="preserve">          On existing poleline along Britannia Rd east of Erin Mills Pkwy</v>
          </cell>
          <cell r="C477">
            <v>1.5</v>
          </cell>
        </row>
        <row r="478">
          <cell r="B478" t="str">
            <v xml:space="preserve">          and along Queens Street north of Britannia Rd. and south</v>
          </cell>
        </row>
        <row r="479">
          <cell r="B479" t="str">
            <v xml:space="preserve">          to Alpha Mills MS</v>
          </cell>
        </row>
        <row r="481">
          <cell r="A481" t="str">
            <v>9*</v>
          </cell>
          <cell r="B481" t="str">
            <v>13.8 kV Derry/Mississauga  - Argentia  to Old Derry &amp; along Derry</v>
          </cell>
          <cell r="C481" t="str">
            <v>REBUILD</v>
          </cell>
          <cell r="D481">
            <v>165000</v>
          </cell>
          <cell r="E481" t="str">
            <v>R</v>
          </cell>
          <cell r="F481">
            <v>9</v>
          </cell>
        </row>
        <row r="482">
          <cell r="B482" t="str">
            <v xml:space="preserve">          On existing poleline along Mississauga Rd. from Argentia Rd</v>
          </cell>
          <cell r="C482">
            <v>2</v>
          </cell>
        </row>
        <row r="483">
          <cell r="B483" t="str">
            <v xml:space="preserve">          to Derry Rd. and east along Derry Rd. to Old Derry Rd. and south</v>
          </cell>
        </row>
        <row r="484">
          <cell r="B484" t="str">
            <v xml:space="preserve">          to CIBC (Including 44kV)</v>
          </cell>
        </row>
        <row r="486">
          <cell r="B486" t="str">
            <v>SUB-TOTAL</v>
          </cell>
          <cell r="D486">
            <v>1571500</v>
          </cell>
        </row>
        <row r="488">
          <cell r="A488" t="str">
            <v>(*)  Included  in  1999  Capital  Budget.</v>
          </cell>
        </row>
        <row r="491">
          <cell r="B491" t="str">
            <v>POSSIBLE  SYSTEM   CAPITAL PROJECTS  -  2000</v>
          </cell>
        </row>
        <row r="493">
          <cell r="A493" t="str">
            <v>DISTRIBUTION</v>
          </cell>
          <cell r="D493" t="str">
            <v>Date:</v>
          </cell>
          <cell r="F493">
            <v>37118.646983796294</v>
          </cell>
        </row>
        <row r="496">
          <cell r="A496" t="str">
            <v>ITEM</v>
          </cell>
          <cell r="B496" t="str">
            <v>DESCRIPTION</v>
          </cell>
          <cell r="C496" t="str">
            <v>TYPE</v>
          </cell>
          <cell r="D496" t="str">
            <v>ESTIMATE</v>
          </cell>
          <cell r="E496" t="str">
            <v>ZONE</v>
          </cell>
          <cell r="F496" t="str">
            <v>PRIORITY</v>
          </cell>
        </row>
        <row r="497">
          <cell r="C497" t="str">
            <v>(km)</v>
          </cell>
        </row>
        <row r="499">
          <cell r="B499" t="str">
            <v>13.8 kV SYSTEM (Cont'd)</v>
          </cell>
        </row>
        <row r="502">
          <cell r="A502" t="str">
            <v>10*</v>
          </cell>
          <cell r="B502" t="str">
            <v>13.8 kV American/Elmbank Drive Feeder Tie</v>
          </cell>
          <cell r="C502" t="str">
            <v>REBUILD (F)</v>
          </cell>
          <cell r="D502">
            <v>258000</v>
          </cell>
          <cell r="F502">
            <v>10</v>
          </cell>
        </row>
        <row r="503">
          <cell r="B503" t="str">
            <v xml:space="preserve">           From Orlando MS to Elmbank and American Dr.</v>
          </cell>
          <cell r="C503">
            <v>2</v>
          </cell>
        </row>
        <row r="504">
          <cell r="B504" t="str">
            <v xml:space="preserve">           From Goreway to Viscount</v>
          </cell>
        </row>
        <row r="507">
          <cell r="A507" t="str">
            <v>11*</v>
          </cell>
          <cell r="B507" t="str">
            <v>Streetsville Conversion (URGENT)</v>
          </cell>
          <cell r="D507">
            <v>100000</v>
          </cell>
          <cell r="F507">
            <v>11</v>
          </cell>
        </row>
        <row r="508">
          <cell r="B508" t="str">
            <v xml:space="preserve">           Convert 4.16 kV to 13.8 kV in area SE  of</v>
          </cell>
        </row>
        <row r="509">
          <cell r="B509" t="str">
            <v xml:space="preserve">           Britannia Rd. and Queen St. and reconductor</v>
          </cell>
        </row>
        <row r="510">
          <cell r="B510" t="str">
            <v xml:space="preserve">           to 556 kcmil circuit along Britannia Rd.</v>
          </cell>
        </row>
        <row r="512">
          <cell r="A512" t="str">
            <v>12*</v>
          </cell>
          <cell r="B512" t="str">
            <v>600 V.Secondary Busses - Sectionalizing</v>
          </cell>
          <cell r="D512">
            <v>100000</v>
          </cell>
        </row>
        <row r="513">
          <cell r="B513" t="str">
            <v xml:space="preserve">           Various locations</v>
          </cell>
        </row>
        <row r="517">
          <cell r="A517">
            <v>13</v>
          </cell>
          <cell r="B517" t="str">
            <v>13.8 kV Thomas St</v>
          </cell>
          <cell r="C517" t="str">
            <v>Add</v>
          </cell>
          <cell r="D517">
            <v>258000</v>
          </cell>
          <cell r="F517">
            <v>10</v>
          </cell>
        </row>
        <row r="518">
          <cell r="B518" t="str">
            <v xml:space="preserve">           On exsiting poleline from Erin Mills Pkwy westerly to</v>
          </cell>
          <cell r="C518">
            <v>2</v>
          </cell>
        </row>
        <row r="519">
          <cell r="B519" t="str">
            <v xml:space="preserve">           WCB.</v>
          </cell>
        </row>
        <row r="522">
          <cell r="A522">
            <v>14</v>
          </cell>
          <cell r="B522" t="str">
            <v>13.8 kV Britannia RD.</v>
          </cell>
          <cell r="C522" t="str">
            <v>Add</v>
          </cell>
          <cell r="D522">
            <v>258000</v>
          </cell>
        </row>
        <row r="523">
          <cell r="B523" t="str">
            <v xml:space="preserve">           On exsiting poleline from WCB westerly to</v>
          </cell>
          <cell r="C523">
            <v>2</v>
          </cell>
        </row>
        <row r="524">
          <cell r="B524" t="str">
            <v xml:space="preserve">           Ninth Line.</v>
          </cell>
        </row>
        <row r="527">
          <cell r="A527">
            <v>15</v>
          </cell>
        </row>
        <row r="532">
          <cell r="A532">
            <v>16</v>
          </cell>
        </row>
        <row r="537">
          <cell r="A537">
            <v>17</v>
          </cell>
        </row>
        <row r="542">
          <cell r="A542">
            <v>18</v>
          </cell>
        </row>
        <row r="547">
          <cell r="B547" t="str">
            <v>SUB-TOTAL</v>
          </cell>
          <cell r="D547">
            <v>974000</v>
          </cell>
        </row>
        <row r="549">
          <cell r="A549" t="str">
            <v>(*)  Included  in  1999  Capital  Budget.</v>
          </cell>
        </row>
        <row r="552">
          <cell r="A552" t="str">
            <v>DISTRIBUTION (Cont'd)</v>
          </cell>
        </row>
        <row r="555">
          <cell r="A555" t="str">
            <v>ITEM</v>
          </cell>
          <cell r="B555" t="str">
            <v>DESCRIPTION</v>
          </cell>
          <cell r="C555" t="str">
            <v>TYPE</v>
          </cell>
          <cell r="D555" t="str">
            <v>ESTIMATE</v>
          </cell>
          <cell r="E555" t="str">
            <v>ZONE</v>
          </cell>
          <cell r="F555" t="str">
            <v>PRIORITY</v>
          </cell>
        </row>
        <row r="556">
          <cell r="C556" t="str">
            <v>(km)</v>
          </cell>
        </row>
        <row r="558">
          <cell r="B558" t="str">
            <v>4.16  KV   SYSTEM</v>
          </cell>
        </row>
        <row r="561">
          <cell r="A561">
            <v>1</v>
          </cell>
          <cell r="B561" t="str">
            <v>4.16 kV Bromsgrove MS/Clarkson MS Tie</v>
          </cell>
          <cell r="C561" t="str">
            <v>REBUILD</v>
          </cell>
          <cell r="D561">
            <v>50000</v>
          </cell>
          <cell r="F561">
            <v>1</v>
          </cell>
        </row>
        <row r="562">
          <cell r="B562" t="str">
            <v xml:space="preserve">          on existing poles between  Clarkson M.S.</v>
          </cell>
          <cell r="C562">
            <v>0.7</v>
          </cell>
        </row>
        <row r="563">
          <cell r="B563" t="str">
            <v xml:space="preserve">           and Bromsgrove  M.S.</v>
          </cell>
        </row>
        <row r="565">
          <cell r="A565">
            <v>2</v>
          </cell>
          <cell r="B565" t="str">
            <v>4.16 kV Atwater Feeder Tie</v>
          </cell>
          <cell r="C565" t="str">
            <v>REBUILD</v>
          </cell>
          <cell r="D565">
            <v>295000</v>
          </cell>
        </row>
        <row r="566">
          <cell r="B566" t="str">
            <v xml:space="preserve">          along Atwater from Cawthra MS  to off load</v>
          </cell>
          <cell r="C566">
            <v>0.8</v>
          </cell>
          <cell r="F566">
            <v>2</v>
          </cell>
        </row>
        <row r="567">
          <cell r="B567" t="str">
            <v xml:space="preserve">          9F4</v>
          </cell>
        </row>
        <row r="570">
          <cell r="A570">
            <v>3</v>
          </cell>
          <cell r="B570" t="str">
            <v>4.16 kV Pinetree MS/Melton MS Tie</v>
          </cell>
          <cell r="C570" t="str">
            <v>REBUILD</v>
          </cell>
          <cell r="D570">
            <v>120000</v>
          </cell>
          <cell r="F570">
            <v>3</v>
          </cell>
        </row>
        <row r="571">
          <cell r="B571" t="str">
            <v xml:space="preserve">          on existing poles between  Pinetree M.S.</v>
          </cell>
          <cell r="C571">
            <v>0.5</v>
          </cell>
        </row>
        <row r="572">
          <cell r="B572" t="str">
            <v xml:space="preserve">           and Melton  M.S.</v>
          </cell>
        </row>
        <row r="575">
          <cell r="A575">
            <v>4</v>
          </cell>
          <cell r="B575" t="str">
            <v>4.16 kV Bromsgrove MS/Park West MS Tie</v>
          </cell>
          <cell r="C575" t="str">
            <v>ADD</v>
          </cell>
          <cell r="D575">
            <v>75000</v>
          </cell>
          <cell r="F575">
            <v>4</v>
          </cell>
        </row>
        <row r="576">
          <cell r="B576" t="str">
            <v xml:space="preserve">          on existing poles between  Bromsgrove M.S.</v>
          </cell>
          <cell r="C576">
            <v>0.8</v>
          </cell>
        </row>
        <row r="577">
          <cell r="B577" t="str">
            <v xml:space="preserve">           and Park West M.S.</v>
          </cell>
        </row>
        <row r="580">
          <cell r="A580">
            <v>5</v>
          </cell>
          <cell r="B580" t="str">
            <v>4.16 kV Bromsgrove MS/Robin MS Tie</v>
          </cell>
          <cell r="C580" t="str">
            <v>ADD</v>
          </cell>
          <cell r="D580">
            <v>140000</v>
          </cell>
          <cell r="F580">
            <v>5</v>
          </cell>
        </row>
        <row r="581">
          <cell r="B581" t="str">
            <v xml:space="preserve">          on existing poles between  Bromsgrove M.S.</v>
          </cell>
          <cell r="C581">
            <v>1.4</v>
          </cell>
        </row>
        <row r="582">
          <cell r="B582" t="str">
            <v xml:space="preserve">           and Robin M.S.</v>
          </cell>
        </row>
        <row r="585">
          <cell r="A585">
            <v>6</v>
          </cell>
          <cell r="B585" t="str">
            <v>4.16 kV Park Royal MS/Park West MS Tie</v>
          </cell>
          <cell r="C585" t="str">
            <v>REBUILD</v>
          </cell>
          <cell r="D585">
            <v>130000</v>
          </cell>
          <cell r="F585">
            <v>6</v>
          </cell>
        </row>
        <row r="586">
          <cell r="B586" t="str">
            <v xml:space="preserve">          on existing poles between  Park Royal M.S.</v>
          </cell>
          <cell r="C586">
            <v>1</v>
          </cell>
        </row>
        <row r="587">
          <cell r="B587" t="str">
            <v xml:space="preserve">           and Park West M.S.</v>
          </cell>
        </row>
        <row r="590">
          <cell r="A590">
            <v>7</v>
          </cell>
          <cell r="B590" t="str">
            <v>4.16 kV Lakeshore Road Feeder Tie</v>
          </cell>
          <cell r="C590" t="str">
            <v>REBUILD</v>
          </cell>
          <cell r="D590">
            <v>50000</v>
          </cell>
          <cell r="F590">
            <v>7</v>
          </cell>
        </row>
        <row r="591">
          <cell r="B591" t="str">
            <v xml:space="preserve">          Lakeshore/Dennison/Lornepark</v>
          </cell>
          <cell r="C591">
            <v>0.6</v>
          </cell>
        </row>
        <row r="592">
          <cell r="B592" t="str">
            <v xml:space="preserve">           Parkland M.S. #26 and reconductor</v>
          </cell>
        </row>
        <row r="595">
          <cell r="A595">
            <v>8</v>
          </cell>
          <cell r="B595" t="str">
            <v xml:space="preserve">4.16 kV Stanfield Road Feeder Tie </v>
          </cell>
          <cell r="C595" t="str">
            <v>REBUILD</v>
          </cell>
          <cell r="D595">
            <v>265000</v>
          </cell>
          <cell r="F595">
            <v>8</v>
          </cell>
        </row>
        <row r="596">
          <cell r="B596" t="str">
            <v xml:space="preserve">          Along Ontario Hydro ROW From Cawthra</v>
          </cell>
          <cell r="C596">
            <v>1.2</v>
          </cell>
        </row>
        <row r="597">
          <cell r="B597" t="str">
            <v xml:space="preserve">          to Stanfield</v>
          </cell>
        </row>
        <row r="598">
          <cell r="B598" t="str">
            <v xml:space="preserve">       (See also 27.6 kV South)</v>
          </cell>
        </row>
        <row r="600">
          <cell r="A600">
            <v>9</v>
          </cell>
          <cell r="B600" t="str">
            <v xml:space="preserve">4.16 kV Clarkson/Lorne Park Feeder Tie </v>
          </cell>
          <cell r="C600" t="str">
            <v>ADD</v>
          </cell>
          <cell r="D600">
            <v>110000</v>
          </cell>
          <cell r="F600">
            <v>9</v>
          </cell>
        </row>
        <row r="601">
          <cell r="B601" t="str">
            <v xml:space="preserve">           Along Ontario hydro ROW</v>
          </cell>
          <cell r="C601">
            <v>2</v>
          </cell>
        </row>
        <row r="606">
          <cell r="B606" t="str">
            <v>SUB-TOTAL</v>
          </cell>
          <cell r="D606">
            <v>1235000</v>
          </cell>
        </row>
        <row r="608">
          <cell r="A608" t="str">
            <v>(*)  Included  in  1999  Capital  Budget.</v>
          </cell>
        </row>
        <row r="611">
          <cell r="A611" t="str">
            <v>MUNICIPAL STATIONS</v>
          </cell>
        </row>
        <row r="614">
          <cell r="A614" t="str">
            <v>ITEM</v>
          </cell>
          <cell r="B614" t="str">
            <v>DESCRIPTION</v>
          </cell>
          <cell r="C614" t="str">
            <v>TYPE</v>
          </cell>
          <cell r="D614" t="str">
            <v>ESTIMATE</v>
          </cell>
          <cell r="E614" t="str">
            <v>ZONE</v>
          </cell>
          <cell r="F614" t="str">
            <v>PRIORITY</v>
          </cell>
        </row>
        <row r="617">
          <cell r="A617" t="str">
            <v>1*</v>
          </cell>
          <cell r="B617" t="str">
            <v>Replacement M.S. feeder egress cables.</v>
          </cell>
          <cell r="D617">
            <v>200000</v>
          </cell>
        </row>
        <row r="622">
          <cell r="A622" t="str">
            <v>2*</v>
          </cell>
          <cell r="B622" t="str">
            <v>Stillmeadow M.S.</v>
          </cell>
          <cell r="D622">
            <v>800000</v>
          </cell>
        </row>
        <row r="623">
          <cell r="B623" t="str">
            <v xml:space="preserve">            Change 10 MVA Tx to 20 MVA Tx with</v>
          </cell>
        </row>
        <row r="624">
          <cell r="B624" t="str">
            <v xml:space="preserve">            6 feeders</v>
          </cell>
        </row>
        <row r="627">
          <cell r="A627" t="str">
            <v>3*</v>
          </cell>
          <cell r="B627" t="str">
            <v xml:space="preserve">Sheridan Park System Rebuild  </v>
          </cell>
          <cell r="D627">
            <v>800000</v>
          </cell>
        </row>
        <row r="628">
          <cell r="B628" t="str">
            <v xml:space="preserve">           Phase II - Sheridan Park  M.S. at 44 kV</v>
          </cell>
        </row>
        <row r="631">
          <cell r="A631" t="str">
            <v>4*</v>
          </cell>
          <cell r="B631" t="str">
            <v>Orlando M.S.</v>
          </cell>
          <cell r="D631">
            <v>500000</v>
          </cell>
        </row>
        <row r="632">
          <cell r="B632" t="str">
            <v xml:space="preserve">            2 x 20 MVA Tx Incl. Building, 44 kV and</v>
          </cell>
        </row>
        <row r="633">
          <cell r="B633" t="str">
            <v xml:space="preserve">            13.8  kV circuits - 6 feeders plus SCADA </v>
          </cell>
        </row>
        <row r="636">
          <cell r="A636">
            <v>5</v>
          </cell>
          <cell r="B636" t="str">
            <v>Chalkdene M.S.</v>
          </cell>
        </row>
        <row r="637">
          <cell r="B637" t="str">
            <v xml:space="preserve">            Add 2 Feeder CBs with additional feeders</v>
          </cell>
        </row>
        <row r="638">
          <cell r="B638" t="str">
            <v xml:space="preserve">           north and south</v>
          </cell>
        </row>
        <row r="641">
          <cell r="A641">
            <v>6</v>
          </cell>
          <cell r="B641" t="str">
            <v>Rockwood M.S.</v>
          </cell>
        </row>
        <row r="642">
          <cell r="B642" t="str">
            <v xml:space="preserve">            2 x 20 MVA Tx Incl. Building, 44 kV and</v>
          </cell>
        </row>
        <row r="643">
          <cell r="B643" t="str">
            <v xml:space="preserve">            13.8  kV circuits - 6 feeders plus SCADA </v>
          </cell>
        </row>
        <row r="646">
          <cell r="A646">
            <v>7</v>
          </cell>
          <cell r="B646" t="str">
            <v>New Substation at Summersite #88</v>
          </cell>
          <cell r="D646">
            <v>800000</v>
          </cell>
        </row>
        <row r="647">
          <cell r="B647" t="str">
            <v xml:space="preserve">           Build a new full size substation at Britannia Rd and</v>
          </cell>
        </row>
        <row r="648">
          <cell r="B648" t="str">
            <v xml:space="preserve">          Grossbeak west of Tenth Line</v>
          </cell>
        </row>
        <row r="650">
          <cell r="A650">
            <v>8</v>
          </cell>
          <cell r="B650" t="str">
            <v>M.S. Rebuilds</v>
          </cell>
        </row>
        <row r="651">
          <cell r="B651" t="str">
            <v xml:space="preserve">        Orchard Heights M.S.</v>
          </cell>
        </row>
        <row r="652">
          <cell r="B652" t="str">
            <v xml:space="preserve">           Mineola M.S.</v>
          </cell>
        </row>
        <row r="653">
          <cell r="B653" t="str">
            <v xml:space="preserve">           Clarkson M.S.</v>
          </cell>
        </row>
        <row r="654">
          <cell r="B654" t="str">
            <v xml:space="preserve">           Bromsgrove M.S.</v>
          </cell>
        </row>
        <row r="656">
          <cell r="A656">
            <v>9</v>
          </cell>
          <cell r="B656" t="str">
            <v>Thomas  M.S.</v>
          </cell>
        </row>
        <row r="657">
          <cell r="B657" t="str">
            <v xml:space="preserve">            Add 2nd 20 MVA Tx including additional</v>
          </cell>
        </row>
        <row r="658">
          <cell r="B658" t="str">
            <v xml:space="preserve">            44 kV circuit and 44 kV MOCB</v>
          </cell>
        </row>
        <row r="661">
          <cell r="A661">
            <v>10</v>
          </cell>
          <cell r="B661" t="str">
            <v>Desboro  M.S.</v>
          </cell>
        </row>
        <row r="662">
          <cell r="B662" t="str">
            <v xml:space="preserve">            Add 2nd 20 MVA Tx including additional</v>
          </cell>
        </row>
        <row r="663">
          <cell r="B663" t="str">
            <v xml:space="preserve">            44 kV circuit and 44 kV MOCB</v>
          </cell>
        </row>
        <row r="665">
          <cell r="B665" t="str">
            <v>SUB-TOTAL</v>
          </cell>
          <cell r="D665">
            <v>3100000</v>
          </cell>
        </row>
        <row r="667">
          <cell r="A667" t="str">
            <v>(*)  Included  in  1999  Capital  Budget.</v>
          </cell>
        </row>
        <row r="670">
          <cell r="A670" t="str">
            <v>SUBDIVISION REBUILDS</v>
          </cell>
        </row>
        <row r="673">
          <cell r="A673" t="str">
            <v>ITEM</v>
          </cell>
          <cell r="B673" t="str">
            <v>DESCRIPTION</v>
          </cell>
          <cell r="C673" t="str">
            <v>TYPE</v>
          </cell>
          <cell r="D673" t="str">
            <v>ESTIMATE</v>
          </cell>
          <cell r="E673" t="str">
            <v>ZONE</v>
          </cell>
          <cell r="F673" t="str">
            <v>PRIORITY</v>
          </cell>
        </row>
        <row r="674">
          <cell r="C674" t="str">
            <v>(km)</v>
          </cell>
        </row>
        <row r="676">
          <cell r="B676" t="str">
            <v>Subdivision Rebuilds*</v>
          </cell>
        </row>
        <row r="679">
          <cell r="A679" t="str">
            <v>1*</v>
          </cell>
          <cell r="B679" t="str">
            <v>Malton - Phase VI</v>
          </cell>
          <cell r="D679">
            <v>1000000</v>
          </cell>
          <cell r="E679">
            <v>7</v>
          </cell>
          <cell r="F679">
            <v>1</v>
          </cell>
        </row>
        <row r="680">
          <cell r="B680" t="str">
            <v xml:space="preserve">          NE of Derry/Airport Rd.</v>
          </cell>
        </row>
        <row r="681">
          <cell r="B681" t="str">
            <v xml:space="preserve">          plus east of Goreway at Darcel/Monica</v>
          </cell>
        </row>
        <row r="683">
          <cell r="A683" t="str">
            <v>2*</v>
          </cell>
          <cell r="B683" t="str">
            <v xml:space="preserve"> Forest Glen Area east and west of Dixie Rd.</v>
          </cell>
          <cell r="D683">
            <v>1000000</v>
          </cell>
          <cell r="E683">
            <v>5</v>
          </cell>
          <cell r="F683">
            <v>1</v>
          </cell>
        </row>
        <row r="685">
          <cell r="A685" t="str">
            <v>3*</v>
          </cell>
          <cell r="B685" t="str">
            <v>Meadowvale T.C. Mainfeeders - Phase II</v>
          </cell>
          <cell r="D685">
            <v>1000000</v>
          </cell>
          <cell r="E685">
            <v>1</v>
          </cell>
          <cell r="F685">
            <v>1</v>
          </cell>
        </row>
        <row r="687">
          <cell r="A687" t="str">
            <v>4*</v>
          </cell>
          <cell r="B687" t="str">
            <v>Woodlands Area</v>
          </cell>
          <cell r="D687">
            <v>1000000</v>
          </cell>
          <cell r="E687">
            <v>2</v>
          </cell>
          <cell r="F687">
            <v>1</v>
          </cell>
        </row>
        <row r="718">
          <cell r="B718" t="str">
            <v>TOTAL REBUILDS</v>
          </cell>
          <cell r="D718">
            <v>4000000</v>
          </cell>
        </row>
        <row r="720">
          <cell r="A720" t="str">
            <v>(*)  Included  in  1999  Capital  Budget.</v>
          </cell>
        </row>
        <row r="723">
          <cell r="A723" t="str">
            <v xml:space="preserve"> </v>
          </cell>
        </row>
        <row r="725">
          <cell r="A725" t="str">
            <v>SYSTEM MAINTENANCE PROJECTS</v>
          </cell>
        </row>
        <row r="728">
          <cell r="A728" t="str">
            <v>ITEM</v>
          </cell>
          <cell r="B728" t="str">
            <v>DESCRIPTION</v>
          </cell>
          <cell r="C728" t="str">
            <v>TYPE</v>
          </cell>
          <cell r="D728" t="str">
            <v>ESTIMATE</v>
          </cell>
          <cell r="F728" t="str">
            <v>PRIORITY</v>
          </cell>
        </row>
        <row r="729">
          <cell r="C729" t="str">
            <v>(km)</v>
          </cell>
        </row>
        <row r="731">
          <cell r="A731" t="str">
            <v>1*</v>
          </cell>
          <cell r="B731" t="str">
            <v>Wood Pole Replacement</v>
          </cell>
          <cell r="D731">
            <v>250000</v>
          </cell>
        </row>
        <row r="735">
          <cell r="A735" t="str">
            <v>2*</v>
          </cell>
          <cell r="B735" t="str">
            <v>Overhead Switch Replacement</v>
          </cell>
          <cell r="D735">
            <v>300000</v>
          </cell>
        </row>
        <row r="739">
          <cell r="A739" t="str">
            <v>3*</v>
          </cell>
          <cell r="B739" t="str">
            <v>Feeder Overhauls</v>
          </cell>
          <cell r="D739">
            <v>600000</v>
          </cell>
        </row>
        <row r="743">
          <cell r="A743" t="str">
            <v>4*</v>
          </cell>
          <cell r="B743" t="str">
            <v>Overhead Rebuilds</v>
          </cell>
          <cell r="D743">
            <v>600000</v>
          </cell>
        </row>
        <row r="747">
          <cell r="A747" t="str">
            <v>5*</v>
          </cell>
          <cell r="B747" t="str">
            <v>Load Centre Replacement</v>
          </cell>
          <cell r="D747">
            <v>100000</v>
          </cell>
        </row>
        <row r="751">
          <cell r="A751" t="str">
            <v>6*</v>
          </cell>
          <cell r="B751" t="str">
            <v>Underground Cable Replacement</v>
          </cell>
          <cell r="D751">
            <v>1200000</v>
          </cell>
        </row>
        <row r="755">
          <cell r="A755" t="str">
            <v>7*</v>
          </cell>
          <cell r="B755" t="str">
            <v>Meter Base Replacement</v>
          </cell>
          <cell r="D755">
            <v>40000</v>
          </cell>
        </row>
        <row r="759">
          <cell r="A759" t="str">
            <v>8*</v>
          </cell>
          <cell r="B759" t="str">
            <v>Secondary Cable Replacement</v>
          </cell>
          <cell r="D759">
            <v>60000</v>
          </cell>
        </row>
        <row r="763">
          <cell r="A763" t="str">
            <v>9*</v>
          </cell>
          <cell r="B763" t="str">
            <v>Underground Transformer Replacements</v>
          </cell>
          <cell r="D763">
            <v>150000</v>
          </cell>
        </row>
        <row r="767">
          <cell r="A767" t="str">
            <v>10*</v>
          </cell>
          <cell r="B767" t="str">
            <v>Overhead Transformer Replacement</v>
          </cell>
          <cell r="D767">
            <v>150000</v>
          </cell>
        </row>
        <row r="771">
          <cell r="A771" t="str">
            <v>11*</v>
          </cell>
          <cell r="B771" t="str">
            <v>PowerT/former O/H &amp; Station Upgrade</v>
          </cell>
          <cell r="D771">
            <v>100000</v>
          </cell>
        </row>
        <row r="775">
          <cell r="A775" t="str">
            <v>12*</v>
          </cell>
          <cell r="B775" t="str">
            <v>Auto-Switches/SCADA</v>
          </cell>
          <cell r="D775">
            <v>1200000</v>
          </cell>
        </row>
        <row r="777">
          <cell r="B777" t="str">
            <v>TOTAL MAINTENANCE</v>
          </cell>
          <cell r="D777">
            <v>4750000</v>
          </cell>
        </row>
        <row r="779">
          <cell r="A779" t="str">
            <v>(*)  Included  in  1999  Capital  Budget.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2001"/>
      <sheetName val="SUM2001 (2)"/>
      <sheetName val="SUM2001 (3)"/>
      <sheetName val="Sheet1"/>
      <sheetName val="Sheet2"/>
      <sheetName val="Sheet3"/>
    </sheetNames>
    <sheetDataSet>
      <sheetData sheetId="0" refreshError="1">
        <row r="6">
          <cell r="C6" t="str">
            <v>TABLE 1</v>
          </cell>
        </row>
        <row r="7">
          <cell r="C7" t="str">
            <v xml:space="preserve">SUMMARY OF </v>
          </cell>
        </row>
        <row r="8">
          <cell r="C8" t="str">
            <v>RECOMMENDED OPERATION'S CAPITAL PROJECTS - 2002</v>
          </cell>
        </row>
        <row r="10">
          <cell r="C10">
            <v>2002</v>
          </cell>
          <cell r="D10" t="str">
            <v>BENEFITS (1)</v>
          </cell>
          <cell r="I10" t="str">
            <v>BENEFITS (2)</v>
          </cell>
        </row>
        <row r="11">
          <cell r="A11" t="str">
            <v>Item</v>
          </cell>
          <cell r="B11" t="str">
            <v>Description</v>
          </cell>
          <cell r="C11" t="str">
            <v>Budget</v>
          </cell>
          <cell r="D11" t="str">
            <v>Capcity</v>
          </cell>
          <cell r="F11" t="str">
            <v>SAVINGS (p.a)</v>
          </cell>
          <cell r="H11" t="str">
            <v>Payback</v>
          </cell>
          <cell r="I11" t="str">
            <v>SAVINGS (p.a)</v>
          </cell>
          <cell r="K11" t="str">
            <v>Payback</v>
          </cell>
        </row>
        <row r="12">
          <cell r="C12" t="str">
            <v>Amount</v>
          </cell>
          <cell r="D12" t="str">
            <v>(MW)</v>
          </cell>
          <cell r="E12" t="str">
            <v>Losses</v>
          </cell>
          <cell r="F12" t="str">
            <v>Cust-min.</v>
          </cell>
          <cell r="G12" t="str">
            <v>Out. Costs*</v>
          </cell>
          <cell r="H12" t="str">
            <v>Yrs</v>
          </cell>
          <cell r="I12" t="str">
            <v>Eff. MW-Min.</v>
          </cell>
          <cell r="J12" t="str">
            <v>Out. Costs*</v>
          </cell>
          <cell r="K12" t="str">
            <v>Yrs</v>
          </cell>
        </row>
        <row r="14">
          <cell r="B14" t="str">
            <v>SUBTRANSMISSION</v>
          </cell>
        </row>
        <row r="17">
          <cell r="A17">
            <v>1</v>
          </cell>
          <cell r="B17" t="str">
            <v>44 kV Winston Churchill Blvd. - Britannia Rd to Eglinton Av.</v>
          </cell>
          <cell r="C17">
            <v>150000</v>
          </cell>
          <cell r="D17">
            <v>3</v>
          </cell>
          <cell r="E17">
            <v>8000</v>
          </cell>
          <cell r="F17">
            <v>20000</v>
          </cell>
          <cell r="G17">
            <v>100000</v>
          </cell>
          <cell r="H17">
            <v>1.3888888888888888</v>
          </cell>
          <cell r="I17">
            <v>543</v>
          </cell>
          <cell r="J17">
            <v>81450</v>
          </cell>
          <cell r="K17">
            <v>1.6769144773616547</v>
          </cell>
        </row>
        <row r="18">
          <cell r="A18">
            <v>2</v>
          </cell>
          <cell r="B18" t="str">
            <v>44 kV Thomas St. - Ninth Line to Mississauga Rd. (Queen St.)</v>
          </cell>
          <cell r="C18">
            <v>220000</v>
          </cell>
          <cell r="D18">
            <v>3</v>
          </cell>
          <cell r="E18">
            <v>7500</v>
          </cell>
          <cell r="F18">
            <v>20000</v>
          </cell>
          <cell r="G18">
            <v>100000</v>
          </cell>
          <cell r="H18">
            <v>2.0465116279069768</v>
          </cell>
        </row>
        <row r="19">
          <cell r="A19">
            <v>3</v>
          </cell>
          <cell r="B19" t="str">
            <v>44 kV Dundas St - Erindale Stn. Rd. to Mississauga Rd.</v>
          </cell>
          <cell r="C19">
            <v>50000</v>
          </cell>
          <cell r="D19">
            <v>2</v>
          </cell>
          <cell r="E19">
            <v>3000</v>
          </cell>
          <cell r="F19">
            <v>8000</v>
          </cell>
          <cell r="G19">
            <v>40000</v>
          </cell>
          <cell r="H19">
            <v>1.1627906976744187</v>
          </cell>
          <cell r="I19">
            <v>270</v>
          </cell>
          <cell r="J19">
            <v>40500</v>
          </cell>
          <cell r="K19">
            <v>1.1494252873563218</v>
          </cell>
        </row>
        <row r="20">
          <cell r="A20">
            <v>4</v>
          </cell>
          <cell r="B20" t="str">
            <v>44 kV Dundas St. - Stillmeadow Rd.to John M.S.</v>
          </cell>
          <cell r="C20">
            <v>190000</v>
          </cell>
          <cell r="D20">
            <v>5</v>
          </cell>
          <cell r="E20">
            <v>10000</v>
          </cell>
          <cell r="F20">
            <v>25000</v>
          </cell>
          <cell r="G20">
            <v>125000</v>
          </cell>
          <cell r="H20">
            <v>1.4074074074074074</v>
          </cell>
          <cell r="I20">
            <v>931</v>
          </cell>
          <cell r="J20">
            <v>139650</v>
          </cell>
          <cell r="K20">
            <v>1.2696291346475108</v>
          </cell>
        </row>
        <row r="21">
          <cell r="A21">
            <v>5</v>
          </cell>
          <cell r="B21" t="str">
            <v>44 kV Mavis Rd. - Burnhamthorpe Rd. to Dundas St.</v>
          </cell>
          <cell r="C21">
            <v>310000</v>
          </cell>
          <cell r="D21">
            <v>3</v>
          </cell>
          <cell r="E21">
            <v>10000</v>
          </cell>
          <cell r="F21">
            <v>25000</v>
          </cell>
          <cell r="G21">
            <v>125000</v>
          </cell>
          <cell r="H21">
            <v>2.2962962962962963</v>
          </cell>
          <cell r="I21">
            <v>761</v>
          </cell>
          <cell r="J21">
            <v>114150</v>
          </cell>
          <cell r="K21">
            <v>2.4969794603302455</v>
          </cell>
        </row>
        <row r="22">
          <cell r="A22">
            <v>6</v>
          </cell>
          <cell r="B22" t="str">
            <v>44kV - Eastgate - Dixie Rd. to Fieldgate Dr./ROW</v>
          </cell>
          <cell r="C22">
            <v>235000</v>
          </cell>
          <cell r="D22">
            <v>5</v>
          </cell>
          <cell r="E22">
            <v>8000</v>
          </cell>
          <cell r="F22">
            <v>20000</v>
          </cell>
          <cell r="G22">
            <v>100000</v>
          </cell>
          <cell r="H22">
            <v>2.175925925925926</v>
          </cell>
        </row>
        <row r="23">
          <cell r="A23">
            <v>7</v>
          </cell>
          <cell r="B23" t="str">
            <v>44kV - Eglinton Ave - Eastgate to Spectrum Way</v>
          </cell>
          <cell r="C23">
            <v>320000</v>
          </cell>
          <cell r="D23">
            <v>5</v>
          </cell>
          <cell r="E23">
            <v>10000</v>
          </cell>
          <cell r="F23">
            <v>25000</v>
          </cell>
          <cell r="G23">
            <v>125000</v>
          </cell>
          <cell r="H23">
            <v>2.3703703703703702</v>
          </cell>
        </row>
        <row r="24">
          <cell r="A24">
            <v>8</v>
          </cell>
          <cell r="B24" t="str">
            <v>44kV - Orlando M.S. to Northwest to Malton M.S. Feeder Tie</v>
          </cell>
          <cell r="C24">
            <v>320000</v>
          </cell>
          <cell r="D24">
            <v>5</v>
          </cell>
          <cell r="E24">
            <v>10000</v>
          </cell>
          <cell r="F24">
            <v>25000</v>
          </cell>
          <cell r="G24">
            <v>125000</v>
          </cell>
          <cell r="H24">
            <v>2.3703703703703702</v>
          </cell>
        </row>
        <row r="25">
          <cell r="A25">
            <v>9</v>
          </cell>
          <cell r="B25" t="str">
            <v>44kV - Derry Rd. - Close gap between Dixie Rd. and Tomken Rd.</v>
          </cell>
          <cell r="C25">
            <v>160000</v>
          </cell>
          <cell r="D25">
            <v>3</v>
          </cell>
          <cell r="E25">
            <v>6500</v>
          </cell>
          <cell r="F25">
            <v>17500</v>
          </cell>
          <cell r="G25">
            <v>87500</v>
          </cell>
          <cell r="H25">
            <v>1.7021276595744681</v>
          </cell>
        </row>
        <row r="26">
          <cell r="A26">
            <v>10</v>
          </cell>
          <cell r="B26" t="str">
            <v>27.6 kV Stanfield Rd. - ROW to Queensway</v>
          </cell>
          <cell r="C26">
            <v>315000</v>
          </cell>
          <cell r="D26">
            <v>3</v>
          </cell>
          <cell r="E26">
            <v>6000</v>
          </cell>
          <cell r="F26">
            <v>16000</v>
          </cell>
          <cell r="G26">
            <v>80000</v>
          </cell>
          <cell r="H26">
            <v>3.6627906976744184</v>
          </cell>
        </row>
        <row r="27">
          <cell r="A27">
            <v>11</v>
          </cell>
          <cell r="B27" t="str">
            <v xml:space="preserve">27.6 kV- Mavis Rd.- Britannia Rd. to Derry Rd.. </v>
          </cell>
          <cell r="C27">
            <v>295000</v>
          </cell>
          <cell r="D27">
            <v>3</v>
          </cell>
          <cell r="E27">
            <v>5000</v>
          </cell>
          <cell r="F27">
            <v>13000</v>
          </cell>
          <cell r="G27">
            <v>65000</v>
          </cell>
          <cell r="H27">
            <v>4.2142857142857144</v>
          </cell>
        </row>
        <row r="28">
          <cell r="A28">
            <v>12</v>
          </cell>
          <cell r="B28" t="str">
            <v>27.6 kV -  Hwy 10 - From Eglinton Rd. to Bristol Dr.</v>
          </cell>
          <cell r="C28">
            <v>185000</v>
          </cell>
          <cell r="D28">
            <v>3</v>
          </cell>
          <cell r="E28">
            <v>6000</v>
          </cell>
          <cell r="F28">
            <v>16000</v>
          </cell>
          <cell r="G28">
            <v>80000</v>
          </cell>
          <cell r="H28">
            <v>2.1511627906976742</v>
          </cell>
        </row>
        <row r="29">
          <cell r="A29">
            <v>13</v>
          </cell>
          <cell r="B29" t="str">
            <v>44 kV Relocation - Ontario Hydro Tower Removals</v>
          </cell>
          <cell r="C29">
            <v>200000</v>
          </cell>
          <cell r="D29" t="str">
            <v>-</v>
          </cell>
          <cell r="E29">
            <v>0</v>
          </cell>
          <cell r="F29">
            <v>0</v>
          </cell>
          <cell r="G29">
            <v>0</v>
          </cell>
          <cell r="H29" t="str">
            <v>-</v>
          </cell>
        </row>
        <row r="31">
          <cell r="B31" t="str">
            <v xml:space="preserve">      TOTAL - SUBTRANSMISSION</v>
          </cell>
          <cell r="C31">
            <v>2950000</v>
          </cell>
          <cell r="D31">
            <v>43</v>
          </cell>
          <cell r="E31">
            <v>90000</v>
          </cell>
          <cell r="F31">
            <v>230500</v>
          </cell>
          <cell r="G31">
            <v>1152500</v>
          </cell>
          <cell r="H31">
            <v>2.3742454728370221</v>
          </cell>
          <cell r="I31">
            <v>2505</v>
          </cell>
          <cell r="J31">
            <v>375750</v>
          </cell>
          <cell r="K31">
            <v>6.3338701019860437</v>
          </cell>
        </row>
        <row r="33">
          <cell r="B33" t="str">
            <v>DISTRIBUTION</v>
          </cell>
        </row>
        <row r="35">
          <cell r="A35">
            <v>1</v>
          </cell>
          <cell r="B35" t="str">
            <v>13.8 kV Eastgate Pkwy., Dixie Rd</v>
          </cell>
          <cell r="C35">
            <v>175000</v>
          </cell>
          <cell r="D35">
            <v>2</v>
          </cell>
          <cell r="E35">
            <v>3000</v>
          </cell>
          <cell r="F35">
            <v>14000</v>
          </cell>
          <cell r="G35">
            <v>70000</v>
          </cell>
          <cell r="H35">
            <v>2.3972602739726026</v>
          </cell>
          <cell r="I35">
            <v>370</v>
          </cell>
          <cell r="J35">
            <v>55500</v>
          </cell>
          <cell r="K35">
            <v>2.9914529914529915</v>
          </cell>
        </row>
        <row r="36">
          <cell r="A36">
            <v>2</v>
          </cell>
          <cell r="B36" t="str">
            <v>13.8 kV Argentia Rd.- Creditview Rd.</v>
          </cell>
          <cell r="C36">
            <v>135000</v>
          </cell>
          <cell r="D36">
            <v>2</v>
          </cell>
          <cell r="E36">
            <v>3000</v>
          </cell>
          <cell r="F36">
            <v>10000</v>
          </cell>
          <cell r="G36">
            <v>50000</v>
          </cell>
          <cell r="H36">
            <v>2.5471698113207548</v>
          </cell>
          <cell r="I36">
            <v>854</v>
          </cell>
          <cell r="J36">
            <v>128100</v>
          </cell>
          <cell r="K36">
            <v>1.0297482837528604</v>
          </cell>
        </row>
        <row r="37">
          <cell r="A37">
            <v>3</v>
          </cell>
          <cell r="B37" t="str">
            <v>13.8 kV Matheson Blvd. - Tomken Rd. to Dixie Rd.</v>
          </cell>
          <cell r="C37">
            <v>150000</v>
          </cell>
          <cell r="D37">
            <v>2</v>
          </cell>
          <cell r="E37">
            <v>5000</v>
          </cell>
          <cell r="F37">
            <v>10000</v>
          </cell>
          <cell r="G37">
            <v>50000</v>
          </cell>
          <cell r="H37">
            <v>2.7272727272727271</v>
          </cell>
          <cell r="I37">
            <v>734</v>
          </cell>
          <cell r="J37">
            <v>110100</v>
          </cell>
          <cell r="K37">
            <v>1.3032145960034753</v>
          </cell>
        </row>
        <row r="38">
          <cell r="A38">
            <v>4</v>
          </cell>
          <cell r="B38" t="str">
            <v>13.8 kV Queen St./Britannia Rd.</v>
          </cell>
          <cell r="C38">
            <v>150000</v>
          </cell>
          <cell r="D38">
            <v>2</v>
          </cell>
          <cell r="E38">
            <v>3000</v>
          </cell>
          <cell r="F38">
            <v>12000</v>
          </cell>
          <cell r="G38">
            <v>60000</v>
          </cell>
          <cell r="H38">
            <v>2.3809523809523809</v>
          </cell>
        </row>
        <row r="39">
          <cell r="A39">
            <v>5</v>
          </cell>
          <cell r="B39" t="str">
            <v>Streetsville Conversion</v>
          </cell>
          <cell r="C39">
            <v>150000</v>
          </cell>
          <cell r="D39">
            <v>1</v>
          </cell>
          <cell r="E39">
            <v>2000</v>
          </cell>
          <cell r="F39">
            <v>10000</v>
          </cell>
          <cell r="G39">
            <v>50000</v>
          </cell>
          <cell r="H39">
            <v>2.8846153846153846</v>
          </cell>
          <cell r="I39">
            <v>364</v>
          </cell>
          <cell r="J39">
            <v>54600</v>
          </cell>
          <cell r="K39">
            <v>2.6501766784452299</v>
          </cell>
        </row>
        <row r="40">
          <cell r="A40">
            <v>6</v>
          </cell>
          <cell r="B40" t="str">
            <v>600 V.Secondary Busses - Sectionalizing</v>
          </cell>
          <cell r="C40">
            <v>100000</v>
          </cell>
          <cell r="D40">
            <v>1</v>
          </cell>
          <cell r="E40">
            <v>1000</v>
          </cell>
          <cell r="F40">
            <v>6000</v>
          </cell>
          <cell r="G40">
            <v>30000</v>
          </cell>
          <cell r="H40">
            <v>3.225806451612903</v>
          </cell>
          <cell r="I40">
            <v>864</v>
          </cell>
          <cell r="J40">
            <v>129600</v>
          </cell>
          <cell r="K40">
            <v>0.76569678407350694</v>
          </cell>
        </row>
        <row r="42">
          <cell r="B42" t="str">
            <v xml:space="preserve">     TOTAL - DISTRIBUTION</v>
          </cell>
          <cell r="C42">
            <v>860000</v>
          </cell>
          <cell r="D42">
            <v>10</v>
          </cell>
          <cell r="E42">
            <v>17000</v>
          </cell>
          <cell r="F42">
            <v>62000</v>
          </cell>
          <cell r="G42">
            <v>310000</v>
          </cell>
          <cell r="H42">
            <v>2.6299694189602447</v>
          </cell>
          <cell r="I42">
            <v>3186</v>
          </cell>
          <cell r="J42">
            <v>477900</v>
          </cell>
          <cell r="K42">
            <v>1.737724792887452</v>
          </cell>
        </row>
        <row r="44">
          <cell r="A44" t="str">
            <v>(1)</v>
          </cell>
          <cell r="B44" t="str">
            <v>Analysis based on "Cutomer-Minutes" of Outages</v>
          </cell>
        </row>
        <row r="45">
          <cell r="A45" t="str">
            <v>*</v>
          </cell>
          <cell r="B45" t="str">
            <v>Savings p.a. to the community</v>
          </cell>
        </row>
        <row r="46">
          <cell r="C46" t="str">
            <v>TABLE 1 (Cont'd)</v>
          </cell>
        </row>
        <row r="47">
          <cell r="C47" t="str">
            <v xml:space="preserve">SUMMARY OF </v>
          </cell>
        </row>
        <row r="48">
          <cell r="C48" t="str">
            <v>RECOMMENDED OPERATION'S CAPITAL PROJECTS - 2002</v>
          </cell>
        </row>
        <row r="50">
          <cell r="C50">
            <v>2002</v>
          </cell>
          <cell r="D50" t="str">
            <v>BENEFITS (1)</v>
          </cell>
          <cell r="I50" t="str">
            <v>BENEFITS (2)</v>
          </cell>
        </row>
        <row r="51">
          <cell r="A51" t="str">
            <v>Item</v>
          </cell>
          <cell r="B51" t="str">
            <v>Description</v>
          </cell>
          <cell r="C51" t="str">
            <v>Budget</v>
          </cell>
          <cell r="D51" t="str">
            <v>Capcity</v>
          </cell>
          <cell r="F51" t="str">
            <v>SAVINGS (p.a)</v>
          </cell>
          <cell r="H51" t="str">
            <v>Payback</v>
          </cell>
          <cell r="I51" t="str">
            <v>SAVINGS (p.a)</v>
          </cell>
          <cell r="K51" t="str">
            <v>Payback</v>
          </cell>
        </row>
        <row r="52">
          <cell r="C52" t="str">
            <v>Amount</v>
          </cell>
          <cell r="D52" t="str">
            <v>(MW)</v>
          </cell>
          <cell r="E52" t="str">
            <v>Losses</v>
          </cell>
          <cell r="F52" t="str">
            <v>Cust-min.</v>
          </cell>
          <cell r="G52" t="str">
            <v>Out. Costs*</v>
          </cell>
          <cell r="H52" t="str">
            <v>Yrs</v>
          </cell>
          <cell r="I52" t="str">
            <v>Eff. MW-Min.</v>
          </cell>
          <cell r="J52" t="str">
            <v>Out. Costs*</v>
          </cell>
          <cell r="K52" t="str">
            <v>Yrs</v>
          </cell>
        </row>
        <row r="55">
          <cell r="B55" t="str">
            <v>SUBSTATIONS</v>
          </cell>
        </row>
        <row r="57">
          <cell r="A57">
            <v>1</v>
          </cell>
          <cell r="B57" t="str">
            <v>Chalkdene M.S.</v>
          </cell>
          <cell r="C57">
            <v>700000</v>
          </cell>
          <cell r="D57">
            <v>20</v>
          </cell>
          <cell r="E57">
            <v>10000</v>
          </cell>
          <cell r="F57">
            <v>65000</v>
          </cell>
          <cell r="G57">
            <v>325000</v>
          </cell>
          <cell r="H57">
            <v>2.08955223880597</v>
          </cell>
          <cell r="I57">
            <v>1513</v>
          </cell>
          <cell r="J57">
            <v>226950</v>
          </cell>
          <cell r="K57">
            <v>2.9542097488921715</v>
          </cell>
        </row>
        <row r="58">
          <cell r="A58">
            <v>2</v>
          </cell>
          <cell r="B58" t="str">
            <v>Summersite M.S.</v>
          </cell>
          <cell r="C58">
            <v>700000</v>
          </cell>
          <cell r="D58">
            <v>20</v>
          </cell>
          <cell r="E58">
            <v>10000</v>
          </cell>
          <cell r="F58">
            <v>50000</v>
          </cell>
          <cell r="G58">
            <v>250000</v>
          </cell>
          <cell r="H58">
            <v>2.6923076923076925</v>
          </cell>
          <cell r="I58">
            <v>2453</v>
          </cell>
          <cell r="J58">
            <v>367950</v>
          </cell>
          <cell r="K58">
            <v>1.8520968382061118</v>
          </cell>
        </row>
        <row r="59">
          <cell r="A59">
            <v>3</v>
          </cell>
          <cell r="B59" t="str">
            <v>Lisgar M.S.</v>
          </cell>
          <cell r="C59">
            <v>250000</v>
          </cell>
          <cell r="D59">
            <v>20</v>
          </cell>
          <cell r="E59">
            <v>10000</v>
          </cell>
          <cell r="F59">
            <v>60000</v>
          </cell>
          <cell r="G59">
            <v>300000</v>
          </cell>
          <cell r="H59">
            <v>0.80645161290322576</v>
          </cell>
          <cell r="I59">
            <v>1763</v>
          </cell>
          <cell r="J59">
            <v>264450</v>
          </cell>
          <cell r="K59">
            <v>0.91091273456002919</v>
          </cell>
        </row>
        <row r="60">
          <cell r="A60">
            <v>4</v>
          </cell>
          <cell r="B60" t="str">
            <v>27.6 kV Reclosers</v>
          </cell>
          <cell r="C60">
            <v>200000</v>
          </cell>
          <cell r="D60" t="str">
            <v>-</v>
          </cell>
          <cell r="E60">
            <v>6000</v>
          </cell>
          <cell r="F60">
            <v>45000</v>
          </cell>
          <cell r="G60">
            <v>225000</v>
          </cell>
          <cell r="H60">
            <v>0.86580086580086579</v>
          </cell>
          <cell r="I60">
            <v>1990</v>
          </cell>
          <cell r="J60">
            <v>298500</v>
          </cell>
          <cell r="K60">
            <v>0.65681444991789817</v>
          </cell>
        </row>
        <row r="61">
          <cell r="A61">
            <v>5</v>
          </cell>
          <cell r="B61" t="str">
            <v>Bexhill M.S.</v>
          </cell>
          <cell r="C61">
            <v>300000</v>
          </cell>
          <cell r="E61">
            <v>0</v>
          </cell>
          <cell r="F61">
            <v>15000</v>
          </cell>
          <cell r="G61">
            <v>75000</v>
          </cell>
          <cell r="H61">
            <v>4</v>
          </cell>
        </row>
        <row r="62">
          <cell r="A62">
            <v>6</v>
          </cell>
          <cell r="B62" t="str">
            <v>Park West M.S.</v>
          </cell>
          <cell r="C62">
            <v>300000</v>
          </cell>
          <cell r="E62">
            <v>0</v>
          </cell>
          <cell r="F62">
            <v>15000</v>
          </cell>
          <cell r="G62">
            <v>75000</v>
          </cell>
          <cell r="H62">
            <v>4</v>
          </cell>
        </row>
        <row r="63">
          <cell r="A63">
            <v>7</v>
          </cell>
          <cell r="B63" t="str">
            <v>Dixie M.S.</v>
          </cell>
          <cell r="C63">
            <v>300000</v>
          </cell>
          <cell r="E63">
            <v>0</v>
          </cell>
          <cell r="F63">
            <v>15000</v>
          </cell>
          <cell r="G63">
            <v>75000</v>
          </cell>
          <cell r="H63">
            <v>4</v>
          </cell>
        </row>
        <row r="64">
          <cell r="A64">
            <v>8</v>
          </cell>
          <cell r="B64" t="str">
            <v>Derry T.S.</v>
          </cell>
          <cell r="C64">
            <v>1000000</v>
          </cell>
          <cell r="D64" t="str">
            <v>-</v>
          </cell>
          <cell r="E64">
            <v>0</v>
          </cell>
          <cell r="F64">
            <v>0</v>
          </cell>
          <cell r="G64">
            <v>0</v>
          </cell>
          <cell r="H64">
            <v>2.2222222222222223</v>
          </cell>
        </row>
        <row r="66">
          <cell r="B66" t="str">
            <v xml:space="preserve">     TOTAL - SUBSTATION</v>
          </cell>
          <cell r="C66">
            <v>3750000</v>
          </cell>
          <cell r="D66">
            <v>60</v>
          </cell>
          <cell r="E66">
            <v>36000</v>
          </cell>
          <cell r="F66">
            <v>265000</v>
          </cell>
          <cell r="G66">
            <v>1325000</v>
          </cell>
          <cell r="H66">
            <v>2.7553269654665686</v>
          </cell>
          <cell r="I66">
            <v>7719</v>
          </cell>
          <cell r="J66">
            <v>1157850</v>
          </cell>
          <cell r="K66">
            <v>3.1410981279055159</v>
          </cell>
        </row>
        <row r="68">
          <cell r="B68" t="str">
            <v>SUBDIVISION REBUILDS</v>
          </cell>
        </row>
        <row r="70">
          <cell r="A70">
            <v>1</v>
          </cell>
          <cell r="B70" t="str">
            <v>The Collegeway</v>
          </cell>
          <cell r="C70">
            <v>310000</v>
          </cell>
          <cell r="D70">
            <v>1</v>
          </cell>
          <cell r="E70">
            <v>1500</v>
          </cell>
          <cell r="F70">
            <v>22500</v>
          </cell>
          <cell r="G70">
            <v>112500</v>
          </cell>
          <cell r="H70">
            <v>2.7192982456140351</v>
          </cell>
          <cell r="I70">
            <v>2341</v>
          </cell>
          <cell r="J70">
            <v>351150</v>
          </cell>
          <cell r="K70">
            <v>0.87905855664256349</v>
          </cell>
        </row>
        <row r="71">
          <cell r="A71">
            <v>2</v>
          </cell>
          <cell r="B71" t="str">
            <v>Woodlands</v>
          </cell>
          <cell r="C71">
            <v>350000</v>
          </cell>
          <cell r="D71">
            <v>1</v>
          </cell>
          <cell r="E71">
            <v>1500</v>
          </cell>
          <cell r="F71">
            <v>22500</v>
          </cell>
          <cell r="G71">
            <v>112500</v>
          </cell>
          <cell r="H71">
            <v>3.0701754385964914</v>
          </cell>
          <cell r="I71">
            <v>2689</v>
          </cell>
          <cell r="J71">
            <v>403350</v>
          </cell>
          <cell r="K71">
            <v>0.86451772261331361</v>
          </cell>
        </row>
        <row r="72">
          <cell r="A72">
            <v>3</v>
          </cell>
          <cell r="B72" t="str">
            <v>Roche Crt/Fowler</v>
          </cell>
          <cell r="C72">
            <v>270000</v>
          </cell>
          <cell r="D72">
            <v>1</v>
          </cell>
          <cell r="E72">
            <v>1500</v>
          </cell>
          <cell r="F72">
            <v>22500</v>
          </cell>
          <cell r="G72">
            <v>112500</v>
          </cell>
          <cell r="H72">
            <v>2.3684210526315788</v>
          </cell>
          <cell r="I72">
            <v>1339</v>
          </cell>
          <cell r="J72">
            <v>200850</v>
          </cell>
          <cell r="K72">
            <v>1.3343217197924389</v>
          </cell>
        </row>
        <row r="73">
          <cell r="A73">
            <v>4</v>
          </cell>
          <cell r="B73" t="str">
            <v>Sherwood Forest</v>
          </cell>
          <cell r="C73">
            <v>450000</v>
          </cell>
          <cell r="D73">
            <v>1</v>
          </cell>
          <cell r="E73">
            <v>3000</v>
          </cell>
          <cell r="F73">
            <v>21000</v>
          </cell>
          <cell r="G73">
            <v>105000</v>
          </cell>
          <cell r="H73">
            <v>4.166666666666667</v>
          </cell>
          <cell r="I73">
            <v>2169</v>
          </cell>
          <cell r="J73">
            <v>325350</v>
          </cell>
          <cell r="K73">
            <v>1.3704888076747372</v>
          </cell>
        </row>
        <row r="74">
          <cell r="A74">
            <v>5</v>
          </cell>
          <cell r="B74" t="str">
            <v>Malton West Phase VI</v>
          </cell>
          <cell r="C74">
            <v>380000</v>
          </cell>
          <cell r="D74">
            <v>1</v>
          </cell>
          <cell r="E74">
            <v>1500</v>
          </cell>
          <cell r="F74">
            <v>22500</v>
          </cell>
          <cell r="G74">
            <v>112500</v>
          </cell>
          <cell r="H74">
            <v>3.3333333333333335</v>
          </cell>
        </row>
        <row r="75">
          <cell r="A75">
            <v>6</v>
          </cell>
          <cell r="B75" t="str">
            <v>Applewood</v>
          </cell>
          <cell r="C75">
            <v>600000</v>
          </cell>
          <cell r="D75">
            <v>1</v>
          </cell>
          <cell r="E75">
            <v>2500</v>
          </cell>
          <cell r="F75">
            <v>28000</v>
          </cell>
          <cell r="G75">
            <v>140000</v>
          </cell>
          <cell r="H75">
            <v>4.2105263157894735</v>
          </cell>
        </row>
        <row r="76">
          <cell r="A76">
            <v>7</v>
          </cell>
          <cell r="B76" t="str">
            <v>Mavis/Queensway</v>
          </cell>
          <cell r="C76">
            <v>310000</v>
          </cell>
          <cell r="D76">
            <v>1</v>
          </cell>
          <cell r="E76">
            <v>1500</v>
          </cell>
          <cell r="F76">
            <v>22500</v>
          </cell>
          <cell r="G76">
            <v>112500</v>
          </cell>
          <cell r="H76">
            <v>2.7192982456140351</v>
          </cell>
          <cell r="I76">
            <v>8538</v>
          </cell>
          <cell r="J76">
            <v>1280700</v>
          </cell>
          <cell r="K76">
            <v>3.4810860988628454</v>
          </cell>
        </row>
        <row r="77">
          <cell r="A77">
            <v>8</v>
          </cell>
          <cell r="B77" t="str">
            <v>Meadowvale</v>
          </cell>
          <cell r="C77">
            <v>420000</v>
          </cell>
          <cell r="D77">
            <v>1</v>
          </cell>
          <cell r="E77">
            <v>2000</v>
          </cell>
          <cell r="F77">
            <v>24000</v>
          </cell>
          <cell r="G77">
            <v>120000</v>
          </cell>
          <cell r="H77">
            <v>3.442622950819672</v>
          </cell>
        </row>
        <row r="78">
          <cell r="A78">
            <v>9</v>
          </cell>
          <cell r="B78" t="str">
            <v>Copenhagen</v>
          </cell>
          <cell r="C78">
            <v>350000</v>
          </cell>
          <cell r="D78">
            <v>1</v>
          </cell>
          <cell r="E78">
            <v>1500</v>
          </cell>
          <cell r="F78">
            <v>22500</v>
          </cell>
          <cell r="G78">
            <v>112500</v>
          </cell>
          <cell r="H78">
            <v>3.0701754385964914</v>
          </cell>
        </row>
        <row r="79">
          <cell r="A79">
            <v>10</v>
          </cell>
          <cell r="B79" t="str">
            <v>Malton - Dooley</v>
          </cell>
          <cell r="C79">
            <v>130000</v>
          </cell>
          <cell r="D79">
            <v>1</v>
          </cell>
          <cell r="E79">
            <v>750</v>
          </cell>
          <cell r="F79">
            <v>11250</v>
          </cell>
          <cell r="G79">
            <v>56250</v>
          </cell>
          <cell r="H79">
            <v>2.2807017543859649</v>
          </cell>
        </row>
        <row r="80">
          <cell r="A80">
            <v>11</v>
          </cell>
          <cell r="B80" t="str">
            <v>Grand Forks</v>
          </cell>
          <cell r="C80">
            <v>430000</v>
          </cell>
          <cell r="D80">
            <v>1</v>
          </cell>
          <cell r="E80">
            <v>2000</v>
          </cell>
          <cell r="F80">
            <v>20500</v>
          </cell>
          <cell r="G80">
            <v>102500</v>
          </cell>
          <cell r="H80">
            <v>4.1148325358851672</v>
          </cell>
        </row>
        <row r="81">
          <cell r="C81" t="str">
            <v xml:space="preserve">SUMMARY OF </v>
          </cell>
        </row>
        <row r="82">
          <cell r="B82" t="str">
            <v xml:space="preserve">     TOTAL - SUBDIVISION REBUILDS</v>
          </cell>
          <cell r="C82">
            <v>4000000</v>
          </cell>
          <cell r="D82">
            <v>11</v>
          </cell>
          <cell r="E82">
            <v>19250</v>
          </cell>
          <cell r="F82">
            <v>239750</v>
          </cell>
          <cell r="G82">
            <v>1198750</v>
          </cell>
          <cell r="H82">
            <v>3.284072249589491</v>
          </cell>
          <cell r="I82">
            <v>8538</v>
          </cell>
          <cell r="J82">
            <v>1280700</v>
          </cell>
          <cell r="K82">
            <v>3.0770414246701798</v>
          </cell>
        </row>
        <row r="84">
          <cell r="A84" t="str">
            <v>(1)</v>
          </cell>
          <cell r="B84" t="str">
            <v>Analysis based on "Cutomer-Minutes" of Outages</v>
          </cell>
          <cell r="C84">
            <v>2002</v>
          </cell>
          <cell r="D84" t="str">
            <v>BENEFITS (1)</v>
          </cell>
          <cell r="I84" t="str">
            <v>BENEFITS (2)</v>
          </cell>
        </row>
        <row r="85">
          <cell r="A85" t="str">
            <v>*</v>
          </cell>
          <cell r="B85" t="str">
            <v>Savings p.a. to the community</v>
          </cell>
          <cell r="C85" t="str">
            <v>Budget</v>
          </cell>
          <cell r="D85" t="str">
            <v>Capcity</v>
          </cell>
          <cell r="F85" t="str">
            <v>SAVINGS (p.a)</v>
          </cell>
          <cell r="H85" t="str">
            <v>Payback</v>
          </cell>
          <cell r="I85" t="str">
            <v>SAVINGS (p.a)</v>
          </cell>
          <cell r="K85" t="str">
            <v>Payback</v>
          </cell>
        </row>
        <row r="86">
          <cell r="C86" t="str">
            <v>TABLE 1 (Cont'd)</v>
          </cell>
          <cell r="D86" t="str">
            <v>(MW)</v>
          </cell>
          <cell r="E86" t="str">
            <v>Losses</v>
          </cell>
          <cell r="F86" t="str">
            <v>Cust-min.</v>
          </cell>
          <cell r="G86" t="str">
            <v>Out. Costs*</v>
          </cell>
          <cell r="H86" t="str">
            <v>Yrs</v>
          </cell>
          <cell r="I86" t="str">
            <v>Eff. MW-Min.</v>
          </cell>
          <cell r="J86" t="str">
            <v>Out. Costs*</v>
          </cell>
          <cell r="K86" t="str">
            <v>Yrs</v>
          </cell>
        </row>
        <row r="87">
          <cell r="C87" t="str">
            <v xml:space="preserve">SUMMARY OF </v>
          </cell>
        </row>
        <row r="88">
          <cell r="C88" t="str">
            <v>RECOMMENDED OPERATION'S CAPITAL PROJECTS - 2002</v>
          </cell>
        </row>
        <row r="89">
          <cell r="B89" t="str">
            <v>SYSTEM MAINTENANCE PROJECTS</v>
          </cell>
        </row>
        <row r="90">
          <cell r="C90">
            <v>2002</v>
          </cell>
          <cell r="D90" t="str">
            <v>BENEFITS (1)</v>
          </cell>
          <cell r="I90" t="str">
            <v>BENEFITS (2)</v>
          </cell>
        </row>
        <row r="91">
          <cell r="A91" t="str">
            <v>Item</v>
          </cell>
          <cell r="B91" t="str">
            <v>Description</v>
          </cell>
          <cell r="C91" t="str">
            <v>Budget</v>
          </cell>
          <cell r="D91" t="str">
            <v>Capcity</v>
          </cell>
          <cell r="E91">
            <v>0</v>
          </cell>
          <cell r="F91" t="str">
            <v>SAVINGS (p.a)</v>
          </cell>
          <cell r="G91">
            <v>300000</v>
          </cell>
          <cell r="H91" t="str">
            <v>Payback</v>
          </cell>
          <cell r="I91" t="str">
            <v>SAVINGS (p.a)</v>
          </cell>
          <cell r="J91">
            <v>170100</v>
          </cell>
          <cell r="K91" t="str">
            <v>Payback</v>
          </cell>
        </row>
        <row r="92">
          <cell r="A92">
            <v>2</v>
          </cell>
          <cell r="B92" t="str">
            <v>Overhead Switch/Insulator Replacements</v>
          </cell>
          <cell r="C92" t="str">
            <v>Amount</v>
          </cell>
          <cell r="D92" t="str">
            <v>(MW)</v>
          </cell>
          <cell r="E92" t="str">
            <v>Losses</v>
          </cell>
          <cell r="F92" t="str">
            <v>Cust-min.</v>
          </cell>
          <cell r="G92" t="str">
            <v>Out. Costs*</v>
          </cell>
          <cell r="H92" t="str">
            <v>Yrs</v>
          </cell>
          <cell r="I92" t="str">
            <v>Eff. MW-Min.</v>
          </cell>
          <cell r="J92" t="str">
            <v>Out. Costs*</v>
          </cell>
          <cell r="K92" t="str">
            <v>Yrs</v>
          </cell>
        </row>
        <row r="93">
          <cell r="A93">
            <v>3</v>
          </cell>
          <cell r="B93" t="str">
            <v>Feeder Overhauls</v>
          </cell>
          <cell r="C93">
            <v>350000</v>
          </cell>
          <cell r="D93" t="str">
            <v>-</v>
          </cell>
          <cell r="E93">
            <v>5000</v>
          </cell>
          <cell r="F93">
            <v>40000</v>
          </cell>
          <cell r="G93">
            <v>200000</v>
          </cell>
          <cell r="H93">
            <v>1.7073170731707317</v>
          </cell>
          <cell r="I93">
            <v>1600</v>
          </cell>
          <cell r="J93">
            <v>240000</v>
          </cell>
          <cell r="K93">
            <v>1.4285714285714286</v>
          </cell>
        </row>
        <row r="94">
          <cell r="A94">
            <v>4</v>
          </cell>
          <cell r="B94" t="str">
            <v>Overhead Rebuilds</v>
          </cell>
          <cell r="C94">
            <v>650000</v>
          </cell>
          <cell r="D94" t="str">
            <v>-</v>
          </cell>
          <cell r="E94">
            <v>1500</v>
          </cell>
          <cell r="F94">
            <v>60000</v>
          </cell>
          <cell r="G94">
            <v>300000</v>
          </cell>
          <cell r="H94">
            <v>2.1558872305140961</v>
          </cell>
          <cell r="I94">
            <v>2115</v>
          </cell>
          <cell r="J94">
            <v>317250</v>
          </cell>
          <cell r="K94">
            <v>2.0392156862745097</v>
          </cell>
        </row>
        <row r="95">
          <cell r="A95">
            <v>5</v>
          </cell>
          <cell r="B95" t="str">
            <v>SYSTEM UPGRADE PROJECTS</v>
          </cell>
          <cell r="C95">
            <v>600000</v>
          </cell>
          <cell r="D95" t="str">
            <v>-</v>
          </cell>
          <cell r="E95">
            <v>0</v>
          </cell>
          <cell r="F95">
            <v>75000</v>
          </cell>
          <cell r="G95">
            <v>375000</v>
          </cell>
          <cell r="H95">
            <v>1.6</v>
          </cell>
          <cell r="I95">
            <v>1054</v>
          </cell>
          <cell r="J95">
            <v>158100</v>
          </cell>
          <cell r="K95">
            <v>3.795066413662239</v>
          </cell>
        </row>
        <row r="96">
          <cell r="A96">
            <v>6</v>
          </cell>
          <cell r="B96" t="str">
            <v>U/ground Cable and Splice Replacement</v>
          </cell>
          <cell r="C96">
            <v>1225000</v>
          </cell>
          <cell r="D96" t="str">
            <v>-</v>
          </cell>
          <cell r="E96">
            <v>5000</v>
          </cell>
          <cell r="F96">
            <v>80000</v>
          </cell>
          <cell r="G96">
            <v>400000</v>
          </cell>
          <cell r="H96">
            <v>3.0246913580246915</v>
          </cell>
          <cell r="I96">
            <v>2084</v>
          </cell>
          <cell r="J96">
            <v>312600</v>
          </cell>
          <cell r="K96">
            <v>3.8570528967254409</v>
          </cell>
        </row>
        <row r="97">
          <cell r="A97">
            <v>1</v>
          </cell>
          <cell r="B97" t="str">
            <v>Wood &amp; Concrete Pole Replacement</v>
          </cell>
          <cell r="C97">
            <v>900000</v>
          </cell>
          <cell r="D97" t="str">
            <v>-</v>
          </cell>
          <cell r="E97">
            <v>0</v>
          </cell>
          <cell r="F97">
            <v>60000</v>
          </cell>
          <cell r="G97">
            <v>300000</v>
          </cell>
          <cell r="H97">
            <v>3</v>
          </cell>
          <cell r="I97">
            <v>1134</v>
          </cell>
          <cell r="J97">
            <v>170100</v>
          </cell>
          <cell r="K97">
            <v>5.2910052910052912</v>
          </cell>
        </row>
        <row r="98">
          <cell r="A98">
            <v>2</v>
          </cell>
          <cell r="B98" t="str">
            <v>Overhead Switch/Insulator Replacement</v>
          </cell>
          <cell r="C98">
            <v>600000</v>
          </cell>
          <cell r="D98" t="str">
            <v>-</v>
          </cell>
          <cell r="E98">
            <v>0</v>
          </cell>
          <cell r="F98">
            <v>25000</v>
          </cell>
          <cell r="G98">
            <v>125000</v>
          </cell>
          <cell r="H98">
            <v>4.8</v>
          </cell>
          <cell r="I98">
            <v>1320</v>
          </cell>
          <cell r="J98">
            <v>198000</v>
          </cell>
          <cell r="K98">
            <v>3.0303030303030303</v>
          </cell>
        </row>
        <row r="99">
          <cell r="A99">
            <v>3</v>
          </cell>
          <cell r="B99" t="str">
            <v>Feeder Overhaul</v>
          </cell>
          <cell r="C99">
            <v>350000</v>
          </cell>
          <cell r="D99" t="str">
            <v>-</v>
          </cell>
          <cell r="E99">
            <v>5000</v>
          </cell>
          <cell r="F99">
            <v>40000</v>
          </cell>
          <cell r="G99">
            <v>200000</v>
          </cell>
          <cell r="H99">
            <v>1.7073170731707317</v>
          </cell>
          <cell r="I99">
            <v>1600</v>
          </cell>
          <cell r="J99">
            <v>240000</v>
          </cell>
          <cell r="K99">
            <v>1.4285714285714286</v>
          </cell>
        </row>
        <row r="100">
          <cell r="A100">
            <v>4</v>
          </cell>
          <cell r="B100" t="str">
            <v>Overhead Rebuild</v>
          </cell>
          <cell r="C100">
            <v>650000</v>
          </cell>
          <cell r="D100" t="str">
            <v>-</v>
          </cell>
          <cell r="E100">
            <v>1500</v>
          </cell>
          <cell r="F100">
            <v>60000</v>
          </cell>
          <cell r="G100">
            <v>300000</v>
          </cell>
          <cell r="H100">
            <v>2.1558872305140961</v>
          </cell>
          <cell r="I100">
            <v>2115</v>
          </cell>
          <cell r="J100">
            <v>317250</v>
          </cell>
          <cell r="K100">
            <v>2.0392156862745097</v>
          </cell>
        </row>
        <row r="101">
          <cell r="A101">
            <v>5</v>
          </cell>
          <cell r="B101" t="str">
            <v>Primary Distribution Equipment Replacement</v>
          </cell>
          <cell r="C101">
            <v>600000</v>
          </cell>
          <cell r="D101" t="str">
            <v>-</v>
          </cell>
          <cell r="E101">
            <v>0</v>
          </cell>
          <cell r="F101">
            <v>75000</v>
          </cell>
          <cell r="G101">
            <v>375000</v>
          </cell>
          <cell r="H101">
            <v>1.6</v>
          </cell>
          <cell r="I101">
            <v>1054</v>
          </cell>
          <cell r="J101">
            <v>158100</v>
          </cell>
          <cell r="K101">
            <v>3.795066413662239</v>
          </cell>
        </row>
        <row r="102">
          <cell r="A102">
            <v>6</v>
          </cell>
          <cell r="B102" t="str">
            <v>U/ground Cable and Splice Replacement</v>
          </cell>
          <cell r="C102">
            <v>1225000</v>
          </cell>
          <cell r="D102" t="str">
            <v>-</v>
          </cell>
          <cell r="E102">
            <v>5000</v>
          </cell>
          <cell r="F102">
            <v>80000</v>
          </cell>
          <cell r="G102">
            <v>400000</v>
          </cell>
          <cell r="H102">
            <v>3.0246913580246915</v>
          </cell>
          <cell r="I102">
            <v>2084</v>
          </cell>
          <cell r="J102">
            <v>312600</v>
          </cell>
          <cell r="K102">
            <v>3.8570528967254409</v>
          </cell>
        </row>
        <row r="103">
          <cell r="A103">
            <v>7</v>
          </cell>
          <cell r="B103" t="str">
            <v>Meter Base Replacement</v>
          </cell>
          <cell r="C103">
            <v>45000</v>
          </cell>
          <cell r="D103" t="str">
            <v>-</v>
          </cell>
          <cell r="E103">
            <v>0</v>
          </cell>
          <cell r="F103">
            <v>10000</v>
          </cell>
          <cell r="G103">
            <v>50000</v>
          </cell>
          <cell r="H103">
            <v>0.9</v>
          </cell>
          <cell r="I103">
            <v>152</v>
          </cell>
          <cell r="J103">
            <v>22800</v>
          </cell>
          <cell r="K103">
            <v>1.9736842105263157</v>
          </cell>
        </row>
        <row r="104">
          <cell r="A104">
            <v>8</v>
          </cell>
          <cell r="B104" t="str">
            <v>Secondary Cable Replacement</v>
          </cell>
          <cell r="C104">
            <v>30000</v>
          </cell>
          <cell r="D104" t="str">
            <v>-</v>
          </cell>
          <cell r="E104">
            <v>0</v>
          </cell>
          <cell r="F104">
            <v>7500</v>
          </cell>
          <cell r="G104">
            <v>37500</v>
          </cell>
          <cell r="H104">
            <v>0.8</v>
          </cell>
          <cell r="I104">
            <v>156</v>
          </cell>
          <cell r="J104">
            <v>23400</v>
          </cell>
          <cell r="K104">
            <v>1.2820512820512822</v>
          </cell>
        </row>
        <row r="105">
          <cell r="A105">
            <v>9</v>
          </cell>
          <cell r="B105" t="str">
            <v>U/ground Transformer Replacement</v>
          </cell>
          <cell r="C105">
            <v>375000</v>
          </cell>
          <cell r="D105" t="str">
            <v>-</v>
          </cell>
          <cell r="E105">
            <v>1500</v>
          </cell>
          <cell r="F105">
            <v>30000</v>
          </cell>
          <cell r="G105">
            <v>150000</v>
          </cell>
          <cell r="H105">
            <v>2.4752475247524752</v>
          </cell>
          <cell r="I105">
            <v>517</v>
          </cell>
          <cell r="J105">
            <v>77550</v>
          </cell>
          <cell r="K105">
            <v>4.7438330170777991</v>
          </cell>
        </row>
        <row r="106">
          <cell r="A106">
            <v>10</v>
          </cell>
          <cell r="B106" t="str">
            <v>Overhead Transformer Replacement</v>
          </cell>
          <cell r="C106">
            <v>225000</v>
          </cell>
          <cell r="D106" t="str">
            <v>-</v>
          </cell>
          <cell r="E106">
            <v>2000</v>
          </cell>
          <cell r="F106">
            <v>20000</v>
          </cell>
          <cell r="G106">
            <v>100000</v>
          </cell>
          <cell r="H106">
            <v>2.2058823529411766</v>
          </cell>
          <cell r="I106">
            <v>376</v>
          </cell>
          <cell r="J106">
            <v>56400</v>
          </cell>
          <cell r="K106">
            <v>3.8527397260273974</v>
          </cell>
        </row>
        <row r="107">
          <cell r="A107">
            <v>11</v>
          </cell>
          <cell r="B107" t="str">
            <v>Auto-Switches/SCADA</v>
          </cell>
          <cell r="C107">
            <v>1800000</v>
          </cell>
          <cell r="D107" t="str">
            <v>-</v>
          </cell>
          <cell r="E107">
            <v>75000</v>
          </cell>
          <cell r="F107">
            <v>300000</v>
          </cell>
          <cell r="G107">
            <v>1500000</v>
          </cell>
          <cell r="H107">
            <v>1.1428571428571428</v>
          </cell>
          <cell r="I107">
            <v>7800</v>
          </cell>
          <cell r="J107">
            <v>1170000</v>
          </cell>
          <cell r="K107">
            <v>1.4457831325301205</v>
          </cell>
        </row>
        <row r="109">
          <cell r="B109" t="str">
            <v xml:space="preserve">      TOTAL - SYSTEM UPGRADE</v>
          </cell>
          <cell r="C109">
            <v>6800000</v>
          </cell>
          <cell r="D109">
            <v>0</v>
          </cell>
          <cell r="E109">
            <v>90000</v>
          </cell>
          <cell r="F109">
            <v>707500</v>
          </cell>
          <cell r="G109">
            <v>3537500</v>
          </cell>
          <cell r="H109">
            <v>1.8745692625775328</v>
          </cell>
          <cell r="I109">
            <v>18308</v>
          </cell>
          <cell r="J109">
            <v>2746200</v>
          </cell>
          <cell r="K109">
            <v>2.3975742190254565</v>
          </cell>
        </row>
        <row r="110">
          <cell r="A110" t="str">
            <v>Item</v>
          </cell>
          <cell r="B110" t="str">
            <v>Description</v>
          </cell>
          <cell r="C110" t="str">
            <v>Budget</v>
          </cell>
          <cell r="D110" t="str">
            <v>Add.</v>
          </cell>
          <cell r="F110" t="str">
            <v>SAVINGS (p.a)</v>
          </cell>
          <cell r="H110" t="str">
            <v>Payback</v>
          </cell>
        </row>
        <row r="111">
          <cell r="C111" t="str">
            <v>TABLE 1 (Cont'd)</v>
          </cell>
          <cell r="D111" t="str">
            <v>Capacity(MW)</v>
          </cell>
          <cell r="E111" t="str">
            <v>Losses</v>
          </cell>
          <cell r="F111" t="str">
            <v>Cust-min.</v>
          </cell>
          <cell r="G111" t="str">
            <v>Out. Costs*</v>
          </cell>
          <cell r="H111" t="str">
            <v>Yrs</v>
          </cell>
        </row>
        <row r="112">
          <cell r="C112" t="str">
            <v xml:space="preserve">SUMMARY OF </v>
          </cell>
        </row>
        <row r="113">
          <cell r="C113" t="str">
            <v>RECOMMENDED SYSTEM EXPANSION PROJECTS - 1998</v>
          </cell>
        </row>
        <row r="114">
          <cell r="B114" t="str">
            <v xml:space="preserve">       Total - Subtransmission</v>
          </cell>
          <cell r="C114">
            <v>2950000</v>
          </cell>
          <cell r="D114">
            <v>43</v>
          </cell>
          <cell r="E114">
            <v>90000</v>
          </cell>
          <cell r="F114">
            <v>230500</v>
          </cell>
          <cell r="G114">
            <v>1152500</v>
          </cell>
          <cell r="H114">
            <v>2.3742454728370221</v>
          </cell>
          <cell r="I114">
            <v>3780</v>
          </cell>
          <cell r="J114">
            <v>567000</v>
          </cell>
          <cell r="K114">
            <v>4.4901065449010655</v>
          </cell>
        </row>
        <row r="115">
          <cell r="B115" t="str">
            <v xml:space="preserve">       Total - Distribution</v>
          </cell>
          <cell r="C115">
            <v>1998</v>
          </cell>
          <cell r="D115">
            <v>10</v>
          </cell>
          <cell r="E115" t="str">
            <v xml:space="preserve">        BENEFITS</v>
          </cell>
          <cell r="F115">
            <v>62000</v>
          </cell>
          <cell r="G115">
            <v>310000</v>
          </cell>
          <cell r="H115">
            <v>2.6299694189602447</v>
          </cell>
          <cell r="I115">
            <v>4298</v>
          </cell>
          <cell r="J115">
            <v>644700</v>
          </cell>
          <cell r="K115">
            <v>1.2996826356354843</v>
          </cell>
        </row>
        <row r="116">
          <cell r="A116" t="str">
            <v>Item</v>
          </cell>
          <cell r="B116" t="str">
            <v>Description</v>
          </cell>
          <cell r="C116" t="str">
            <v>Budget</v>
          </cell>
          <cell r="D116" t="str">
            <v>Add.</v>
          </cell>
          <cell r="E116">
            <v>48500</v>
          </cell>
          <cell r="F116" t="str">
            <v>SAVINGS (p.a)</v>
          </cell>
          <cell r="G116">
            <v>1762500</v>
          </cell>
          <cell r="H116" t="str">
            <v>Payback</v>
          </cell>
          <cell r="I116">
            <v>6700</v>
          </cell>
          <cell r="J116">
            <v>1005000</v>
          </cell>
          <cell r="K116">
            <v>3.5595633602278118</v>
          </cell>
        </row>
        <row r="117">
          <cell r="B117" t="str">
            <v xml:space="preserve">       Total - Subdivision Rebuilds</v>
          </cell>
          <cell r="C117" t="str">
            <v>Amount</v>
          </cell>
          <cell r="D117" t="str">
            <v>Capacity(MW)</v>
          </cell>
          <cell r="E117" t="str">
            <v>Losses</v>
          </cell>
          <cell r="F117" t="str">
            <v>Cust-min.</v>
          </cell>
          <cell r="G117" t="str">
            <v>Out. Costs*</v>
          </cell>
          <cell r="H117" t="str">
            <v>Yrs</v>
          </cell>
          <cell r="I117">
            <v>8400</v>
          </cell>
          <cell r="J117">
            <v>1260000</v>
          </cell>
          <cell r="K117">
            <v>3.5377358490566038</v>
          </cell>
        </row>
        <row r="118">
          <cell r="B118" t="str">
            <v xml:space="preserve">       Total - System Maintenance</v>
          </cell>
          <cell r="C118">
            <v>6800000</v>
          </cell>
          <cell r="D118">
            <v>0</v>
          </cell>
          <cell r="E118">
            <v>90000</v>
          </cell>
          <cell r="F118">
            <v>707500</v>
          </cell>
          <cell r="G118">
            <v>3537500</v>
          </cell>
          <cell r="H118">
            <v>1.8745692625775328</v>
          </cell>
          <cell r="I118">
            <v>16500</v>
          </cell>
          <cell r="J118">
            <v>2475000</v>
          </cell>
          <cell r="K118">
            <v>2.6510721247563351</v>
          </cell>
        </row>
        <row r="120">
          <cell r="B120" t="str">
            <v xml:space="preserve">       Total - Subtransmission</v>
          </cell>
          <cell r="C120">
            <v>2950000</v>
          </cell>
          <cell r="D120">
            <v>43</v>
          </cell>
          <cell r="E120">
            <v>90000</v>
          </cell>
          <cell r="F120">
            <v>230500</v>
          </cell>
          <cell r="G120">
            <v>1152500</v>
          </cell>
          <cell r="H120">
            <v>2.3742454728370221</v>
          </cell>
          <cell r="I120">
            <v>3780</v>
          </cell>
          <cell r="J120">
            <v>567000</v>
          </cell>
          <cell r="K120">
            <v>4.4901065449010655</v>
          </cell>
        </row>
        <row r="121">
          <cell r="B121" t="str">
            <v xml:space="preserve">       Total - Distribution</v>
          </cell>
          <cell r="C121">
            <v>860000</v>
          </cell>
          <cell r="D121">
            <v>10</v>
          </cell>
          <cell r="E121">
            <v>17000</v>
          </cell>
          <cell r="F121">
            <v>62000</v>
          </cell>
          <cell r="G121">
            <v>310000</v>
          </cell>
          <cell r="H121">
            <v>2.6299694189602447</v>
          </cell>
          <cell r="I121">
            <v>4298</v>
          </cell>
          <cell r="J121">
            <v>644700</v>
          </cell>
          <cell r="K121">
            <v>1.2996826356354843</v>
          </cell>
        </row>
        <row r="122">
          <cell r="B122" t="str">
            <v xml:space="preserve">       Total - Substations</v>
          </cell>
          <cell r="C122">
            <v>3750000</v>
          </cell>
          <cell r="D122">
            <v>60</v>
          </cell>
          <cell r="E122">
            <v>36000</v>
          </cell>
          <cell r="F122">
            <v>265000</v>
          </cell>
          <cell r="G122">
            <v>1325000</v>
          </cell>
          <cell r="H122">
            <v>2.7553269654665686</v>
          </cell>
          <cell r="I122">
            <v>6700</v>
          </cell>
          <cell r="J122">
            <v>1005000</v>
          </cell>
          <cell r="K122">
            <v>3.6023054755043229</v>
          </cell>
        </row>
        <row r="123">
          <cell r="B123" t="str">
            <v xml:space="preserve">       Total - Subdivision Rebuilds</v>
          </cell>
          <cell r="C123">
            <v>4000000</v>
          </cell>
          <cell r="D123">
            <v>11</v>
          </cell>
          <cell r="E123">
            <v>19250</v>
          </cell>
          <cell r="F123">
            <v>239750</v>
          </cell>
          <cell r="G123">
            <v>1198750</v>
          </cell>
          <cell r="H123">
            <v>3.284072249589491</v>
          </cell>
          <cell r="I123">
            <v>8400</v>
          </cell>
          <cell r="J123">
            <v>1260000</v>
          </cell>
          <cell r="K123">
            <v>3.1268321282001175</v>
          </cell>
        </row>
        <row r="124">
          <cell r="A124">
            <v>1</v>
          </cell>
          <cell r="B124" t="str">
            <v xml:space="preserve">       Total - System Upgrade</v>
          </cell>
          <cell r="C124">
            <v>6800000</v>
          </cell>
          <cell r="D124">
            <v>0</v>
          </cell>
          <cell r="E124">
            <v>90000</v>
          </cell>
          <cell r="F124">
            <v>707500</v>
          </cell>
          <cell r="G124">
            <v>3537500</v>
          </cell>
          <cell r="H124">
            <v>1.8745692625775328</v>
          </cell>
          <cell r="I124">
            <v>16500</v>
          </cell>
          <cell r="J124">
            <v>2475000</v>
          </cell>
          <cell r="K124">
            <v>2.6510721247563351</v>
          </cell>
        </row>
        <row r="125">
          <cell r="A125">
            <v>2</v>
          </cell>
          <cell r="B125" t="str">
            <v>New Customer Services</v>
          </cell>
          <cell r="C125">
            <v>5000000</v>
          </cell>
        </row>
        <row r="126">
          <cell r="A126">
            <v>3</v>
          </cell>
          <cell r="B126" t="str">
            <v xml:space="preserve">       TOTAL - SYSTEM EXPANSION</v>
          </cell>
          <cell r="C126">
            <v>18360000</v>
          </cell>
          <cell r="D126">
            <v>124</v>
          </cell>
          <cell r="E126">
            <v>252250</v>
          </cell>
          <cell r="F126">
            <v>1504750</v>
          </cell>
          <cell r="G126">
            <v>7523750</v>
          </cell>
          <cell r="H126">
            <v>2.3611111111111112</v>
          </cell>
          <cell r="I126">
            <v>39678</v>
          </cell>
          <cell r="J126">
            <v>5951700</v>
          </cell>
          <cell r="K126">
            <v>2.9594048952683369</v>
          </cell>
        </row>
        <row r="127">
          <cell r="A127">
            <v>4</v>
          </cell>
          <cell r="B127" t="str">
            <v>Major Tools</v>
          </cell>
          <cell r="C127">
            <v>150000</v>
          </cell>
        </row>
        <row r="128">
          <cell r="A128">
            <v>5</v>
          </cell>
          <cell r="B128" t="str">
            <v>OTHER CAPITAL</v>
          </cell>
          <cell r="C128">
            <v>1800000</v>
          </cell>
        </row>
        <row r="130">
          <cell r="A130">
            <v>1</v>
          </cell>
          <cell r="B130" t="str">
            <v>Road Projects</v>
          </cell>
          <cell r="C130">
            <v>1800000</v>
          </cell>
        </row>
        <row r="131">
          <cell r="A131">
            <v>2</v>
          </cell>
          <cell r="B131" t="str">
            <v>New Customer Services</v>
          </cell>
          <cell r="C131">
            <v>5000000</v>
          </cell>
        </row>
        <row r="132">
          <cell r="A132">
            <v>3</v>
          </cell>
          <cell r="B132" t="str">
            <v>New Subdivisions</v>
          </cell>
          <cell r="C132">
            <v>1600000</v>
          </cell>
        </row>
        <row r="133">
          <cell r="A133">
            <v>4</v>
          </cell>
          <cell r="B133" t="str">
            <v>Metering Equipment</v>
          </cell>
          <cell r="C133">
            <v>1000000</v>
          </cell>
        </row>
        <row r="134">
          <cell r="A134">
            <v>5</v>
          </cell>
          <cell r="B134" t="str">
            <v>Major Tools</v>
          </cell>
          <cell r="C134">
            <v>150000</v>
          </cell>
        </row>
        <row r="135">
          <cell r="A135">
            <v>6</v>
          </cell>
          <cell r="B135" t="str">
            <v>Rolling Stock</v>
          </cell>
          <cell r="C135">
            <v>900000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0A804-7004-46CE-A11E-9BA97B4BB01A}">
  <dimension ref="A1:G78"/>
  <sheetViews>
    <sheetView tabSelected="1" zoomScale="70" zoomScaleNormal="70" workbookViewId="0">
      <selection activeCell="A18" sqref="A18"/>
    </sheetView>
  </sheetViews>
  <sheetFormatPr defaultRowHeight="15" x14ac:dyDescent="0.25"/>
  <cols>
    <col min="1" max="1" width="88.85546875" bestFit="1" customWidth="1"/>
    <col min="2" max="2" width="6.85546875" bestFit="1" customWidth="1"/>
    <col min="3" max="3" width="14.5703125" bestFit="1" customWidth="1"/>
    <col min="4" max="4" width="6.140625" customWidth="1"/>
    <col min="5" max="5" width="88.85546875" bestFit="1" customWidth="1"/>
    <col min="7" max="7" width="14.5703125" style="2" bestFit="1" customWidth="1"/>
    <col min="8" max="8" width="11.7109375" customWidth="1"/>
  </cols>
  <sheetData>
    <row r="1" spans="1:7" x14ac:dyDescent="0.25">
      <c r="A1" s="79" t="s">
        <v>0</v>
      </c>
      <c r="B1" s="79"/>
      <c r="C1" s="1"/>
      <c r="E1" s="79" t="s">
        <v>1</v>
      </c>
      <c r="F1" s="79"/>
      <c r="G1" s="79"/>
    </row>
    <row r="2" spans="1:7" ht="15.75" thickBot="1" x14ac:dyDescent="0.3"/>
    <row r="3" spans="1:7" ht="15.75" thickBot="1" x14ac:dyDescent="0.3">
      <c r="A3" s="3" t="s">
        <v>2</v>
      </c>
      <c r="B3" s="4" t="s">
        <v>3</v>
      </c>
      <c r="C3" s="5" t="s">
        <v>4</v>
      </c>
      <c r="E3" s="3" t="s">
        <v>2</v>
      </c>
      <c r="F3" s="4" t="s">
        <v>3</v>
      </c>
      <c r="G3" s="5" t="s">
        <v>4</v>
      </c>
    </row>
    <row r="4" spans="1:7" x14ac:dyDescent="0.25">
      <c r="A4" s="7" t="s">
        <v>5</v>
      </c>
      <c r="B4" s="8">
        <v>6.7</v>
      </c>
      <c r="C4" s="9">
        <v>716.82589545013604</v>
      </c>
      <c r="E4" s="24" t="s">
        <v>5</v>
      </c>
      <c r="F4" s="69">
        <v>8.7154464199999993</v>
      </c>
      <c r="G4" s="53">
        <v>716.82589545013604</v>
      </c>
    </row>
    <row r="5" spans="1:7" x14ac:dyDescent="0.25">
      <c r="A5" s="10" t="s">
        <v>6</v>
      </c>
      <c r="B5" s="8">
        <v>2.7</v>
      </c>
      <c r="C5" s="9">
        <v>716.82589545013695</v>
      </c>
      <c r="E5" s="10" t="s">
        <v>91</v>
      </c>
      <c r="F5" s="58">
        <v>2.1223852399999998</v>
      </c>
      <c r="G5" s="11">
        <v>-7969.5113554885702</v>
      </c>
    </row>
    <row r="6" spans="1:7" x14ac:dyDescent="0.25">
      <c r="A6" s="10" t="s">
        <v>7</v>
      </c>
      <c r="B6" s="8">
        <v>2.2000000000000002</v>
      </c>
      <c r="C6" s="9">
        <v>-14777.726361151799</v>
      </c>
      <c r="E6" s="10" t="s">
        <v>10</v>
      </c>
      <c r="F6" s="58">
        <v>1.9034087399999999</v>
      </c>
      <c r="G6" s="11">
        <v>132.017480844537</v>
      </c>
    </row>
    <row r="7" spans="1:7" x14ac:dyDescent="0.25">
      <c r="A7" s="10" t="s">
        <v>8</v>
      </c>
      <c r="B7" s="8">
        <v>1.7</v>
      </c>
      <c r="C7" s="9">
        <v>14842.724865432499</v>
      </c>
      <c r="E7" s="10" t="s">
        <v>16</v>
      </c>
      <c r="F7" s="58">
        <v>1.8201310999999996</v>
      </c>
      <c r="G7" s="11">
        <v>-28201.5781869899</v>
      </c>
    </row>
    <row r="8" spans="1:7" x14ac:dyDescent="0.25">
      <c r="A8" s="10" t="s">
        <v>10</v>
      </c>
      <c r="B8" s="8">
        <v>1.6</v>
      </c>
      <c r="C8" s="9">
        <v>132.017480844537</v>
      </c>
      <c r="E8" s="10" t="s">
        <v>7</v>
      </c>
      <c r="F8" s="58">
        <v>1.6532826899999999</v>
      </c>
      <c r="G8" s="11">
        <v>-14777.726361151799</v>
      </c>
    </row>
    <row r="9" spans="1:7" x14ac:dyDescent="0.25">
      <c r="A9" s="10" t="s">
        <v>11</v>
      </c>
      <c r="B9" s="8">
        <v>1.5</v>
      </c>
      <c r="C9" s="9">
        <v>40438.230000000003</v>
      </c>
      <c r="E9" s="10" t="s">
        <v>92</v>
      </c>
      <c r="F9" s="58">
        <v>1.3122952700000001</v>
      </c>
      <c r="G9" s="11">
        <v>-2655.9654402731198</v>
      </c>
    </row>
    <row r="10" spans="1:7" x14ac:dyDescent="0.25">
      <c r="A10" s="10" t="s">
        <v>9</v>
      </c>
      <c r="B10" s="8">
        <v>1.3</v>
      </c>
      <c r="C10" s="9">
        <v>-19548.566791677102</v>
      </c>
      <c r="E10" s="10" t="s">
        <v>12</v>
      </c>
      <c r="F10" s="58">
        <v>1.3113556399999999</v>
      </c>
      <c r="G10" s="11">
        <v>716.82589545013695</v>
      </c>
    </row>
    <row r="11" spans="1:7" x14ac:dyDescent="0.25">
      <c r="A11" s="10" t="s">
        <v>12</v>
      </c>
      <c r="B11" s="8">
        <v>1.2</v>
      </c>
      <c r="C11" s="9">
        <v>716.82589545013695</v>
      </c>
      <c r="E11" s="10" t="s">
        <v>9</v>
      </c>
      <c r="F11" s="58">
        <v>1.0180836000000002</v>
      </c>
      <c r="G11" s="11">
        <v>-19548.566791677102</v>
      </c>
    </row>
    <row r="12" spans="1:7" x14ac:dyDescent="0.25">
      <c r="A12" s="10" t="s">
        <v>13</v>
      </c>
      <c r="B12" s="8">
        <v>1.2</v>
      </c>
      <c r="C12" s="9">
        <v>44555.9</v>
      </c>
      <c r="E12" s="12" t="s">
        <v>14</v>
      </c>
      <c r="F12" s="19">
        <f>SUM(F4:F11)</f>
        <v>19.856388699999997</v>
      </c>
      <c r="G12" s="20"/>
    </row>
    <row r="13" spans="1:7" x14ac:dyDescent="0.25">
      <c r="A13" s="12" t="s">
        <v>14</v>
      </c>
      <c r="B13" s="13">
        <f>+SUM(B4:B12)</f>
        <v>20.099999999999998</v>
      </c>
      <c r="C13" s="14"/>
      <c r="E13" s="10" t="s">
        <v>15</v>
      </c>
      <c r="F13" s="58">
        <v>6.2525832900000005</v>
      </c>
      <c r="G13" s="11"/>
    </row>
    <row r="14" spans="1:7" x14ac:dyDescent="0.25">
      <c r="A14" s="10" t="s">
        <v>15</v>
      </c>
      <c r="B14" s="8">
        <v>7.3</v>
      </c>
      <c r="C14" s="9"/>
      <c r="E14" s="12" t="s">
        <v>17</v>
      </c>
      <c r="F14" s="19">
        <f>F12+F13</f>
        <v>26.108971989999997</v>
      </c>
      <c r="G14" s="20"/>
    </row>
    <row r="15" spans="1:7" ht="15.75" thickBot="1" x14ac:dyDescent="0.3">
      <c r="A15" s="12" t="s">
        <v>17</v>
      </c>
      <c r="B15" s="13">
        <f>+B13+B14</f>
        <v>27.4</v>
      </c>
      <c r="C15" s="15"/>
      <c r="E15" s="21"/>
      <c r="F15" s="22"/>
      <c r="G15" s="23"/>
    </row>
    <row r="16" spans="1:7" ht="15.75" thickBot="1" x14ac:dyDescent="0.3">
      <c r="A16" s="16"/>
      <c r="B16" s="17"/>
      <c r="C16" s="18"/>
      <c r="E16" s="3" t="s">
        <v>18</v>
      </c>
      <c r="F16" s="4" t="s">
        <v>3</v>
      </c>
      <c r="G16" s="5" t="s">
        <v>4</v>
      </c>
    </row>
    <row r="17" spans="1:7" ht="15.75" thickBot="1" x14ac:dyDescent="0.3">
      <c r="A17" s="3" t="s">
        <v>18</v>
      </c>
      <c r="B17" s="4" t="s">
        <v>3</v>
      </c>
      <c r="C17" s="5" t="s">
        <v>4</v>
      </c>
      <c r="E17" s="24" t="s">
        <v>19</v>
      </c>
      <c r="F17" s="69">
        <v>8.88185994</v>
      </c>
      <c r="G17" s="53">
        <v>73539.854642865714</v>
      </c>
    </row>
    <row r="18" spans="1:7" x14ac:dyDescent="0.25">
      <c r="A18" s="7" t="s">
        <v>19</v>
      </c>
      <c r="B18" s="8">
        <v>10.87</v>
      </c>
      <c r="C18" s="9">
        <v>-27022.2557110991</v>
      </c>
      <c r="E18" s="10" t="s">
        <v>20</v>
      </c>
      <c r="F18" s="58">
        <v>6.1305144500000006</v>
      </c>
      <c r="G18" s="11">
        <v>35866.185734210703</v>
      </c>
    </row>
    <row r="19" spans="1:7" x14ac:dyDescent="0.25">
      <c r="A19" s="10" t="s">
        <v>20</v>
      </c>
      <c r="B19" s="8">
        <v>6.41</v>
      </c>
      <c r="C19" s="9">
        <v>35866.185734210703</v>
      </c>
      <c r="E19" s="10" t="s">
        <v>21</v>
      </c>
      <c r="F19" s="58">
        <v>3.2337622700000002</v>
      </c>
      <c r="G19" s="11">
        <v>7790.8374019791599</v>
      </c>
    </row>
    <row r="20" spans="1:7" x14ac:dyDescent="0.25">
      <c r="A20" s="10" t="s">
        <v>21</v>
      </c>
      <c r="B20" s="8">
        <v>3.65</v>
      </c>
      <c r="C20" s="9">
        <v>7790.8374019791599</v>
      </c>
      <c r="E20" s="10" t="s">
        <v>27</v>
      </c>
      <c r="F20" s="58">
        <v>2.9867869800000002</v>
      </c>
      <c r="G20" s="11">
        <v>6200.8075467244898</v>
      </c>
    </row>
    <row r="21" spans="1:7" x14ac:dyDescent="0.25">
      <c r="A21" s="10" t="s">
        <v>22</v>
      </c>
      <c r="B21" s="8">
        <v>2.54</v>
      </c>
      <c r="C21" s="9">
        <v>885.82278673847497</v>
      </c>
      <c r="E21" s="10" t="s">
        <v>25</v>
      </c>
      <c r="F21" s="58">
        <v>2.84081472</v>
      </c>
      <c r="G21" s="11">
        <v>7281.2068785024303</v>
      </c>
    </row>
    <row r="22" spans="1:7" x14ac:dyDescent="0.25">
      <c r="A22" s="10" t="s">
        <v>23</v>
      </c>
      <c r="B22" s="8">
        <v>2.4700000000000002</v>
      </c>
      <c r="C22" s="9">
        <v>786.19</v>
      </c>
      <c r="E22" s="10" t="s">
        <v>101</v>
      </c>
      <c r="F22" s="58">
        <v>2.4514075600000003</v>
      </c>
      <c r="G22" s="11">
        <v>1600.1465398743901</v>
      </c>
    </row>
    <row r="23" spans="1:7" x14ac:dyDescent="0.25">
      <c r="A23" s="10" t="s">
        <v>24</v>
      </c>
      <c r="B23" s="8">
        <v>2.41</v>
      </c>
      <c r="C23" s="9">
        <v>331</v>
      </c>
      <c r="E23" s="10" t="s">
        <v>28</v>
      </c>
      <c r="F23" s="58">
        <v>2.3309243999999998</v>
      </c>
      <c r="G23" s="11">
        <v>13821.0521119156</v>
      </c>
    </row>
    <row r="24" spans="1:7" x14ac:dyDescent="0.25">
      <c r="A24" s="10" t="s">
        <v>25</v>
      </c>
      <c r="B24" s="8">
        <v>2.38</v>
      </c>
      <c r="C24" s="9">
        <v>7281.2068785024303</v>
      </c>
      <c r="E24" s="10" t="s">
        <v>102</v>
      </c>
      <c r="F24" s="58">
        <v>2.1842322200000002</v>
      </c>
      <c r="G24" s="11">
        <v>1834.1205391061901</v>
      </c>
    </row>
    <row r="25" spans="1:7" x14ac:dyDescent="0.25">
      <c r="A25" s="10" t="s">
        <v>26</v>
      </c>
      <c r="B25" s="8">
        <v>2.31</v>
      </c>
      <c r="C25" s="9">
        <v>4905.8114243965902</v>
      </c>
      <c r="E25" s="10" t="s">
        <v>26</v>
      </c>
      <c r="F25" s="58">
        <v>2.1072454300000003</v>
      </c>
      <c r="G25" s="11">
        <v>4905.8114243965902</v>
      </c>
    </row>
    <row r="26" spans="1:7" x14ac:dyDescent="0.25">
      <c r="A26" s="10" t="s">
        <v>28</v>
      </c>
      <c r="B26" s="8">
        <v>2.04</v>
      </c>
      <c r="C26" s="9">
        <v>13821.0521119156</v>
      </c>
      <c r="E26" s="10" t="s">
        <v>42</v>
      </c>
      <c r="F26" s="58">
        <v>2.0864214799999998</v>
      </c>
      <c r="G26" s="11">
        <v>2946.9819818452502</v>
      </c>
    </row>
    <row r="27" spans="1:7" x14ac:dyDescent="0.25">
      <c r="A27" s="10" t="s">
        <v>29</v>
      </c>
      <c r="B27" s="8">
        <v>1.97</v>
      </c>
      <c r="C27" s="9">
        <v>4336.9940933415101</v>
      </c>
      <c r="E27" s="10" t="s">
        <v>32</v>
      </c>
      <c r="F27" s="58">
        <v>2.0823587099999998</v>
      </c>
      <c r="G27" s="11">
        <v>6648.8244584310496</v>
      </c>
    </row>
    <row r="28" spans="1:7" x14ac:dyDescent="0.25">
      <c r="A28" s="10" t="s">
        <v>31</v>
      </c>
      <c r="B28" s="8">
        <v>1.91</v>
      </c>
      <c r="C28" s="9">
        <v>1859.00818698837</v>
      </c>
      <c r="E28" s="10" t="s">
        <v>34</v>
      </c>
      <c r="F28" s="58">
        <v>2.0100207600000002</v>
      </c>
      <c r="G28" s="11">
        <v>-6918.2418485277503</v>
      </c>
    </row>
    <row r="29" spans="1:7" x14ac:dyDescent="0.25">
      <c r="A29" s="10" t="s">
        <v>27</v>
      </c>
      <c r="B29" s="8">
        <v>1.78</v>
      </c>
      <c r="C29" s="9">
        <v>6200.8075467244898</v>
      </c>
      <c r="E29" s="10" t="s">
        <v>36</v>
      </c>
      <c r="F29" s="58">
        <v>1.91488025</v>
      </c>
      <c r="G29" s="11">
        <v>17050.105825449202</v>
      </c>
    </row>
    <row r="30" spans="1:7" x14ac:dyDescent="0.25">
      <c r="A30" s="10" t="s">
        <v>34</v>
      </c>
      <c r="B30" s="8">
        <v>1.73</v>
      </c>
      <c r="C30" s="9">
        <v>-6918.2418485277503</v>
      </c>
      <c r="E30" s="10" t="s">
        <v>103</v>
      </c>
      <c r="F30" s="58">
        <v>1.88080995</v>
      </c>
      <c r="G30" s="11">
        <v>2375.6259020934999</v>
      </c>
    </row>
    <row r="31" spans="1:7" x14ac:dyDescent="0.25">
      <c r="A31" s="10" t="s">
        <v>36</v>
      </c>
      <c r="B31" s="8">
        <v>1.69</v>
      </c>
      <c r="C31" s="9">
        <v>17050.105825449202</v>
      </c>
      <c r="E31" s="10" t="s">
        <v>104</v>
      </c>
      <c r="F31" s="58">
        <v>1.85480073</v>
      </c>
      <c r="G31" s="11">
        <v>1745.1425342863599</v>
      </c>
    </row>
    <row r="32" spans="1:7" x14ac:dyDescent="0.25">
      <c r="A32" s="10" t="s">
        <v>32</v>
      </c>
      <c r="B32" s="8">
        <v>1.65</v>
      </c>
      <c r="C32" s="9">
        <v>6648.8244584310496</v>
      </c>
      <c r="E32" s="10" t="s">
        <v>30</v>
      </c>
      <c r="F32" s="58">
        <v>1.8325922400000001</v>
      </c>
      <c r="G32" s="11">
        <v>2522.12393835087</v>
      </c>
    </row>
    <row r="33" spans="1:7" x14ac:dyDescent="0.25">
      <c r="A33" s="10" t="s">
        <v>37</v>
      </c>
      <c r="B33" s="8">
        <v>1.58</v>
      </c>
      <c r="C33" s="9">
        <v>1120.3095769609599</v>
      </c>
      <c r="E33" s="10" t="s">
        <v>38</v>
      </c>
      <c r="F33" s="58">
        <v>1.7501783700000002</v>
      </c>
      <c r="G33" s="11">
        <v>1730.7645490458599</v>
      </c>
    </row>
    <row r="34" spans="1:7" x14ac:dyDescent="0.25">
      <c r="A34" s="10" t="s">
        <v>39</v>
      </c>
      <c r="B34" s="8">
        <v>1.36</v>
      </c>
      <c r="C34" s="9">
        <v>4217.7915285829304</v>
      </c>
      <c r="E34" s="10" t="s">
        <v>29</v>
      </c>
      <c r="F34" s="58">
        <v>1.6921243799999999</v>
      </c>
      <c r="G34" s="11">
        <v>4336.9940933415101</v>
      </c>
    </row>
    <row r="35" spans="1:7" x14ac:dyDescent="0.25">
      <c r="A35" s="10" t="s">
        <v>41</v>
      </c>
      <c r="B35" s="8">
        <v>1.18</v>
      </c>
      <c r="C35" s="9">
        <v>-2534.0701264742002</v>
      </c>
      <c r="E35" s="10" t="s">
        <v>105</v>
      </c>
      <c r="F35" s="58">
        <v>1.67324641</v>
      </c>
      <c r="G35" s="11">
        <v>1144.8581562398599</v>
      </c>
    </row>
    <row r="36" spans="1:7" x14ac:dyDescent="0.25">
      <c r="A36" s="10" t="s">
        <v>42</v>
      </c>
      <c r="B36" s="8">
        <v>1.17</v>
      </c>
      <c r="C36" s="9">
        <v>2946.9819818452502</v>
      </c>
      <c r="E36" s="10" t="s">
        <v>93</v>
      </c>
      <c r="F36" s="58">
        <v>1.5722651599999999</v>
      </c>
      <c r="G36" s="11">
        <v>4727.60128118578</v>
      </c>
    </row>
    <row r="37" spans="1:7" x14ac:dyDescent="0.25">
      <c r="A37" s="10" t="s">
        <v>43</v>
      </c>
      <c r="B37" s="8">
        <v>1.1499999999999999</v>
      </c>
      <c r="C37" s="9">
        <v>5232.2278683042196</v>
      </c>
      <c r="E37" s="10" t="s">
        <v>106</v>
      </c>
      <c r="F37" s="58">
        <v>1.4208095700000001</v>
      </c>
      <c r="G37" s="11">
        <v>1264.4821252653501</v>
      </c>
    </row>
    <row r="38" spans="1:7" x14ac:dyDescent="0.25">
      <c r="A38" s="10" t="s">
        <v>45</v>
      </c>
      <c r="B38" s="8">
        <v>1.1299999999999999</v>
      </c>
      <c r="C38" s="9">
        <v>8258.0633956330494</v>
      </c>
      <c r="E38" s="10" t="s">
        <v>107</v>
      </c>
      <c r="F38" s="58">
        <v>1.2801258600000001</v>
      </c>
      <c r="G38" s="11">
        <v>1066.6597654289501</v>
      </c>
    </row>
    <row r="39" spans="1:7" x14ac:dyDescent="0.25">
      <c r="A39" s="10" t="s">
        <v>46</v>
      </c>
      <c r="B39" s="8">
        <v>1.08</v>
      </c>
      <c r="C39" s="9">
        <v>6851.8905617739902</v>
      </c>
      <c r="E39" s="10" t="s">
        <v>33</v>
      </c>
      <c r="F39" s="58">
        <v>1.2548153999999998</v>
      </c>
      <c r="G39" s="11">
        <v>2476.6460106560698</v>
      </c>
    </row>
    <row r="40" spans="1:7" x14ac:dyDescent="0.25">
      <c r="A40" s="10" t="s">
        <v>48</v>
      </c>
      <c r="B40" s="8">
        <v>1.08</v>
      </c>
      <c r="C40" s="9">
        <v>1643.45303288015</v>
      </c>
      <c r="E40" s="10" t="s">
        <v>35</v>
      </c>
      <c r="F40" s="58">
        <v>1.23304174</v>
      </c>
      <c r="G40" s="11">
        <v>3715.8755442575998</v>
      </c>
    </row>
    <row r="41" spans="1:7" x14ac:dyDescent="0.25">
      <c r="A41" s="10" t="s">
        <v>49</v>
      </c>
      <c r="B41" s="8">
        <v>1.06</v>
      </c>
      <c r="C41" s="9">
        <v>6757.5933460345796</v>
      </c>
      <c r="E41" s="10" t="s">
        <v>43</v>
      </c>
      <c r="F41" s="58">
        <v>1.20659136</v>
      </c>
      <c r="G41" s="11">
        <v>5232.2278683042196</v>
      </c>
    </row>
    <row r="42" spans="1:7" x14ac:dyDescent="0.25">
      <c r="A42" s="12" t="s">
        <v>14</v>
      </c>
      <c r="B42" s="13">
        <f>+SUM(B18:B41)</f>
        <v>56.599999999999987</v>
      </c>
      <c r="C42" s="15"/>
      <c r="E42" s="10" t="s">
        <v>49</v>
      </c>
      <c r="F42" s="58">
        <v>1.0468991999999999</v>
      </c>
      <c r="G42" s="11">
        <v>6757.5933460345796</v>
      </c>
    </row>
    <row r="43" spans="1:7" x14ac:dyDescent="0.25">
      <c r="A43" s="10" t="s">
        <v>15</v>
      </c>
      <c r="B43" s="8">
        <v>10.9</v>
      </c>
      <c r="C43" s="25"/>
      <c r="E43" s="10" t="s">
        <v>108</v>
      </c>
      <c r="F43" s="58">
        <v>1.02996299</v>
      </c>
      <c r="G43" s="11">
        <v>230</v>
      </c>
    </row>
    <row r="44" spans="1:7" x14ac:dyDescent="0.25">
      <c r="A44" s="12" t="s">
        <v>44</v>
      </c>
      <c r="B44" s="13">
        <f>+B43+B42</f>
        <v>67.499999999999986</v>
      </c>
      <c r="C44" s="15"/>
      <c r="E44" s="10" t="s">
        <v>40</v>
      </c>
      <c r="F44" s="58">
        <v>1.02123524</v>
      </c>
      <c r="G44" s="11">
        <v>-3484.0648793225901</v>
      </c>
    </row>
    <row r="45" spans="1:7" ht="15.75" thickBot="1" x14ac:dyDescent="0.3">
      <c r="A45" s="16"/>
      <c r="B45" s="17"/>
      <c r="C45" s="18"/>
      <c r="E45" s="12" t="s">
        <v>14</v>
      </c>
      <c r="F45" s="19">
        <f>SUM(F17:F44)</f>
        <v>62.990727770000007</v>
      </c>
      <c r="G45" s="20"/>
    </row>
    <row r="46" spans="1:7" ht="15.75" thickBot="1" x14ac:dyDescent="0.3">
      <c r="A46" s="3" t="s">
        <v>47</v>
      </c>
      <c r="B46" s="4" t="s">
        <v>3</v>
      </c>
      <c r="C46" s="5" t="s">
        <v>4</v>
      </c>
      <c r="E46" s="10" t="s">
        <v>15</v>
      </c>
      <c r="F46" s="58">
        <v>6.3</v>
      </c>
      <c r="G46" s="11"/>
    </row>
    <row r="47" spans="1:7" x14ac:dyDescent="0.25">
      <c r="A47" s="7" t="s">
        <v>50</v>
      </c>
      <c r="B47" s="8">
        <v>2.5</v>
      </c>
      <c r="C47" s="32">
        <v>38693.117675228699</v>
      </c>
      <c r="E47" s="12" t="s">
        <v>44</v>
      </c>
      <c r="F47" s="19">
        <f>F45+F46</f>
        <v>69.290727770000004</v>
      </c>
      <c r="G47" s="20"/>
    </row>
    <row r="48" spans="1:7" ht="15.75" thickBot="1" x14ac:dyDescent="0.3">
      <c r="A48" s="12" t="s">
        <v>14</v>
      </c>
      <c r="B48" s="13">
        <f>+SUM(B47:B47)</f>
        <v>2.5</v>
      </c>
      <c r="C48" s="34"/>
      <c r="E48" s="21"/>
      <c r="F48" s="22"/>
      <c r="G48" s="23"/>
    </row>
    <row r="49" spans="1:7" ht="15.75" thickBot="1" x14ac:dyDescent="0.3">
      <c r="A49" s="10" t="s">
        <v>15</v>
      </c>
      <c r="B49" s="8">
        <v>4.4000000000000004</v>
      </c>
      <c r="C49" s="34"/>
      <c r="E49" s="3" t="s">
        <v>47</v>
      </c>
      <c r="F49" s="4" t="s">
        <v>3</v>
      </c>
      <c r="G49" s="5" t="s">
        <v>4</v>
      </c>
    </row>
    <row r="50" spans="1:7" x14ac:dyDescent="0.25">
      <c r="A50" s="12" t="s">
        <v>51</v>
      </c>
      <c r="B50" s="13">
        <f>+B48+B49</f>
        <v>6.9</v>
      </c>
      <c r="C50" s="34"/>
      <c r="E50" s="24" t="s">
        <v>94</v>
      </c>
      <c r="F50" s="58">
        <v>3.6012793700000003</v>
      </c>
      <c r="G50" s="11">
        <v>23628.4117165758</v>
      </c>
    </row>
    <row r="51" spans="1:7" ht="15.75" thickBot="1" x14ac:dyDescent="0.3">
      <c r="A51" s="10"/>
      <c r="B51" s="40"/>
      <c r="C51" s="34"/>
      <c r="E51" s="10" t="s">
        <v>50</v>
      </c>
      <c r="F51" s="58">
        <v>1.7861437199999999</v>
      </c>
      <c r="G51" s="11">
        <v>38693.117675228699</v>
      </c>
    </row>
    <row r="52" spans="1:7" ht="15.75" thickBot="1" x14ac:dyDescent="0.3">
      <c r="A52" s="3" t="s">
        <v>52</v>
      </c>
      <c r="B52" s="4"/>
      <c r="C52" s="5"/>
      <c r="E52" s="12" t="s">
        <v>14</v>
      </c>
      <c r="F52" s="19">
        <f>SUM(F50:F51)</f>
        <v>5.3874230900000004</v>
      </c>
      <c r="G52" s="20"/>
    </row>
    <row r="53" spans="1:7" x14ac:dyDescent="0.25">
      <c r="A53" s="10" t="s">
        <v>53</v>
      </c>
      <c r="B53" s="8">
        <v>12.7</v>
      </c>
      <c r="C53" s="34"/>
      <c r="E53" s="10" t="s">
        <v>15</v>
      </c>
      <c r="F53" s="58">
        <v>3.3782049000000005</v>
      </c>
      <c r="G53" s="11"/>
    </row>
    <row r="54" spans="1:7" x14ac:dyDescent="0.25">
      <c r="A54" s="10"/>
      <c r="B54" s="40"/>
      <c r="C54" s="34"/>
      <c r="E54" s="12" t="s">
        <v>51</v>
      </c>
      <c r="F54" s="19">
        <f>F52+F53</f>
        <v>8.7656279900000005</v>
      </c>
      <c r="G54" s="20"/>
    </row>
    <row r="55" spans="1:7" ht="15.75" thickBot="1" x14ac:dyDescent="0.3">
      <c r="A55" s="41" t="s">
        <v>58</v>
      </c>
      <c r="B55" s="42">
        <f>+B15+B44+B50+B53</f>
        <v>114.49999999999999</v>
      </c>
      <c r="C55" s="43"/>
      <c r="E55" s="26"/>
      <c r="F55" s="27"/>
      <c r="G55" s="28"/>
    </row>
    <row r="56" spans="1:7" x14ac:dyDescent="0.25">
      <c r="C56" s="44"/>
      <c r="E56" s="29" t="s">
        <v>52</v>
      </c>
      <c r="F56" s="30"/>
      <c r="G56" s="31"/>
    </row>
    <row r="57" spans="1:7" x14ac:dyDescent="0.25">
      <c r="C57" s="44"/>
      <c r="E57" s="7" t="s">
        <v>53</v>
      </c>
      <c r="F57" s="70">
        <v>13.381638553919998</v>
      </c>
      <c r="G57" s="33"/>
    </row>
    <row r="58" spans="1:7" x14ac:dyDescent="0.25">
      <c r="A58" s="77" t="s">
        <v>55</v>
      </c>
      <c r="B58" s="78"/>
      <c r="C58" s="78"/>
      <c r="E58" s="16"/>
      <c r="F58" s="35"/>
      <c r="G58" s="36"/>
    </row>
    <row r="59" spans="1:7" x14ac:dyDescent="0.25">
      <c r="A59" s="10" t="s">
        <v>57</v>
      </c>
      <c r="B59" s="8">
        <v>6.6</v>
      </c>
      <c r="C59" s="11">
        <v>41628.548545815502</v>
      </c>
      <c r="E59" s="37" t="s">
        <v>54</v>
      </c>
      <c r="F59" s="38">
        <f>ROUNDUP(F14+F47+F54+F57,2)</f>
        <v>117.55000000000001</v>
      </c>
      <c r="G59" s="71"/>
    </row>
    <row r="60" spans="1:7" x14ac:dyDescent="0.25">
      <c r="A60" s="10" t="s">
        <v>61</v>
      </c>
      <c r="B60" s="8">
        <v>2</v>
      </c>
      <c r="C60" s="11">
        <v>41883.841573339298</v>
      </c>
    </row>
    <row r="61" spans="1:7" x14ac:dyDescent="0.25">
      <c r="A61" s="10" t="s">
        <v>63</v>
      </c>
      <c r="B61" s="8">
        <v>1.6</v>
      </c>
      <c r="C61" s="11">
        <v>40157.264685935101</v>
      </c>
      <c r="E61" s="77" t="s">
        <v>55</v>
      </c>
      <c r="F61" s="78"/>
      <c r="G61" s="78"/>
    </row>
    <row r="62" spans="1:7" x14ac:dyDescent="0.25">
      <c r="A62" s="10" t="s">
        <v>60</v>
      </c>
      <c r="B62" s="8">
        <v>1.5</v>
      </c>
      <c r="C62" s="11">
        <v>8546.2755171719691</v>
      </c>
      <c r="E62" s="7" t="s">
        <v>56</v>
      </c>
      <c r="F62" s="58">
        <v>2.26706136</v>
      </c>
      <c r="G62" s="11">
        <v>53231.424368091597</v>
      </c>
    </row>
    <row r="63" spans="1:7" x14ac:dyDescent="0.25">
      <c r="A63" s="10" t="s">
        <v>65</v>
      </c>
      <c r="B63" s="8">
        <v>1.3</v>
      </c>
      <c r="C63" s="11">
        <v>5580.7080305556701</v>
      </c>
      <c r="E63" s="7" t="s">
        <v>60</v>
      </c>
      <c r="F63" s="72">
        <v>1.9169210400000001</v>
      </c>
      <c r="G63" s="36">
        <v>8546.2755171719691</v>
      </c>
    </row>
    <row r="64" spans="1:7" x14ac:dyDescent="0.25">
      <c r="A64" s="10" t="s">
        <v>115</v>
      </c>
      <c r="B64" s="8">
        <v>1.2</v>
      </c>
      <c r="C64" s="11">
        <v>-5292.9274226669904</v>
      </c>
      <c r="E64" s="7" t="s">
        <v>69</v>
      </c>
      <c r="F64" s="58">
        <v>1.91212512</v>
      </c>
      <c r="G64" s="11">
        <v>19362.103366566302</v>
      </c>
    </row>
    <row r="65" spans="1:7" x14ac:dyDescent="0.25">
      <c r="A65" s="10" t="s">
        <v>66</v>
      </c>
      <c r="B65" s="8">
        <v>1.2</v>
      </c>
      <c r="C65" s="11">
        <v>2464.15</v>
      </c>
      <c r="E65" s="7" t="s">
        <v>57</v>
      </c>
      <c r="F65" s="58">
        <v>1.8829468300000001</v>
      </c>
      <c r="G65" s="11">
        <v>41628.548545815502</v>
      </c>
    </row>
    <row r="66" spans="1:7" x14ac:dyDescent="0.25">
      <c r="A66" s="10" t="s">
        <v>68</v>
      </c>
      <c r="B66" s="8">
        <v>1.1000000000000001</v>
      </c>
      <c r="C66" s="11">
        <v>9736.3297730346803</v>
      </c>
      <c r="E66" s="7" t="s">
        <v>98</v>
      </c>
      <c r="F66" s="58">
        <v>1.7903415600000001</v>
      </c>
      <c r="G66" s="11">
        <v>10471.172836133301</v>
      </c>
    </row>
    <row r="67" spans="1:7" x14ac:dyDescent="0.25">
      <c r="A67" s="10" t="s">
        <v>69</v>
      </c>
      <c r="B67" s="8">
        <v>1.1000000000000001</v>
      </c>
      <c r="C67" s="11">
        <v>19362.103366566302</v>
      </c>
      <c r="E67" s="7" t="s">
        <v>100</v>
      </c>
      <c r="F67" s="58">
        <v>1.7119090800000001</v>
      </c>
      <c r="G67" s="11">
        <v>21779.4</v>
      </c>
    </row>
    <row r="68" spans="1:7" x14ac:dyDescent="0.25">
      <c r="A68" s="12" t="s">
        <v>14</v>
      </c>
      <c r="B68" s="19">
        <f>SUM(B59:B67)</f>
        <v>17.600000000000001</v>
      </c>
      <c r="C68" s="52"/>
      <c r="E68" s="7" t="s">
        <v>109</v>
      </c>
      <c r="F68" s="58">
        <v>1.65483</v>
      </c>
      <c r="G68" s="11">
        <v>-451.82531463344702</v>
      </c>
    </row>
    <row r="69" spans="1:7" x14ac:dyDescent="0.25">
      <c r="A69" s="10" t="s">
        <v>62</v>
      </c>
      <c r="B69" s="8">
        <v>17.100000000000001</v>
      </c>
      <c r="C69" s="52"/>
      <c r="E69" s="7" t="s">
        <v>65</v>
      </c>
      <c r="F69" s="58">
        <v>1.58976768</v>
      </c>
      <c r="G69" s="11">
        <v>5580.7080305556701</v>
      </c>
    </row>
    <row r="70" spans="1:7" x14ac:dyDescent="0.25">
      <c r="A70" s="12" t="s">
        <v>64</v>
      </c>
      <c r="B70" s="19">
        <f>B68+B69</f>
        <v>34.700000000000003</v>
      </c>
      <c r="C70" s="52"/>
      <c r="E70" s="7" t="s">
        <v>59</v>
      </c>
      <c r="F70" s="58">
        <v>1.3163364</v>
      </c>
      <c r="G70" s="11">
        <v>168.13218376807399</v>
      </c>
    </row>
    <row r="71" spans="1:7" x14ac:dyDescent="0.25">
      <c r="A71" s="54"/>
      <c r="B71" s="55"/>
      <c r="C71" s="56"/>
      <c r="E71" s="7" t="s">
        <v>99</v>
      </c>
      <c r="F71" s="58">
        <v>1.0897621899999999</v>
      </c>
      <c r="G71" s="11">
        <v>18542.0242839208</v>
      </c>
    </row>
    <row r="72" spans="1:7" x14ac:dyDescent="0.25">
      <c r="E72" s="73" t="s">
        <v>115</v>
      </c>
      <c r="F72" s="72">
        <v>1.00872005</v>
      </c>
      <c r="G72" s="36">
        <v>-5292.9274226669904</v>
      </c>
    </row>
    <row r="73" spans="1:7" x14ac:dyDescent="0.25">
      <c r="A73" s="48"/>
      <c r="B73" s="49"/>
      <c r="C73" s="57"/>
      <c r="E73" s="12" t="s">
        <v>14</v>
      </c>
      <c r="F73" s="19">
        <f>SUM(F62:F72)</f>
        <v>18.14072131</v>
      </c>
      <c r="G73" s="20"/>
    </row>
    <row r="74" spans="1:7" x14ac:dyDescent="0.25">
      <c r="A74" s="48"/>
      <c r="B74" s="49"/>
      <c r="C74" s="57"/>
      <c r="E74" s="10" t="s">
        <v>62</v>
      </c>
      <c r="F74" s="58">
        <v>18.622021969999995</v>
      </c>
      <c r="G74" s="11"/>
    </row>
    <row r="75" spans="1:7" ht="15.75" thickBot="1" x14ac:dyDescent="0.3">
      <c r="E75" s="45" t="s">
        <v>64</v>
      </c>
      <c r="F75" s="46">
        <f>F73+F74</f>
        <v>36.762743279999995</v>
      </c>
      <c r="G75" s="47"/>
    </row>
    <row r="76" spans="1:7" x14ac:dyDescent="0.25">
      <c r="E76" s="54"/>
      <c r="F76" s="55"/>
      <c r="G76" s="56"/>
    </row>
    <row r="77" spans="1:7" x14ac:dyDescent="0.25">
      <c r="E77" s="48"/>
      <c r="F77" s="49"/>
      <c r="G77" s="50"/>
    </row>
    <row r="78" spans="1:7" x14ac:dyDescent="0.25">
      <c r="E78" s="48"/>
      <c r="F78" s="49"/>
      <c r="G78" s="50"/>
    </row>
  </sheetData>
  <mergeCells count="4">
    <mergeCell ref="E61:G61"/>
    <mergeCell ref="A1:B1"/>
    <mergeCell ref="E1:G1"/>
    <mergeCell ref="A58:C5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8CC3C-8AE6-49DB-B994-E5FE14308BCF}">
  <dimension ref="A1:G59"/>
  <sheetViews>
    <sheetView zoomScale="80" zoomScaleNormal="80" workbookViewId="0">
      <selection activeCell="G7" sqref="G7"/>
    </sheetView>
  </sheetViews>
  <sheetFormatPr defaultRowHeight="15" x14ac:dyDescent="0.25"/>
  <cols>
    <col min="1" max="1" width="83.7109375" bestFit="1" customWidth="1"/>
    <col min="2" max="2" width="8.140625" customWidth="1"/>
    <col min="3" max="3" width="14.140625" bestFit="1" customWidth="1"/>
    <col min="5" max="5" width="83.7109375" bestFit="1" customWidth="1"/>
    <col min="6" max="6" width="8.42578125" customWidth="1"/>
    <col min="7" max="7" width="14.140625" bestFit="1" customWidth="1"/>
  </cols>
  <sheetData>
    <row r="1" spans="1:7" x14ac:dyDescent="0.25">
      <c r="A1" s="79" t="s">
        <v>73</v>
      </c>
      <c r="B1" s="79"/>
      <c r="C1" s="79"/>
      <c r="E1" s="79" t="s">
        <v>67</v>
      </c>
      <c r="F1" s="79"/>
      <c r="G1" s="79"/>
    </row>
    <row r="2" spans="1:7" ht="15.75" thickBot="1" x14ac:dyDescent="0.3">
      <c r="G2" s="2"/>
    </row>
    <row r="3" spans="1:7" ht="15.75" thickBot="1" x14ac:dyDescent="0.3">
      <c r="A3" s="3" t="s">
        <v>2</v>
      </c>
      <c r="B3" s="51" t="s">
        <v>3</v>
      </c>
      <c r="C3" s="5" t="s">
        <v>4</v>
      </c>
      <c r="E3" s="3" t="s">
        <v>2</v>
      </c>
      <c r="F3" s="51" t="s">
        <v>3</v>
      </c>
      <c r="G3" s="5" t="s">
        <v>4</v>
      </c>
    </row>
    <row r="4" spans="1:7" x14ac:dyDescent="0.25">
      <c r="A4" s="10" t="s">
        <v>70</v>
      </c>
      <c r="B4" s="8">
        <v>1.94</v>
      </c>
      <c r="C4" s="25">
        <v>-10057.6712131067</v>
      </c>
      <c r="E4" s="24" t="s">
        <v>71</v>
      </c>
      <c r="F4" s="69">
        <v>1.6745043299999995</v>
      </c>
      <c r="G4" s="53">
        <v>716.82589545013798</v>
      </c>
    </row>
    <row r="5" spans="1:7" x14ac:dyDescent="0.25">
      <c r="A5" s="10" t="s">
        <v>77</v>
      </c>
      <c r="B5" s="8">
        <v>1.43</v>
      </c>
      <c r="C5" s="25">
        <v>110.058419647176</v>
      </c>
      <c r="E5" s="10" t="s">
        <v>79</v>
      </c>
      <c r="F5" s="58">
        <v>1.6223652099999994</v>
      </c>
      <c r="G5" s="11">
        <v>-25137.3624361968</v>
      </c>
    </row>
    <row r="6" spans="1:7" x14ac:dyDescent="0.25">
      <c r="A6" s="10" t="s">
        <v>72</v>
      </c>
      <c r="B6" s="8">
        <v>1.26</v>
      </c>
      <c r="C6" s="25">
        <v>132.017480844538</v>
      </c>
      <c r="E6" s="10" t="s">
        <v>95</v>
      </c>
      <c r="F6" s="58">
        <v>1.3827249899999998</v>
      </c>
      <c r="G6" s="11">
        <v>-4627.1895144337404</v>
      </c>
    </row>
    <row r="7" spans="1:7" x14ac:dyDescent="0.25">
      <c r="A7" s="10" t="s">
        <v>79</v>
      </c>
      <c r="B7" s="8">
        <v>1.25</v>
      </c>
      <c r="C7" s="25">
        <v>-25137.3624361968</v>
      </c>
      <c r="E7" s="10" t="s">
        <v>72</v>
      </c>
      <c r="F7" s="58">
        <v>1.3819789899999999</v>
      </c>
      <c r="G7" s="11">
        <v>132.017480844538</v>
      </c>
    </row>
    <row r="8" spans="1:7" x14ac:dyDescent="0.25">
      <c r="A8" s="10" t="s">
        <v>71</v>
      </c>
      <c r="B8" s="8">
        <v>1.23</v>
      </c>
      <c r="C8" s="25">
        <v>716.82589545013798</v>
      </c>
      <c r="E8" s="10" t="s">
        <v>70</v>
      </c>
      <c r="F8" s="58">
        <v>1.1251413100000001</v>
      </c>
      <c r="G8" s="11">
        <v>-10057.6712131067</v>
      </c>
    </row>
    <row r="9" spans="1:7" x14ac:dyDescent="0.25">
      <c r="A9" s="12" t="s">
        <v>14</v>
      </c>
      <c r="B9" s="13">
        <f>+SUM(B4:B8)</f>
        <v>7.1099999999999994</v>
      </c>
      <c r="C9" s="59"/>
      <c r="E9" s="10" t="s">
        <v>77</v>
      </c>
      <c r="F9" s="58">
        <v>1.0161855899999999</v>
      </c>
      <c r="G9" s="11">
        <v>110.058419647176</v>
      </c>
    </row>
    <row r="10" spans="1:7" x14ac:dyDescent="0.25">
      <c r="A10" s="10" t="s">
        <v>15</v>
      </c>
      <c r="B10" s="8">
        <v>2.76</v>
      </c>
      <c r="C10" s="59"/>
      <c r="E10" s="12" t="s">
        <v>14</v>
      </c>
      <c r="F10" s="19">
        <f>SUM(F4:F9)</f>
        <v>8.2029004199999989</v>
      </c>
      <c r="G10" s="20"/>
    </row>
    <row r="11" spans="1:7" x14ac:dyDescent="0.25">
      <c r="A11" s="12" t="s">
        <v>17</v>
      </c>
      <c r="B11" s="13">
        <f>+B9+B10</f>
        <v>9.8699999999999992</v>
      </c>
      <c r="C11" s="59"/>
      <c r="E11" s="10" t="s">
        <v>15</v>
      </c>
      <c r="F11" s="58">
        <v>1.7957806300000003</v>
      </c>
      <c r="G11" s="11"/>
    </row>
    <row r="12" spans="1:7" ht="15.75" thickBot="1" x14ac:dyDescent="0.3">
      <c r="A12" s="39"/>
      <c r="B12" s="60"/>
      <c r="C12" s="61"/>
      <c r="E12" s="12" t="s">
        <v>17</v>
      </c>
      <c r="F12" s="19">
        <f>F10+F11</f>
        <v>9.9986810499999983</v>
      </c>
      <c r="G12" s="20"/>
    </row>
    <row r="13" spans="1:7" ht="15.75" thickBot="1" x14ac:dyDescent="0.3">
      <c r="A13" s="3" t="s">
        <v>18</v>
      </c>
      <c r="B13" s="51" t="s">
        <v>3</v>
      </c>
      <c r="C13" s="5" t="s">
        <v>4</v>
      </c>
      <c r="E13" s="21"/>
      <c r="F13" s="22"/>
      <c r="G13" s="23"/>
    </row>
    <row r="14" spans="1:7" ht="15.75" thickBot="1" x14ac:dyDescent="0.3">
      <c r="A14" s="7" t="s">
        <v>74</v>
      </c>
      <c r="B14" s="8">
        <v>4.16</v>
      </c>
      <c r="C14" s="25">
        <v>-4050.7692908151498</v>
      </c>
      <c r="E14" s="3" t="s">
        <v>18</v>
      </c>
      <c r="F14" s="51" t="s">
        <v>3</v>
      </c>
      <c r="G14" s="5" t="s">
        <v>4</v>
      </c>
    </row>
    <row r="15" spans="1:7" x14ac:dyDescent="0.25">
      <c r="A15" s="10" t="s">
        <v>80</v>
      </c>
      <c r="B15" s="8">
        <v>3.47</v>
      </c>
      <c r="C15" s="25">
        <v>2858.5807587251802</v>
      </c>
      <c r="E15" s="24" t="s">
        <v>74</v>
      </c>
      <c r="F15" s="69">
        <v>3.8686932000000001</v>
      </c>
      <c r="G15" s="53">
        <v>-4050.7692908151498</v>
      </c>
    </row>
    <row r="16" spans="1:7" x14ac:dyDescent="0.25">
      <c r="A16" s="10" t="s">
        <v>78</v>
      </c>
      <c r="B16" s="8">
        <v>3.14</v>
      </c>
      <c r="C16" s="25">
        <v>5235.1104387086398</v>
      </c>
      <c r="E16" s="10" t="s">
        <v>78</v>
      </c>
      <c r="F16" s="58">
        <v>3.3891406800000001</v>
      </c>
      <c r="G16" s="11">
        <v>5235.1104387086398</v>
      </c>
    </row>
    <row r="17" spans="1:7" x14ac:dyDescent="0.25">
      <c r="A17" s="10" t="s">
        <v>81</v>
      </c>
      <c r="B17" s="8">
        <v>2.4300000000000002</v>
      </c>
      <c r="C17" s="25">
        <v>738.89168171640404</v>
      </c>
      <c r="E17" s="10" t="s">
        <v>75</v>
      </c>
      <c r="F17" s="58">
        <v>3.25167216</v>
      </c>
      <c r="G17" s="59">
        <v>2024.8635197306901</v>
      </c>
    </row>
    <row r="18" spans="1:7" x14ac:dyDescent="0.25">
      <c r="A18" s="10" t="s">
        <v>84</v>
      </c>
      <c r="B18" s="8">
        <v>1.99</v>
      </c>
      <c r="C18" s="25">
        <v>3594.27981005329</v>
      </c>
      <c r="E18" s="10" t="s">
        <v>76</v>
      </c>
      <c r="F18" s="58">
        <v>2.5177996199999999</v>
      </c>
      <c r="G18" s="11">
        <v>570.66589628536599</v>
      </c>
    </row>
    <row r="19" spans="1:7" x14ac:dyDescent="0.25">
      <c r="A19" s="10" t="s">
        <v>85</v>
      </c>
      <c r="B19" s="8">
        <v>1.54</v>
      </c>
      <c r="C19" s="25">
        <v>2024.8635197306901</v>
      </c>
      <c r="E19" s="10" t="s">
        <v>110</v>
      </c>
      <c r="F19" s="58">
        <v>2.3657015399999999</v>
      </c>
      <c r="G19" s="11">
        <v>2005.5662812897699</v>
      </c>
    </row>
    <row r="20" spans="1:7" x14ac:dyDescent="0.25">
      <c r="A20" s="10" t="s">
        <v>86</v>
      </c>
      <c r="B20" s="8">
        <v>1.34</v>
      </c>
      <c r="C20" s="25">
        <v>11066.9352937268</v>
      </c>
      <c r="E20" s="10" t="s">
        <v>81</v>
      </c>
      <c r="F20" s="58">
        <v>1.8049268500000002</v>
      </c>
      <c r="G20" s="11">
        <v>738.89168171640404</v>
      </c>
    </row>
    <row r="21" spans="1:7" x14ac:dyDescent="0.25">
      <c r="A21" s="10" t="s">
        <v>87</v>
      </c>
      <c r="B21" s="8">
        <v>1.3</v>
      </c>
      <c r="C21" s="25">
        <v>2568.1574713402101</v>
      </c>
      <c r="E21" s="10" t="s">
        <v>111</v>
      </c>
      <c r="F21" s="58">
        <v>1.59868524</v>
      </c>
      <c r="G21" s="11">
        <v>1801.0202421974</v>
      </c>
    </row>
    <row r="22" spans="1:7" x14ac:dyDescent="0.25">
      <c r="A22" s="10" t="s">
        <v>88</v>
      </c>
      <c r="B22" s="8">
        <v>1.1399999999999999</v>
      </c>
      <c r="C22" s="25">
        <v>3012.2114238100498</v>
      </c>
      <c r="E22" s="10" t="s">
        <v>112</v>
      </c>
      <c r="F22" s="58">
        <v>1.46378918</v>
      </c>
      <c r="G22" s="11">
        <v>4100.4162823013703</v>
      </c>
    </row>
    <row r="23" spans="1:7" x14ac:dyDescent="0.25">
      <c r="A23" s="10" t="s">
        <v>89</v>
      </c>
      <c r="B23" s="8">
        <v>1.08</v>
      </c>
      <c r="C23" s="25">
        <v>274.98069260793102</v>
      </c>
      <c r="E23" s="10" t="s">
        <v>97</v>
      </c>
      <c r="F23" s="58">
        <v>1.3936211999999999</v>
      </c>
      <c r="G23" s="11">
        <v>-3897.7799851792302</v>
      </c>
    </row>
    <row r="24" spans="1:7" x14ac:dyDescent="0.25">
      <c r="A24" s="10" t="s">
        <v>75</v>
      </c>
      <c r="B24" s="8">
        <v>1.05</v>
      </c>
      <c r="C24" s="59">
        <v>2024.8635197306901</v>
      </c>
      <c r="E24" s="10" t="s">
        <v>113</v>
      </c>
      <c r="F24" s="58">
        <v>1.32833826</v>
      </c>
      <c r="G24" s="11">
        <v>1517.0746200261699</v>
      </c>
    </row>
    <row r="25" spans="1:7" x14ac:dyDescent="0.25">
      <c r="A25" s="12" t="s">
        <v>14</v>
      </c>
      <c r="B25" s="13">
        <f>+SUM(B14:B24)</f>
        <v>22.640000000000004</v>
      </c>
      <c r="C25" s="59"/>
      <c r="E25" s="10" t="s">
        <v>96</v>
      </c>
      <c r="F25" s="58">
        <v>1.20537929</v>
      </c>
      <c r="G25" s="11">
        <v>1745.23299600323</v>
      </c>
    </row>
    <row r="26" spans="1:7" x14ac:dyDescent="0.25">
      <c r="A26" s="10" t="s">
        <v>15</v>
      </c>
      <c r="B26" s="8">
        <v>7.14</v>
      </c>
      <c r="C26" s="59"/>
      <c r="E26" s="10" t="s">
        <v>88</v>
      </c>
      <c r="F26" s="58">
        <v>1.1638998600000001</v>
      </c>
      <c r="G26" s="11">
        <v>3012.2114238100498</v>
      </c>
    </row>
    <row r="27" spans="1:7" x14ac:dyDescent="0.25">
      <c r="A27" s="12" t="s">
        <v>44</v>
      </c>
      <c r="B27" s="13">
        <f>+B25+B26</f>
        <v>29.780000000000005</v>
      </c>
      <c r="C27" s="59"/>
      <c r="E27" s="10" t="s">
        <v>114</v>
      </c>
      <c r="F27" s="58">
        <v>1.108689</v>
      </c>
      <c r="G27" s="11">
        <v>1510.00794684175</v>
      </c>
    </row>
    <row r="28" spans="1:7" ht="15.75" thickBot="1" x14ac:dyDescent="0.3">
      <c r="A28" s="39"/>
      <c r="B28" s="60"/>
      <c r="C28" s="61"/>
      <c r="E28" s="10" t="s">
        <v>82</v>
      </c>
      <c r="F28" s="58">
        <v>1.0735294900000001</v>
      </c>
      <c r="G28" s="11">
        <v>3713.4226233894901</v>
      </c>
    </row>
    <row r="29" spans="1:7" ht="15.75" thickBot="1" x14ac:dyDescent="0.3">
      <c r="A29" s="6" t="s">
        <v>47</v>
      </c>
      <c r="B29" s="62" t="s">
        <v>3</v>
      </c>
      <c r="C29" s="5" t="s">
        <v>4</v>
      </c>
      <c r="E29" s="12" t="s">
        <v>14</v>
      </c>
      <c r="F29" s="19">
        <f>SUM(F15:F28)</f>
        <v>27.533865569999996</v>
      </c>
      <c r="G29" s="20"/>
    </row>
    <row r="30" spans="1:7" x14ac:dyDescent="0.25">
      <c r="A30" s="7" t="s">
        <v>83</v>
      </c>
      <c r="B30" s="8">
        <v>1.21</v>
      </c>
      <c r="C30" s="9">
        <v>5614.32</v>
      </c>
      <c r="E30" s="10" t="s">
        <v>15</v>
      </c>
      <c r="F30" s="58">
        <v>6.815768209999999</v>
      </c>
      <c r="G30" s="11"/>
    </row>
    <row r="31" spans="1:7" x14ac:dyDescent="0.25">
      <c r="A31" s="12" t="s">
        <v>14</v>
      </c>
      <c r="B31" s="13">
        <f>+SUM(B30:B30)</f>
        <v>1.21</v>
      </c>
      <c r="C31" s="25"/>
      <c r="E31" s="12" t="s">
        <v>44</v>
      </c>
      <c r="F31" s="19">
        <f>F29+F30</f>
        <v>34.349633779999998</v>
      </c>
      <c r="G31" s="20"/>
    </row>
    <row r="32" spans="1:7" ht="15.75" thickBot="1" x14ac:dyDescent="0.3">
      <c r="A32" s="10" t="s">
        <v>15</v>
      </c>
      <c r="B32" s="8">
        <v>0.44</v>
      </c>
      <c r="C32" s="25"/>
      <c r="E32" s="21"/>
      <c r="F32" s="22"/>
      <c r="G32" s="23"/>
    </row>
    <row r="33" spans="1:7" ht="15.75" thickBot="1" x14ac:dyDescent="0.3">
      <c r="A33" s="12" t="s">
        <v>51</v>
      </c>
      <c r="B33" s="13">
        <f>+B31+B32</f>
        <v>1.65</v>
      </c>
      <c r="C33" s="25"/>
      <c r="E33" s="6" t="s">
        <v>47</v>
      </c>
      <c r="F33" s="62" t="s">
        <v>3</v>
      </c>
      <c r="G33" s="5" t="s">
        <v>4</v>
      </c>
    </row>
    <row r="34" spans="1:7" x14ac:dyDescent="0.25">
      <c r="A34" s="39"/>
      <c r="B34" s="60"/>
      <c r="C34" s="64"/>
      <c r="E34" s="24" t="s">
        <v>83</v>
      </c>
      <c r="F34" s="69">
        <v>1.4615628500000002</v>
      </c>
      <c r="G34" s="53">
        <v>29703.802784186701</v>
      </c>
    </row>
    <row r="35" spans="1:7" x14ac:dyDescent="0.25">
      <c r="A35" s="29" t="s">
        <v>52</v>
      </c>
      <c r="B35" s="63"/>
      <c r="C35" s="65"/>
      <c r="E35" s="74" t="s">
        <v>14</v>
      </c>
      <c r="F35" s="19">
        <f>F34</f>
        <v>1.4615628500000002</v>
      </c>
      <c r="G35" s="75"/>
    </row>
    <row r="36" spans="1:7" x14ac:dyDescent="0.25">
      <c r="A36" s="10" t="s">
        <v>90</v>
      </c>
      <c r="B36" s="8">
        <v>9.25</v>
      </c>
      <c r="C36" s="25"/>
      <c r="E36" s="10" t="s">
        <v>15</v>
      </c>
      <c r="F36" s="58">
        <v>0.6448508799999999</v>
      </c>
      <c r="G36" s="11"/>
    </row>
    <row r="37" spans="1:7" x14ac:dyDescent="0.25">
      <c r="A37" s="39"/>
      <c r="B37" s="60"/>
      <c r="C37" s="61"/>
      <c r="E37" s="12" t="s">
        <v>51</v>
      </c>
      <c r="F37" s="19">
        <f>F35+F36</f>
        <v>2.1064137299999999</v>
      </c>
      <c r="G37" s="20"/>
    </row>
    <row r="38" spans="1:7" ht="15.75" thickBot="1" x14ac:dyDescent="0.3">
      <c r="A38" s="66" t="s">
        <v>58</v>
      </c>
      <c r="B38" s="67">
        <f>+B36+B33+B27+B11</f>
        <v>50.550000000000004</v>
      </c>
      <c r="C38" s="68"/>
      <c r="E38" s="26"/>
      <c r="F38" s="27"/>
      <c r="G38" s="28"/>
    </row>
    <row r="39" spans="1:7" x14ac:dyDescent="0.25">
      <c r="E39" s="29" t="s">
        <v>52</v>
      </c>
      <c r="F39" s="63"/>
      <c r="G39" s="65"/>
    </row>
    <row r="40" spans="1:7" x14ac:dyDescent="0.25">
      <c r="A40" s="77" t="s">
        <v>55</v>
      </c>
      <c r="B40" s="78"/>
      <c r="C40" s="78"/>
      <c r="E40" s="7" t="s">
        <v>90</v>
      </c>
      <c r="F40" s="70">
        <v>9.7788897124799981</v>
      </c>
      <c r="G40" s="33"/>
    </row>
    <row r="41" spans="1:7" x14ac:dyDescent="0.25">
      <c r="A41" s="10" t="s">
        <v>57</v>
      </c>
      <c r="B41" s="8">
        <v>6.6</v>
      </c>
      <c r="C41" s="11">
        <v>41628.548545815502</v>
      </c>
      <c r="E41" s="16"/>
      <c r="F41" s="35"/>
      <c r="G41" s="36"/>
    </row>
    <row r="42" spans="1:7" x14ac:dyDescent="0.25">
      <c r="A42" s="10" t="s">
        <v>61</v>
      </c>
      <c r="B42" s="8">
        <v>2</v>
      </c>
      <c r="C42" s="11">
        <v>41883.841573339298</v>
      </c>
      <c r="E42" s="37" t="s">
        <v>54</v>
      </c>
      <c r="F42" s="38">
        <f>F12+F31+F37+F40</f>
        <v>56.233618272479987</v>
      </c>
      <c r="G42" s="76"/>
    </row>
    <row r="43" spans="1:7" x14ac:dyDescent="0.25">
      <c r="A43" s="10" t="s">
        <v>63</v>
      </c>
      <c r="B43" s="8">
        <v>1.6</v>
      </c>
      <c r="C43" s="11">
        <v>40157.264685935101</v>
      </c>
      <c r="G43" s="2"/>
    </row>
    <row r="44" spans="1:7" x14ac:dyDescent="0.25">
      <c r="A44" s="10" t="s">
        <v>60</v>
      </c>
      <c r="B44" s="8">
        <v>1.5</v>
      </c>
      <c r="C44" s="11">
        <v>8546.2755171719691</v>
      </c>
      <c r="E44" s="77" t="s">
        <v>55</v>
      </c>
      <c r="F44" s="78"/>
      <c r="G44" s="78"/>
    </row>
    <row r="45" spans="1:7" x14ac:dyDescent="0.25">
      <c r="A45" s="10" t="s">
        <v>65</v>
      </c>
      <c r="B45" s="8">
        <v>1.3</v>
      </c>
      <c r="C45" s="11">
        <v>5580.7080305556701</v>
      </c>
      <c r="E45" s="7" t="s">
        <v>56</v>
      </c>
      <c r="F45" s="58">
        <v>2.26706136</v>
      </c>
      <c r="G45" s="11">
        <v>53231.424368091597</v>
      </c>
    </row>
    <row r="46" spans="1:7" x14ac:dyDescent="0.25">
      <c r="A46" s="10" t="s">
        <v>115</v>
      </c>
      <c r="B46" s="8">
        <v>1.2</v>
      </c>
      <c r="C46" s="11">
        <v>-5292.9274226669904</v>
      </c>
      <c r="E46" s="7" t="s">
        <v>60</v>
      </c>
      <c r="F46" s="72">
        <v>1.9169210400000001</v>
      </c>
      <c r="G46" s="36">
        <v>8546.2755171719691</v>
      </c>
    </row>
    <row r="47" spans="1:7" x14ac:dyDescent="0.25">
      <c r="A47" s="10" t="s">
        <v>66</v>
      </c>
      <c r="B47" s="8">
        <v>1.2</v>
      </c>
      <c r="C47" s="11">
        <v>2464.15</v>
      </c>
      <c r="E47" s="7" t="s">
        <v>69</v>
      </c>
      <c r="F47" s="58">
        <v>1.91212512</v>
      </c>
      <c r="G47" s="11">
        <v>19362.103366566302</v>
      </c>
    </row>
    <row r="48" spans="1:7" x14ac:dyDescent="0.25">
      <c r="A48" s="10" t="s">
        <v>68</v>
      </c>
      <c r="B48" s="8">
        <v>1.1000000000000001</v>
      </c>
      <c r="C48" s="11">
        <v>9736.3297730346803</v>
      </c>
      <c r="E48" s="7" t="s">
        <v>57</v>
      </c>
      <c r="F48" s="58">
        <v>1.8829468300000001</v>
      </c>
      <c r="G48" s="11">
        <v>41628.548545815502</v>
      </c>
    </row>
    <row r="49" spans="1:7" x14ac:dyDescent="0.25">
      <c r="A49" s="10" t="s">
        <v>69</v>
      </c>
      <c r="B49" s="8">
        <v>1.1000000000000001</v>
      </c>
      <c r="C49" s="11">
        <v>19362.103366566302</v>
      </c>
      <c r="E49" s="7" t="s">
        <v>98</v>
      </c>
      <c r="F49" s="58">
        <v>1.7903415600000001</v>
      </c>
      <c r="G49" s="11">
        <v>10471.172836133301</v>
      </c>
    </row>
    <row r="50" spans="1:7" x14ac:dyDescent="0.25">
      <c r="A50" s="12" t="s">
        <v>14</v>
      </c>
      <c r="B50" s="19">
        <f>SUM(B41:B49)</f>
        <v>17.600000000000001</v>
      </c>
      <c r="C50" s="52"/>
      <c r="E50" s="7" t="s">
        <v>100</v>
      </c>
      <c r="F50" s="58">
        <v>1.7119090800000001</v>
      </c>
      <c r="G50" s="11">
        <v>21779.4</v>
      </c>
    </row>
    <row r="51" spans="1:7" x14ac:dyDescent="0.25">
      <c r="A51" s="10" t="s">
        <v>62</v>
      </c>
      <c r="B51" s="8">
        <v>17.100000000000001</v>
      </c>
      <c r="C51" s="52"/>
      <c r="E51" s="7" t="s">
        <v>109</v>
      </c>
      <c r="F51" s="58">
        <v>1.65483</v>
      </c>
      <c r="G51" s="11">
        <v>-451.82531463344702</v>
      </c>
    </row>
    <row r="52" spans="1:7" x14ac:dyDescent="0.25">
      <c r="A52" s="12" t="s">
        <v>64</v>
      </c>
      <c r="B52" s="19">
        <f>B50+B51</f>
        <v>34.700000000000003</v>
      </c>
      <c r="C52" s="52"/>
      <c r="E52" s="7" t="s">
        <v>65</v>
      </c>
      <c r="F52" s="58">
        <v>1.58976768</v>
      </c>
      <c r="G52" s="11">
        <v>5580.7080305556701</v>
      </c>
    </row>
    <row r="53" spans="1:7" x14ac:dyDescent="0.25">
      <c r="A53" s="54"/>
      <c r="B53" s="55"/>
      <c r="C53" s="56"/>
      <c r="E53" s="7" t="s">
        <v>59</v>
      </c>
      <c r="F53" s="58">
        <v>1.3163364</v>
      </c>
      <c r="G53" s="11">
        <v>168.13218376807399</v>
      </c>
    </row>
    <row r="54" spans="1:7" x14ac:dyDescent="0.25">
      <c r="E54" s="7" t="s">
        <v>99</v>
      </c>
      <c r="F54" s="58">
        <v>1.0897621899999999</v>
      </c>
      <c r="G54" s="11">
        <v>18542.0242839208</v>
      </c>
    </row>
    <row r="55" spans="1:7" x14ac:dyDescent="0.25">
      <c r="E55" s="73" t="s">
        <v>115</v>
      </c>
      <c r="F55" s="72">
        <v>1.00872005</v>
      </c>
      <c r="G55" s="36">
        <v>-5292.9274226669904</v>
      </c>
    </row>
    <row r="56" spans="1:7" x14ac:dyDescent="0.25">
      <c r="E56" s="12" t="s">
        <v>14</v>
      </c>
      <c r="F56" s="19">
        <f>SUM(F45:F55)</f>
        <v>18.14072131</v>
      </c>
      <c r="G56" s="20"/>
    </row>
    <row r="57" spans="1:7" x14ac:dyDescent="0.25">
      <c r="E57" s="10" t="s">
        <v>62</v>
      </c>
      <c r="F57" s="58">
        <v>18.622021969999995</v>
      </c>
      <c r="G57" s="11"/>
    </row>
    <row r="58" spans="1:7" ht="15.75" thickBot="1" x14ac:dyDescent="0.3">
      <c r="E58" s="45" t="s">
        <v>64</v>
      </c>
      <c r="F58" s="46">
        <f>F56+F57</f>
        <v>36.762743279999995</v>
      </c>
      <c r="G58" s="47"/>
    </row>
    <row r="59" spans="1:7" x14ac:dyDescent="0.25">
      <c r="E59" s="54"/>
      <c r="F59" s="55"/>
      <c r="G59" s="56"/>
    </row>
  </sheetData>
  <mergeCells count="4">
    <mergeCell ref="A40:C40"/>
    <mergeCell ref="A1:C1"/>
    <mergeCell ref="E1:G1"/>
    <mergeCell ref="E44:G4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5EF7F5BE7FE4C9F2FF558956348D2" ma:contentTypeVersion="5" ma:contentTypeDescription="Create a new document." ma:contentTypeScope="" ma:versionID="2101559820a72ba788e3fa664e6a322f">
  <xsd:schema xmlns:xsd="http://www.w3.org/2001/XMLSchema" xmlns:xs="http://www.w3.org/2001/XMLSchema" xmlns:p="http://schemas.microsoft.com/office/2006/metadata/properties" xmlns:ns2="d1e7dbe1-5c6f-4492-ad12-46829861a28e" xmlns:ns3="8ec2fab8-ea01-44d1-accf-f676846409d6" targetNamespace="http://schemas.microsoft.com/office/2006/metadata/properties" ma:root="true" ma:fieldsID="24cadf2fee30a31cf5c30296d12b79b2" ns2:_="" ns3:_="">
    <xsd:import namespace="d1e7dbe1-5c6f-4492-ad12-46829861a28e"/>
    <xsd:import namespace="8ec2fab8-ea01-44d1-accf-f676846409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e7dbe1-5c6f-4492-ad12-46829861a2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c2fab8-ea01-44d1-accf-f676846409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6BB27-E08E-4F4B-8A39-AD9900E5AC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814327-C125-45D0-9032-7A04BE5C5935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008e9e4e-1f30-4e76-9c2e-f305d01868d1"/>
    <ds:schemaRef ds:uri="http://purl.org/dc/terms/"/>
    <ds:schemaRef ds:uri="http://schemas.microsoft.com/office/2006/metadata/properties"/>
    <ds:schemaRef ds:uri="http://schemas.microsoft.com/office/infopath/2007/PartnerControls"/>
    <ds:schemaRef ds:uri="192f80ce-f52c-4d9f-85fc-ad40811d7cb0"/>
  </ds:schemaRefs>
</ds:datastoreItem>
</file>

<file path=customXml/itemProps3.xml><?xml version="1.0" encoding="utf-8"?>
<ds:datastoreItem xmlns:ds="http://schemas.openxmlformats.org/officeDocument/2006/customXml" ds:itemID="{B7406E55-6A22-4B6F-92F2-DADF223C35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e7dbe1-5c6f-4492-ad12-46829861a28e"/>
    <ds:schemaRef ds:uri="8ec2fab8-ea01-44d1-accf-f676846409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PRZ</vt:lpstr>
      <vt:lpstr>ERZ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Judy Li</dc:creator>
  <cp:lastModifiedBy>Natalie Yeates</cp:lastModifiedBy>
  <dcterms:created xsi:type="dcterms:W3CDTF">2023-09-22T17:34:47Z</dcterms:created>
  <dcterms:modified xsi:type="dcterms:W3CDTF">2023-09-28T17:15:34Z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0x0101005FF5EF7F5BE7FE4C9F2FF558956348D2</vt:lpwstr>
  </property>
</Properties>
</file>