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K:\Facilities Applications\2023 Panhandle Reinforcement\1 Update (2024 ISD)\Evidence\Updated Interrogatories\SEC\"/>
    </mc:Choice>
  </mc:AlternateContent>
  <xr:revisionPtr revIDLastSave="0" documentId="13_ncr:1_{790AC52E-A2DA-4E56-B629-833DCBA69CD6}" xr6:coauthVersionLast="47" xr6:coauthVersionMax="47" xr10:uidLastSave="{00000000-0000-0000-0000-000000000000}"/>
  <bookViews>
    <workbookView xWindow="-120" yWindow="-120" windowWidth="29040" windowHeight="15840" xr2:uid="{6DAE57BC-ADDF-47F0-A2A4-75360E2B5C08}"/>
  </bookViews>
  <sheets>
    <sheet name="Exhibit E T1 S4" sheetId="1" r:id="rId1"/>
  </sheets>
  <definedNames>
    <definedName name="_Key1" hidden="1">#REF!</definedName>
    <definedName name="_Order1" hidden="1">255</definedName>
    <definedName name="_Sort" hidden="1">#REF!</definedName>
    <definedName name="_xlnm.Print_Area" localSheetId="0">'Exhibit E T1 S4'!$A$1:$M$28</definedName>
    <definedName name="PrintSelection">1</definedName>
    <definedName name="srn.First._.Report.2" hidden="1">{"Test1",#N/A,FALSE,"Test 1"}</definedName>
    <definedName name="wrn.First._.Report." hidden="1">{"Test1",#N/A,FALSE,"Test 1"}</definedName>
    <definedName name="wrn.h3T1S1." hidden="1">{#N/A,#N/A,FALSE,"H3 Tab 1"}</definedName>
    <definedName name="wrn.H3T1S2." hidden="1">{#N/A,#N/A,FALSE,"H3 Tab 1"}</definedName>
    <definedName name="wrn.H3T2S3." hidden="1">{#N/A,#N/A,FALSE,"H3 Tab 2";#N/A,#N/A,FALSE,"H3 Tab 2"}</definedName>
    <definedName name="wrn.PCC." hidden="1">{"INPUTS",#N/A,TRUE,"PCC";"RESULTS1",#N/A,TRUE,"PCC";"RESULTS2",#N/A,TRUE,"PCC"}</definedName>
    <definedName name="wrn.Rate._.Base." hidden="1">{"Rate Base",#N/A,FALSE,"Sheet1"}</definedName>
    <definedName name="wrn.RevProof." hidden="1">{#N/A,#N/A,FALSE,"RevProof"}</definedName>
    <definedName name="wrn.SUMMARY." hidden="1">{#N/A,#N/A,FALSE,"Data Entry";"CUST_ADD",#N/A,FALSE,"Calculations";"Calculations",#N/A,FALSE,"Calculations";#N/A,#N/A,FALSE,"NPV";"INPUTS",#N/A,FALSE,"PCC";"RESULTS1",#N/A,FALSE,"PCC";"RESULTS2",#N/A,FALSE,"PCC";#N/A,#N/A,FALSE,"Stage1"}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1" i="1" l="1"/>
  <c r="L21" i="1"/>
  <c r="J21" i="1"/>
  <c r="I21" i="1"/>
  <c r="H21" i="1"/>
  <c r="E21" i="1"/>
  <c r="D21" i="1"/>
  <c r="I16" i="1"/>
  <c r="J16" i="1" l="1"/>
  <c r="J23" i="1" s="1"/>
  <c r="D16" i="1"/>
  <c r="D23" i="1" s="1"/>
  <c r="L16" i="1"/>
  <c r="L23" i="1" s="1"/>
  <c r="K21" i="1"/>
  <c r="E16" i="1"/>
  <c r="E23" i="1" s="1"/>
  <c r="M16" i="1"/>
  <c r="K16" i="1"/>
  <c r="F16" i="1"/>
  <c r="G16" i="1"/>
  <c r="F21" i="1"/>
  <c r="F23" i="1" s="1"/>
  <c r="H16" i="1"/>
  <c r="H23" i="1" s="1"/>
  <c r="G21" i="1"/>
  <c r="I23" i="1"/>
  <c r="M23" i="1"/>
  <c r="K23" i="1" l="1"/>
  <c r="G23" i="1"/>
</calcChain>
</file>

<file path=xl/sharedStrings.xml><?xml version="1.0" encoding="utf-8"?>
<sst xmlns="http://schemas.openxmlformats.org/spreadsheetml/2006/main" count="18" uniqueCount="17">
  <si>
    <t>Calculation of Revenue (Transmission Margins)</t>
  </si>
  <si>
    <t>Line</t>
  </si>
  <si>
    <r>
      <t>Project Year</t>
    </r>
    <r>
      <rPr>
        <b/>
        <sz val="10"/>
        <rFont val="Arial"/>
        <family val="2"/>
      </rPr>
      <t xml:space="preserve">           ($000's)</t>
    </r>
  </si>
  <si>
    <t>Transmission costs are recovered from Contract rate classes based on Firm Contract Demand (CD)</t>
  </si>
  <si>
    <t>The deemed incremental revenue is based on the capacity created by the Project</t>
  </si>
  <si>
    <t>Contract Methodology: Total CD * 12 *Transmission Margin</t>
  </si>
  <si>
    <t>Transmission Margin $/M3 / month</t>
  </si>
  <si>
    <t>Contract Demand 10^3m^3/month</t>
  </si>
  <si>
    <t xml:space="preserve">Transmission Margin </t>
  </si>
  <si>
    <t>General Service Transmission Margin = Volumes * Transmission Margin</t>
  </si>
  <si>
    <t>Transmission Margin $ / M3 consumed</t>
  </si>
  <si>
    <t>Volume 10 ^3 M^3</t>
  </si>
  <si>
    <t>Total Transmission Margin</t>
  </si>
  <si>
    <t>The transmissions margins are Jan 2023 rates</t>
  </si>
  <si>
    <t>PREP - Panhandle Regional Expansion Project</t>
  </si>
  <si>
    <t>InService Date: Nov-01-2024</t>
  </si>
  <si>
    <t>10 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</si>
</sst>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_);\(#,##0\);&quot;-  &quot;;&quot; &quot;@"/>
    <numFmt numFmtId="165" formatCode="#,##0.0000_);\(#,##0.0000\);&quot;-  &quot;;&quot; &quot;@"/>
    <numFmt numFmtId="166" formatCode="#,##0.000000_);\(#,##0.000000\);&quot;-  &quot;;&quot; &quot;@"/>
    <numFmt numFmtId="167" formatCode="&quot;$&quot;#,##0;[Red]\-&quot;$&quot;#,##0"/>
    <numFmt numFmtId="168" formatCode="#,##0.0_);\(#,##0.0\);&quot;-  &quot;;&quot; &quot;@"/>
  </numFmts>
  <fonts count="16">
    <font>
      <sz val="12"/>
      <name val="Arial MT"/>
    </font>
    <font>
      <sz val="10"/>
      <color rgb="FF000000"/>
      <name val="Arial"/>
      <family val="2"/>
    </font>
    <font>
      <sz val="12"/>
      <name val="Arial MT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 MT"/>
    </font>
    <font>
      <b/>
      <sz val="10"/>
      <name val="Arial MT"/>
    </font>
    <font>
      <sz val="11"/>
      <color theme="1"/>
      <name val="Calibri"/>
      <family val="2"/>
      <scheme val="minor"/>
    </font>
    <font>
      <u/>
      <sz val="12"/>
      <color theme="10"/>
      <name val="Arial MT"/>
    </font>
    <font>
      <u/>
      <sz val="9"/>
      <color theme="10"/>
      <name val="Arial MT"/>
    </font>
    <font>
      <sz val="10"/>
      <color indexed="12"/>
      <name val="Arial"/>
      <family val="2"/>
    </font>
    <font>
      <sz val="10"/>
      <color rgb="FF0000FF"/>
      <name val="Arial"/>
      <family val="2"/>
    </font>
    <font>
      <sz val="9"/>
      <color rgb="FF0000FF"/>
      <name val="Arial MT"/>
    </font>
    <font>
      <sz val="9"/>
      <color rgb="FF000000"/>
      <name val="Arial MT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">
    <border>
      <left/>
      <right/>
      <top/>
      <bottom/>
      <diagonal/>
    </border>
  </borders>
  <cellStyleXfs count="4">
    <xf numFmtId="164" fontId="0" fillId="0" borderId="0" applyFont="0" applyFill="0" applyBorder="0" applyProtection="0"/>
    <xf numFmtId="164" fontId="2" fillId="0" borderId="0" applyFont="0" applyFill="0" applyBorder="0" applyProtection="0"/>
    <xf numFmtId="165" fontId="9" fillId="0" borderId="0" applyFont="0" applyFill="0" applyBorder="0" applyProtection="0"/>
    <xf numFmtId="164" fontId="10" fillId="0" borderId="0" applyNumberFormat="0" applyFill="0" applyBorder="0" applyAlignment="0" applyProtection="0"/>
  </cellStyleXfs>
  <cellXfs count="27">
    <xf numFmtId="164" fontId="0" fillId="0" borderId="0" xfId="0"/>
    <xf numFmtId="164" fontId="3" fillId="0" borderId="0" xfId="0" applyFont="1"/>
    <xf numFmtId="164" fontId="4" fillId="0" borderId="0" xfId="0" applyFont="1" applyAlignment="1" applyProtection="1">
      <alignment horizontal="left"/>
    </xf>
    <xf numFmtId="164" fontId="3" fillId="0" borderId="0" xfId="0" applyFont="1" applyAlignment="1" applyProtection="1">
      <alignment horizontal="left"/>
    </xf>
    <xf numFmtId="164" fontId="3" fillId="0" borderId="0" xfId="0" applyFont="1" applyProtection="1"/>
    <xf numFmtId="164" fontId="5" fillId="0" borderId="0" xfId="1" applyFont="1" applyFill="1" applyAlignment="1">
      <alignment horizontal="right"/>
    </xf>
    <xf numFmtId="164" fontId="5" fillId="0" borderId="0" xfId="0" applyFont="1" applyAlignment="1" applyProtection="1">
      <alignment horizontal="left"/>
    </xf>
    <xf numFmtId="164" fontId="5" fillId="0" borderId="0" xfId="0" applyFont="1"/>
    <xf numFmtId="164" fontId="4" fillId="0" borderId="0" xfId="0" applyFont="1"/>
    <xf numFmtId="164" fontId="5" fillId="0" borderId="0" xfId="0" applyFont="1" applyFill="1"/>
    <xf numFmtId="164" fontId="6" fillId="0" borderId="0" xfId="0" applyFont="1" applyAlignment="1" applyProtection="1">
      <alignment horizontal="left"/>
    </xf>
    <xf numFmtId="164" fontId="5" fillId="0" borderId="0" xfId="0" applyFont="1" applyProtection="1"/>
    <xf numFmtId="164" fontId="4" fillId="0" borderId="0" xfId="0" applyFont="1" applyProtection="1"/>
    <xf numFmtId="1" fontId="4" fillId="2" borderId="0" xfId="0" applyNumberFormat="1" applyFont="1" applyFill="1" applyAlignment="1" applyProtection="1">
      <alignment horizontal="center"/>
    </xf>
    <xf numFmtId="1" fontId="4" fillId="0" borderId="0" xfId="0" applyNumberFormat="1" applyFont="1" applyProtection="1"/>
    <xf numFmtId="164" fontId="3" fillId="0" borderId="0" xfId="0" applyFont="1" applyFill="1" applyProtection="1"/>
    <xf numFmtId="164" fontId="7" fillId="0" borderId="0" xfId="0" applyFont="1"/>
    <xf numFmtId="164" fontId="8" fillId="0" borderId="0" xfId="0" applyFont="1"/>
    <xf numFmtId="166" fontId="7" fillId="0" borderId="0" xfId="2" applyNumberFormat="1" applyFont="1"/>
    <xf numFmtId="167" fontId="7" fillId="0" borderId="0" xfId="0" applyNumberFormat="1" applyFont="1"/>
    <xf numFmtId="164" fontId="3" fillId="0" borderId="0" xfId="0" applyFont="1" applyAlignment="1">
      <alignment horizontal="left" vertical="top" wrapText="1"/>
    </xf>
    <xf numFmtId="164" fontId="11" fillId="0" borderId="0" xfId="3" applyFont="1" applyAlignment="1"/>
    <xf numFmtId="164" fontId="12" fillId="0" borderId="0" xfId="0" applyFont="1"/>
    <xf numFmtId="164" fontId="13" fillId="0" borderId="0" xfId="0" applyFont="1"/>
    <xf numFmtId="168" fontId="14" fillId="0" borderId="0" xfId="2" applyNumberFormat="1" applyFont="1" applyFill="1"/>
    <xf numFmtId="168" fontId="15" fillId="0" borderId="0" xfId="2" applyNumberFormat="1" applyFont="1" applyFill="1"/>
    <xf numFmtId="164" fontId="6" fillId="0" borderId="0" xfId="0" applyFont="1" applyFill="1" applyAlignment="1" applyProtection="1">
      <alignment horizontal="left"/>
    </xf>
  </cellXfs>
  <cellStyles count="4">
    <cellStyle name="Factor" xfId="2" xr:uid="{9D26C605-2BCF-4C0B-8629-9672B0EF6BA2}"/>
    <cellStyle name="Hyperlink" xfId="3" builtinId="8"/>
    <cellStyle name="Normal" xfId="0" builtinId="0"/>
    <cellStyle name="Normal 2 3" xfId="1" xr:uid="{71A0DB30-6F00-4D0B-AE67-A416D1069E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21</xdr:row>
          <xdr:rowOff>19050</xdr:rowOff>
        </xdr:from>
        <xdr:to>
          <xdr:col>2</xdr:col>
          <xdr:colOff>38100</xdr:colOff>
          <xdr:row>21</xdr:row>
          <xdr:rowOff>19050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CA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Press to Calc. UAERR</a:t>
              </a:r>
            </a:p>
            <a:p>
              <a:pPr algn="ctr" rtl="0">
                <a:defRPr sz="1000"/>
              </a:pPr>
              <a:endParaRPr lang="en-CA" sz="10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59EE1-92F2-4720-8570-4AE755A2DE79}">
  <sheetPr codeName="Sheet13">
    <tabColor theme="9" tint="-0.249977111117893"/>
    <pageSetUpPr fitToPage="1"/>
  </sheetPr>
  <dimension ref="A1:AR41"/>
  <sheetViews>
    <sheetView tabSelected="1" zoomScaleNormal="100" workbookViewId="0"/>
  </sheetViews>
  <sheetFormatPr defaultColWidth="0" defaultRowHeight="12.75"/>
  <cols>
    <col min="1" max="1" width="4.21875" style="1" customWidth="1"/>
    <col min="2" max="2" width="30" style="1" customWidth="1"/>
    <col min="3" max="3" width="7.44140625" style="1" customWidth="1"/>
    <col min="4" max="43" width="8.109375" style="1" customWidth="1"/>
    <col min="44" max="44" width="9.88671875" style="1" customWidth="1"/>
    <col min="45" max="16384" width="9.88671875" style="1" hidden="1"/>
  </cols>
  <sheetData>
    <row r="1" spans="1:43">
      <c r="B1" s="2"/>
      <c r="C1" s="3"/>
      <c r="D1" s="4"/>
      <c r="E1" s="4"/>
      <c r="F1" s="4"/>
      <c r="M1" s="5"/>
    </row>
    <row r="2" spans="1:43">
      <c r="A2" s="6"/>
      <c r="C2" s="3"/>
      <c r="D2" s="4"/>
      <c r="E2" s="4"/>
      <c r="F2" s="4"/>
      <c r="M2" s="5"/>
    </row>
    <row r="3" spans="1:43">
      <c r="A3" s="7"/>
      <c r="B3" s="7"/>
      <c r="M3" s="5"/>
    </row>
    <row r="4" spans="1:43">
      <c r="A4" s="7"/>
      <c r="B4" s="8" t="s">
        <v>0</v>
      </c>
      <c r="M4" s="5"/>
    </row>
    <row r="5" spans="1:43">
      <c r="D5" s="9"/>
      <c r="E5" s="9"/>
      <c r="F5" s="9"/>
      <c r="G5" s="9"/>
      <c r="H5" s="9"/>
      <c r="I5" s="9"/>
      <c r="J5" s="9"/>
      <c r="K5" s="9"/>
      <c r="L5" s="9"/>
      <c r="M5" s="5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43" ht="15">
      <c r="B6" s="26" t="s">
        <v>14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43" ht="15">
      <c r="B7" s="10" t="s">
        <v>15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43" s="7" customFormat="1">
      <c r="A8" s="11" t="s">
        <v>1</v>
      </c>
      <c r="B8" s="12" t="s">
        <v>2</v>
      </c>
      <c r="C8" s="11"/>
      <c r="D8" s="13">
        <v>1</v>
      </c>
      <c r="E8" s="13">
        <v>2</v>
      </c>
      <c r="F8" s="13">
        <v>3</v>
      </c>
      <c r="G8" s="13">
        <v>4</v>
      </c>
      <c r="H8" s="13">
        <v>5</v>
      </c>
      <c r="I8" s="13">
        <v>6</v>
      </c>
      <c r="J8" s="13">
        <v>7</v>
      </c>
      <c r="K8" s="13">
        <v>8</v>
      </c>
      <c r="L8" s="13">
        <v>9</v>
      </c>
      <c r="M8" s="13" t="s">
        <v>16</v>
      </c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</row>
    <row r="9" spans="1:43">
      <c r="A9" s="4"/>
      <c r="B9" s="15"/>
    </row>
    <row r="10" spans="1:43">
      <c r="B10" s="16" t="s">
        <v>3</v>
      </c>
      <c r="C10" s="16"/>
      <c r="D10" s="16"/>
    </row>
    <row r="11" spans="1:43">
      <c r="B11" s="16" t="s">
        <v>4</v>
      </c>
      <c r="C11" s="16"/>
      <c r="D11" s="16"/>
    </row>
    <row r="12" spans="1:43">
      <c r="B12" s="16"/>
      <c r="C12" s="16"/>
      <c r="D12" s="16"/>
    </row>
    <row r="13" spans="1:43">
      <c r="B13" s="17" t="s">
        <v>5</v>
      </c>
      <c r="C13" s="16"/>
      <c r="D13" s="16"/>
    </row>
    <row r="14" spans="1:43">
      <c r="A14" s="1">
        <v>1</v>
      </c>
      <c r="B14" s="16" t="s">
        <v>6</v>
      </c>
      <c r="C14" s="18">
        <v>0.180895</v>
      </c>
      <c r="D14" s="16"/>
    </row>
    <row r="15" spans="1:43">
      <c r="A15" s="1">
        <v>2</v>
      </c>
      <c r="B15" s="16" t="s">
        <v>7</v>
      </c>
      <c r="C15" s="16"/>
      <c r="D15" s="16">
        <v>1622.5076297049845</v>
      </c>
      <c r="E15" s="16">
        <v>2762.436419125127</v>
      </c>
      <c r="F15" s="16">
        <v>3087.1820956256356</v>
      </c>
      <c r="G15" s="16">
        <v>3411.9277721261442</v>
      </c>
      <c r="H15" s="16">
        <v>3736.6734486266528</v>
      </c>
      <c r="I15" s="16">
        <v>4003.3062054933871</v>
      </c>
      <c r="J15" s="16">
        <v>4003.3062054933871</v>
      </c>
      <c r="K15" s="16">
        <v>4003.3062054933871</v>
      </c>
      <c r="L15" s="16">
        <v>4003.3062054933871</v>
      </c>
      <c r="M15" s="16">
        <v>4003.3062054933871</v>
      </c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</row>
    <row r="16" spans="1:43">
      <c r="A16" s="1">
        <v>3</v>
      </c>
      <c r="B16" s="16" t="s">
        <v>8</v>
      </c>
      <c r="C16" s="16"/>
      <c r="D16" s="19">
        <f t="shared" ref="D16:M16" si="0">D15*$C14*12</f>
        <v>3522.0422121057982</v>
      </c>
      <c r="E16" s="19">
        <f t="shared" si="0"/>
        <v>5996.5312324516781</v>
      </c>
      <c r="F16" s="19">
        <f t="shared" si="0"/>
        <v>6701.4696622583924</v>
      </c>
      <c r="G16" s="19">
        <f t="shared" si="0"/>
        <v>7406.4080920651068</v>
      </c>
      <c r="H16" s="19">
        <f t="shared" si="0"/>
        <v>8111.3465218718193</v>
      </c>
      <c r="I16" s="19">
        <f t="shared" si="0"/>
        <v>8690.1369125127148</v>
      </c>
      <c r="J16" s="19">
        <f t="shared" si="0"/>
        <v>8690.1369125127148</v>
      </c>
      <c r="K16" s="19">
        <f t="shared" si="0"/>
        <v>8690.1369125127148</v>
      </c>
      <c r="L16" s="19">
        <f t="shared" si="0"/>
        <v>8690.1369125127148</v>
      </c>
      <c r="M16" s="19">
        <f t="shared" si="0"/>
        <v>8690.1369125127148</v>
      </c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</row>
    <row r="17" spans="1:43">
      <c r="B17" s="16"/>
      <c r="C17" s="16"/>
      <c r="D17" s="16"/>
    </row>
    <row r="18" spans="1:43">
      <c r="B18" s="17" t="s">
        <v>9</v>
      </c>
      <c r="C18" s="16"/>
      <c r="D18" s="16"/>
    </row>
    <row r="19" spans="1:43">
      <c r="A19" s="1">
        <v>4</v>
      </c>
      <c r="B19" s="16" t="s">
        <v>10</v>
      </c>
      <c r="C19" s="18">
        <v>2.2334E-2</v>
      </c>
      <c r="D19" s="16"/>
    </row>
    <row r="20" spans="1:43">
      <c r="A20" s="1">
        <v>5</v>
      </c>
      <c r="B20" s="16" t="s">
        <v>11</v>
      </c>
      <c r="C20" s="16"/>
      <c r="D20" s="16">
        <v>2217.9250000000002</v>
      </c>
      <c r="E20" s="16">
        <v>6610.0985000000001</v>
      </c>
      <c r="F20" s="16">
        <v>10912.134499999998</v>
      </c>
      <c r="G20" s="16">
        <v>15092.227000000001</v>
      </c>
      <c r="H20" s="16">
        <v>19119.617499999997</v>
      </c>
      <c r="I20" s="16">
        <v>23000.462</v>
      </c>
      <c r="J20" s="16">
        <v>24906.221000000001</v>
      </c>
      <c r="K20" s="16">
        <v>24906.221000000001</v>
      </c>
      <c r="L20" s="16">
        <v>24906.221000000001</v>
      </c>
      <c r="M20" s="16">
        <v>24906.221000000001</v>
      </c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</row>
    <row r="21" spans="1:43">
      <c r="A21" s="1">
        <v>6</v>
      </c>
      <c r="B21" s="16" t="s">
        <v>8</v>
      </c>
      <c r="C21" s="16"/>
      <c r="D21" s="19">
        <f t="shared" ref="D21:M21" si="1">D20*$C19</f>
        <v>49.535136950000002</v>
      </c>
      <c r="E21" s="19">
        <f t="shared" si="1"/>
        <v>147.62993989899999</v>
      </c>
      <c r="F21" s="19">
        <f t="shared" si="1"/>
        <v>243.71161192299996</v>
      </c>
      <c r="G21" s="19">
        <f t="shared" si="1"/>
        <v>337.06979781800004</v>
      </c>
      <c r="H21" s="19">
        <f t="shared" si="1"/>
        <v>427.01753724499991</v>
      </c>
      <c r="I21" s="19">
        <f t="shared" si="1"/>
        <v>513.69231830799993</v>
      </c>
      <c r="J21" s="19">
        <f t="shared" si="1"/>
        <v>556.25553981400003</v>
      </c>
      <c r="K21" s="19">
        <f t="shared" si="1"/>
        <v>556.25553981400003</v>
      </c>
      <c r="L21" s="19">
        <f t="shared" si="1"/>
        <v>556.25553981400003</v>
      </c>
      <c r="M21" s="19">
        <f t="shared" si="1"/>
        <v>556.25553981400003</v>
      </c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</row>
    <row r="22" spans="1:43">
      <c r="B22" s="16"/>
      <c r="C22" s="16"/>
      <c r="D22" s="16"/>
    </row>
    <row r="23" spans="1:43">
      <c r="A23" s="1">
        <v>7</v>
      </c>
      <c r="B23" s="20" t="s">
        <v>12</v>
      </c>
      <c r="D23" s="19">
        <f t="shared" ref="D23:M23" si="2">D21+D16</f>
        <v>3571.5773490557981</v>
      </c>
      <c r="E23" s="19">
        <f t="shared" si="2"/>
        <v>6144.1611723506785</v>
      </c>
      <c r="F23" s="19">
        <f t="shared" si="2"/>
        <v>6945.1812741813919</v>
      </c>
      <c r="G23" s="19">
        <f t="shared" si="2"/>
        <v>7743.4778898831064</v>
      </c>
      <c r="H23" s="19">
        <f t="shared" si="2"/>
        <v>8538.3640591168187</v>
      </c>
      <c r="I23" s="19">
        <f t="shared" si="2"/>
        <v>9203.8292308207147</v>
      </c>
      <c r="J23" s="19">
        <f t="shared" si="2"/>
        <v>9246.3924523267142</v>
      </c>
      <c r="K23" s="19">
        <f t="shared" si="2"/>
        <v>9246.3924523267142</v>
      </c>
      <c r="L23" s="19">
        <f t="shared" si="2"/>
        <v>9246.3924523267142</v>
      </c>
      <c r="M23" s="19">
        <f t="shared" si="2"/>
        <v>9246.3924523267142</v>
      </c>
    </row>
    <row r="26" spans="1:43">
      <c r="B26" s="1" t="s">
        <v>13</v>
      </c>
    </row>
    <row r="32" spans="1:43">
      <c r="H32" s="21"/>
    </row>
    <row r="33" spans="1:13">
      <c r="B33" s="7"/>
    </row>
    <row r="35" spans="1:13">
      <c r="A35" s="7"/>
    </row>
    <row r="36" spans="1:13">
      <c r="B36" s="22"/>
    </row>
    <row r="37" spans="1:13" s="23" customFormat="1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</row>
    <row r="38" spans="1:13" s="23" customFormat="1"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</row>
    <row r="39" spans="1:13" s="23" customFormat="1"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</row>
    <row r="40" spans="1:13" s="23" customFormat="1"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</row>
    <row r="41" spans="1:13">
      <c r="B41" s="25"/>
      <c r="D41" s="25"/>
      <c r="E41" s="25"/>
      <c r="F41" s="25"/>
      <c r="G41" s="25"/>
      <c r="H41" s="25"/>
      <c r="I41" s="25"/>
      <c r="J41" s="25"/>
      <c r="K41" s="25"/>
      <c r="L41" s="25"/>
      <c r="M41" s="25"/>
    </row>
  </sheetData>
  <pageMargins left="0.7" right="0.7" top="0.75" bottom="0.75" header="0.3" footer="0.3"/>
  <pageSetup scale="8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21</xdr:row>
                    <xdr:rowOff>19050</xdr:rowOff>
                  </from>
                  <to>
                    <xdr:col>2</xdr:col>
                    <xdr:colOff>38100</xdr:colOff>
                    <xdr:row>21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D52D82E93B6F4F966156660E7AE412" ma:contentTypeVersion="7" ma:contentTypeDescription="Create a new document." ma:contentTypeScope="" ma:versionID="8adc7008b43ef1e284cfeb3df4dc3a37">
  <xsd:schema xmlns:xsd="http://www.w3.org/2001/XMLSchema" xmlns:xs="http://www.w3.org/2001/XMLSchema" xmlns:p="http://schemas.microsoft.com/office/2006/metadata/properties" xmlns:ns2="6d574152-70e6-4575-8cf6-71c10cc12bf8" xmlns:ns3="2073fb39-1bba-4799-b9c4-00fe73d2e794" targetNamespace="http://schemas.microsoft.com/office/2006/metadata/properties" ma:root="true" ma:fieldsID="6648bfe13176640996115759cff20d23" ns2:_="" ns3:_="">
    <xsd:import namespace="6d574152-70e6-4575-8cf6-71c10cc12bf8"/>
    <xsd:import namespace="2073fb39-1bba-4799-b9c4-00fe73d2e7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Attachment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Interveno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574152-70e6-4575-8cf6-71c10cc12b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Attachment" ma:index="10" nillable="true" ma:displayName="Attachment" ma:internalName="Attachment">
      <xsd:simpleType>
        <xsd:restriction base="dms:Text">
          <xsd:maxLength value="255"/>
        </xsd:restriction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Intervenors" ma:index="14" nillable="true" ma:displayName="Intervenors" ma:internalName="Intervenor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73fb39-1bba-4799-b9c4-00fe73d2e79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ttachment xmlns="6d574152-70e6-4575-8cf6-71c10cc12bf8">Attachment 1</Attachment>
    <Intervenors xmlns="6d574152-70e6-4575-8cf6-71c10cc12bf8">SEC</Intervenors>
  </documentManagement>
</p:properties>
</file>

<file path=customXml/itemProps1.xml><?xml version="1.0" encoding="utf-8"?>
<ds:datastoreItem xmlns:ds="http://schemas.openxmlformats.org/officeDocument/2006/customXml" ds:itemID="{147EAEB3-A193-493A-968F-878572B9A6D2}"/>
</file>

<file path=customXml/itemProps2.xml><?xml version="1.0" encoding="utf-8"?>
<ds:datastoreItem xmlns:ds="http://schemas.openxmlformats.org/officeDocument/2006/customXml" ds:itemID="{A6D091F3-661F-452A-9D20-F51D20D52106}"/>
</file>

<file path=customXml/itemProps3.xml><?xml version="1.0" encoding="utf-8"?>
<ds:datastoreItem xmlns:ds="http://schemas.openxmlformats.org/officeDocument/2006/customXml" ds:itemID="{39F492A2-822C-4013-BFF3-9A7BD2585D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Exhibit E T1 S4</vt:lpstr>
      <vt:lpstr>'Exhibit E T1 S4'!Print_Area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 Szymanski</dc:creator>
  <cp:lastModifiedBy>Rich Szymanski</cp:lastModifiedBy>
  <cp:lastPrinted>2023-05-05T17:31:28Z</cp:lastPrinted>
  <dcterms:created xsi:type="dcterms:W3CDTF">2022-05-03T14:13:58Z</dcterms:created>
  <dcterms:modified xsi:type="dcterms:W3CDTF">2023-09-14T15:17:57Z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2023-04-25T18:26:59Z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db2a76d4-a348-43b2-9d02-d584a29547a9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0x010100A8D52D82E93B6F4F966156660E7AE412</vt:lpwstr>
  </property>
</Properties>
</file>