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NGLP\Gas Expansion\Brockton LTC\Intervenors\Staging\"/>
    </mc:Choice>
  </mc:AlternateContent>
  <bookViews>
    <workbookView xWindow="0" yWindow="0" windowWidth="28800" windowHeight="11775"/>
  </bookViews>
  <sheets>
    <sheet name="Output" sheetId="1" r:id="rId1"/>
  </sheets>
  <externalReferences>
    <externalReference r:id="rId2"/>
  </externalReferences>
  <definedNames>
    <definedName name="CIAC">[1]Input!$K$16</definedName>
    <definedName name="inflation">[1]Input!$E$30</definedName>
    <definedName name="mOutputCopy">Output!$E$77:$E$92</definedName>
    <definedName name="mOutputCopy2">Output!$E$94</definedName>
    <definedName name="mOutputCopy3">Output!$E$100:$E$169</definedName>
    <definedName name="_xlnm.Print_Area" localSheetId="0">Output!$A$1:$BA$63</definedName>
    <definedName name="Project">[1]Input!$E$15</definedName>
    <definedName name="unit">[1]Input!$E$28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6" i="1" l="1"/>
  <c r="C283" i="1"/>
  <c r="C282" i="1"/>
  <c r="C281" i="1"/>
  <c r="C280" i="1"/>
  <c r="C279" i="1"/>
  <c r="C278" i="1"/>
  <c r="C277" i="1"/>
  <c r="C276" i="1"/>
  <c r="E272" i="1"/>
  <c r="C272" i="1"/>
  <c r="E271" i="1"/>
  <c r="E270" i="1"/>
  <c r="C269" i="1"/>
  <c r="C268" i="1"/>
  <c r="E267" i="1"/>
  <c r="C267" i="1"/>
  <c r="E266" i="1"/>
  <c r="C266" i="1"/>
  <c r="C265" i="1"/>
  <c r="C264" i="1"/>
  <c r="E263" i="1"/>
  <c r="C263" i="1"/>
  <c r="E262" i="1"/>
  <c r="C262" i="1"/>
  <c r="E241" i="1"/>
  <c r="E286" i="1" s="1"/>
  <c r="G225" i="1"/>
  <c r="E269" i="1"/>
  <c r="M213" i="1"/>
  <c r="L213" i="1"/>
  <c r="K213" i="1"/>
  <c r="J213" i="1"/>
  <c r="I213" i="1"/>
  <c r="H213" i="1"/>
  <c r="G213" i="1"/>
  <c r="F213" i="1"/>
  <c r="F212" i="1"/>
  <c r="M211" i="1"/>
  <c r="L211" i="1"/>
  <c r="K211" i="1"/>
  <c r="J211" i="1"/>
  <c r="I211" i="1"/>
  <c r="H211" i="1"/>
  <c r="G211" i="1"/>
  <c r="F211" i="1"/>
  <c r="M210" i="1"/>
  <c r="M212" i="1" s="1"/>
  <c r="L210" i="1"/>
  <c r="L212" i="1" s="1"/>
  <c r="K210" i="1"/>
  <c r="K212" i="1" s="1"/>
  <c r="J210" i="1"/>
  <c r="J212" i="1" s="1"/>
  <c r="I210" i="1"/>
  <c r="I212" i="1" s="1"/>
  <c r="H210" i="1"/>
  <c r="H212" i="1" s="1"/>
  <c r="G210" i="1"/>
  <c r="G212" i="1" s="1"/>
  <c r="F210" i="1"/>
  <c r="I209" i="1"/>
  <c r="M208" i="1"/>
  <c r="L208" i="1"/>
  <c r="K208" i="1"/>
  <c r="J208" i="1"/>
  <c r="I208" i="1"/>
  <c r="H208" i="1"/>
  <c r="G208" i="1"/>
  <c r="F208" i="1"/>
  <c r="M207" i="1"/>
  <c r="L207" i="1"/>
  <c r="K207" i="1"/>
  <c r="J207" i="1"/>
  <c r="I207" i="1"/>
  <c r="H207" i="1"/>
  <c r="G207" i="1"/>
  <c r="F207" i="1"/>
  <c r="M206" i="1"/>
  <c r="L206" i="1"/>
  <c r="K206" i="1"/>
  <c r="J206" i="1"/>
  <c r="I206" i="1"/>
  <c r="H206" i="1"/>
  <c r="G206" i="1"/>
  <c r="F206" i="1"/>
  <c r="M205" i="1"/>
  <c r="L205" i="1"/>
  <c r="K205" i="1"/>
  <c r="J205" i="1"/>
  <c r="I205" i="1"/>
  <c r="H205" i="1"/>
  <c r="G205" i="1"/>
  <c r="F205" i="1"/>
  <c r="M204" i="1"/>
  <c r="L204" i="1"/>
  <c r="K204" i="1"/>
  <c r="J204" i="1"/>
  <c r="I204" i="1"/>
  <c r="H204" i="1"/>
  <c r="G204" i="1"/>
  <c r="F204" i="1"/>
  <c r="J203" i="1"/>
  <c r="I203" i="1"/>
  <c r="G203" i="1"/>
  <c r="M202" i="1"/>
  <c r="L202" i="1"/>
  <c r="K202" i="1"/>
  <c r="J202" i="1"/>
  <c r="I202" i="1"/>
  <c r="H202" i="1"/>
  <c r="G202" i="1"/>
  <c r="F202" i="1"/>
  <c r="M201" i="1"/>
  <c r="L201" i="1"/>
  <c r="K201" i="1"/>
  <c r="J201" i="1"/>
  <c r="I201" i="1"/>
  <c r="H201" i="1"/>
  <c r="G201" i="1"/>
  <c r="F201" i="1"/>
  <c r="M200" i="1"/>
  <c r="L200" i="1"/>
  <c r="K200" i="1"/>
  <c r="J200" i="1"/>
  <c r="I200" i="1"/>
  <c r="H200" i="1"/>
  <c r="G200" i="1"/>
  <c r="F200" i="1"/>
  <c r="K198" i="1"/>
  <c r="J198" i="1"/>
  <c r="M197" i="1"/>
  <c r="M203" i="1" s="1"/>
  <c r="L197" i="1"/>
  <c r="K197" i="1"/>
  <c r="K203" i="1" s="1"/>
  <c r="J197" i="1"/>
  <c r="I197" i="1"/>
  <c r="I198" i="1" s="1"/>
  <c r="H197" i="1"/>
  <c r="H198" i="1" s="1"/>
  <c r="G197" i="1"/>
  <c r="G198" i="1" s="1"/>
  <c r="F197" i="1"/>
  <c r="F203" i="1" s="1"/>
  <c r="M196" i="1"/>
  <c r="M198" i="1" s="1"/>
  <c r="L196" i="1"/>
  <c r="K196" i="1"/>
  <c r="J196" i="1"/>
  <c r="I196" i="1"/>
  <c r="H196" i="1"/>
  <c r="G196" i="1"/>
  <c r="F196" i="1"/>
  <c r="M188" i="1"/>
  <c r="L188" i="1"/>
  <c r="K188" i="1"/>
  <c r="J188" i="1"/>
  <c r="I188" i="1"/>
  <c r="H188" i="1"/>
  <c r="H187" i="1" s="1"/>
  <c r="G188" i="1"/>
  <c r="F188" i="1"/>
  <c r="F187" i="1" s="1"/>
  <c r="I187" i="1"/>
  <c r="G187" i="1"/>
  <c r="M186" i="1"/>
  <c r="L186" i="1"/>
  <c r="L187" i="1" s="1"/>
  <c r="K186" i="1"/>
  <c r="K187" i="1" s="1"/>
  <c r="K209" i="1" s="1"/>
  <c r="J186" i="1"/>
  <c r="J187" i="1" s="1"/>
  <c r="I186" i="1"/>
  <c r="H186" i="1"/>
  <c r="G186" i="1"/>
  <c r="F186" i="1"/>
  <c r="F209" i="1" s="1"/>
  <c r="M185" i="1"/>
  <c r="L185" i="1"/>
  <c r="K185" i="1"/>
  <c r="K184" i="1" s="1"/>
  <c r="J185" i="1"/>
  <c r="I185" i="1"/>
  <c r="I184" i="1" s="1"/>
  <c r="H185" i="1"/>
  <c r="H184" i="1" s="1"/>
  <c r="G185" i="1"/>
  <c r="F185" i="1"/>
  <c r="L184" i="1"/>
  <c r="J184" i="1"/>
  <c r="M183" i="1"/>
  <c r="L183" i="1"/>
  <c r="K183" i="1"/>
  <c r="J183" i="1"/>
  <c r="I183" i="1"/>
  <c r="H183" i="1"/>
  <c r="G183" i="1"/>
  <c r="G184" i="1" s="1"/>
  <c r="F183" i="1"/>
  <c r="F184" i="1" s="1"/>
  <c r="M181" i="1"/>
  <c r="L181" i="1"/>
  <c r="K181" i="1"/>
  <c r="J181" i="1"/>
  <c r="I181" i="1"/>
  <c r="H181" i="1"/>
  <c r="G181" i="1"/>
  <c r="F181" i="1"/>
  <c r="M177" i="1"/>
  <c r="L177" i="1"/>
  <c r="K177" i="1"/>
  <c r="J177" i="1"/>
  <c r="I177" i="1"/>
  <c r="H177" i="1"/>
  <c r="G177" i="1"/>
  <c r="F177" i="1"/>
  <c r="B160" i="1"/>
  <c r="E148" i="1"/>
  <c r="B133" i="1"/>
  <c r="B134" i="1" s="1"/>
  <c r="E181" i="1"/>
  <c r="CT14" i="1"/>
  <c r="BN14" i="1"/>
  <c r="AH14" i="1"/>
  <c r="K14" i="1"/>
  <c r="DG11" i="1"/>
  <c r="DA11" i="1"/>
  <c r="CY11" i="1"/>
  <c r="CS11" i="1"/>
  <c r="CQ11" i="1"/>
  <c r="CK11" i="1"/>
  <c r="CI11" i="1"/>
  <c r="CC11" i="1"/>
  <c r="CA11" i="1"/>
  <c r="BU11" i="1"/>
  <c r="BS11" i="1"/>
  <c r="BM11" i="1"/>
  <c r="BK11" i="1"/>
  <c r="BE11" i="1"/>
  <c r="BC11" i="1"/>
  <c r="AW11" i="1"/>
  <c r="AU11" i="1"/>
  <c r="AO11" i="1"/>
  <c r="AM11" i="1"/>
  <c r="AG11" i="1"/>
  <c r="AE11" i="1"/>
  <c r="Y11" i="1"/>
  <c r="W11" i="1"/>
  <c r="Q11" i="1"/>
  <c r="O11" i="1"/>
  <c r="DH11" i="1"/>
  <c r="DG14" i="1"/>
  <c r="DF11" i="1"/>
  <c r="DC11" i="1"/>
  <c r="DB11" i="1"/>
  <c r="DA14" i="1"/>
  <c r="CZ11" i="1"/>
  <c r="CY14" i="1"/>
  <c r="CX11" i="1"/>
  <c r="CU11" i="1"/>
  <c r="CT11" i="1"/>
  <c r="CS14" i="1"/>
  <c r="CR11" i="1"/>
  <c r="CQ14" i="1"/>
  <c r="CP11" i="1"/>
  <c r="CM11" i="1"/>
  <c r="CL11" i="1"/>
  <c r="CK14" i="1"/>
  <c r="CJ11" i="1"/>
  <c r="CI14" i="1"/>
  <c r="CH11" i="1"/>
  <c r="CE11" i="1"/>
  <c r="CD11" i="1"/>
  <c r="CC14" i="1"/>
  <c r="CB11" i="1"/>
  <c r="CA14" i="1"/>
  <c r="BZ11" i="1"/>
  <c r="BW11" i="1"/>
  <c r="BV11" i="1"/>
  <c r="BU14" i="1"/>
  <c r="BT11" i="1"/>
  <c r="BS14" i="1"/>
  <c r="BR11" i="1"/>
  <c r="BO11" i="1"/>
  <c r="BN11" i="1"/>
  <c r="BM14" i="1"/>
  <c r="BL11" i="1"/>
  <c r="BK14" i="1"/>
  <c r="BJ11" i="1"/>
  <c r="BG11" i="1"/>
  <c r="BF11" i="1"/>
  <c r="BE14" i="1"/>
  <c r="BD11" i="1"/>
  <c r="BC14" i="1"/>
  <c r="BB11" i="1"/>
  <c r="AY11" i="1"/>
  <c r="AX11" i="1"/>
  <c r="AW14" i="1"/>
  <c r="AV11" i="1"/>
  <c r="AU14" i="1"/>
  <c r="AT11" i="1"/>
  <c r="AQ11" i="1"/>
  <c r="AP11" i="1"/>
  <c r="AO14" i="1"/>
  <c r="AN11" i="1"/>
  <c r="AM14" i="1"/>
  <c r="AL11" i="1"/>
  <c r="AI11" i="1"/>
  <c r="AH11" i="1"/>
  <c r="AG14" i="1"/>
  <c r="AF11" i="1"/>
  <c r="AE14" i="1"/>
  <c r="AD11" i="1"/>
  <c r="AA11" i="1"/>
  <c r="Z11" i="1"/>
  <c r="Y14" i="1"/>
  <c r="X11" i="1"/>
  <c r="W14" i="1"/>
  <c r="V11" i="1"/>
  <c r="S11" i="1"/>
  <c r="R11" i="1"/>
  <c r="Q14" i="1"/>
  <c r="P11" i="1"/>
  <c r="O14" i="1"/>
  <c r="N11" i="1"/>
  <c r="K11" i="1"/>
  <c r="A1" i="1"/>
  <c r="M187" i="1" l="1"/>
  <c r="M209" i="1" s="1"/>
  <c r="M184" i="1"/>
  <c r="E283" i="1"/>
  <c r="B161" i="1"/>
  <c r="CE14" i="1"/>
  <c r="BW14" i="1"/>
  <c r="AQ14" i="1"/>
  <c r="CM14" i="1"/>
  <c r="AY14" i="1"/>
  <c r="S14" i="1"/>
  <c r="DC14" i="1"/>
  <c r="BO14" i="1"/>
  <c r="AI14" i="1"/>
  <c r="CU14" i="1"/>
  <c r="BG14" i="1"/>
  <c r="AA14" i="1"/>
  <c r="AN14" i="1"/>
  <c r="BT14" i="1"/>
  <c r="CZ14" i="1"/>
  <c r="AP14" i="1"/>
  <c r="BV14" i="1"/>
  <c r="DB14" i="1"/>
  <c r="P14" i="1"/>
  <c r="AV14" i="1"/>
  <c r="CB14" i="1"/>
  <c r="DH14" i="1"/>
  <c r="R14" i="1"/>
  <c r="AX14" i="1"/>
  <c r="CD14" i="1"/>
  <c r="X14" i="1"/>
  <c r="BD14" i="1"/>
  <c r="CJ14" i="1"/>
  <c r="T11" i="1"/>
  <c r="T14" i="1"/>
  <c r="AJ11" i="1"/>
  <c r="AJ14" i="1"/>
  <c r="AZ11" i="1"/>
  <c r="AZ14" i="1"/>
  <c r="BP11" i="1"/>
  <c r="BP14" i="1"/>
  <c r="BX11" i="1"/>
  <c r="BX14" i="1"/>
  <c r="CF11" i="1"/>
  <c r="CF14" i="1"/>
  <c r="CN11" i="1"/>
  <c r="CN14" i="1"/>
  <c r="CV11" i="1"/>
  <c r="CV14" i="1"/>
  <c r="DD11" i="1"/>
  <c r="DD14" i="1"/>
  <c r="Z14" i="1"/>
  <c r="BF14" i="1"/>
  <c r="CL14" i="1"/>
  <c r="L11" i="1"/>
  <c r="L14" i="1"/>
  <c r="AB11" i="1"/>
  <c r="AB14" i="1"/>
  <c r="AR11" i="1"/>
  <c r="AR14" i="1"/>
  <c r="BH11" i="1"/>
  <c r="BH14" i="1"/>
  <c r="M11" i="1"/>
  <c r="M14" i="1"/>
  <c r="U11" i="1"/>
  <c r="U14" i="1"/>
  <c r="AC11" i="1"/>
  <c r="AC14" i="1"/>
  <c r="AK11" i="1"/>
  <c r="AK14" i="1"/>
  <c r="AS11" i="1"/>
  <c r="AS14" i="1"/>
  <c r="BA11" i="1"/>
  <c r="BA14" i="1"/>
  <c r="BI11" i="1"/>
  <c r="BI14" i="1"/>
  <c r="BQ11" i="1"/>
  <c r="BQ14" i="1"/>
  <c r="BY11" i="1"/>
  <c r="BY14" i="1"/>
  <c r="CG11" i="1"/>
  <c r="CG14" i="1"/>
  <c r="CO11" i="1"/>
  <c r="CO14" i="1"/>
  <c r="CW11" i="1"/>
  <c r="CW14" i="1"/>
  <c r="DE11" i="1"/>
  <c r="DE14" i="1"/>
  <c r="AF14" i="1"/>
  <c r="BL14" i="1"/>
  <c r="CR14" i="1"/>
  <c r="N14" i="1"/>
  <c r="V14" i="1"/>
  <c r="AD14" i="1"/>
  <c r="AL14" i="1"/>
  <c r="AT14" i="1"/>
  <c r="BB14" i="1"/>
  <c r="BJ14" i="1"/>
  <c r="BR14" i="1"/>
  <c r="BZ14" i="1"/>
  <c r="CH14" i="1"/>
  <c r="CP14" i="1"/>
  <c r="CX14" i="1"/>
  <c r="DF14" i="1"/>
  <c r="B162" i="1"/>
  <c r="B135" i="1"/>
  <c r="G209" i="1"/>
  <c r="L203" i="1"/>
  <c r="L198" i="1"/>
  <c r="H209" i="1"/>
  <c r="E197" i="1"/>
  <c r="H203" i="1"/>
  <c r="J209" i="1"/>
  <c r="E152" i="1"/>
  <c r="F198" i="1"/>
  <c r="L209" i="1"/>
  <c r="E284" i="1"/>
  <c r="E264" i="1"/>
  <c r="E278" i="1" s="1"/>
  <c r="E268" i="1"/>
  <c r="E282" i="1" s="1"/>
  <c r="E276" i="1"/>
  <c r="E280" i="1"/>
  <c r="E285" i="1"/>
  <c r="E265" i="1"/>
  <c r="E279" i="1" s="1"/>
  <c r="E277" i="1"/>
  <c r="E281" i="1"/>
  <c r="E287" i="1" l="1"/>
  <c r="E224" i="1" s="1"/>
  <c r="B163" i="1"/>
  <c r="B136" i="1"/>
  <c r="E203" i="1"/>
  <c r="B164" i="1" l="1"/>
  <c r="B137" i="1"/>
  <c r="B165" i="1" l="1"/>
  <c r="B138" i="1"/>
  <c r="B166" i="1" l="1"/>
  <c r="B139" i="1"/>
  <c r="B167" i="1" l="1"/>
  <c r="B140" i="1"/>
  <c r="B168" i="1" l="1"/>
  <c r="B141" i="1"/>
  <c r="B169" i="1" l="1"/>
  <c r="B143" i="1"/>
  <c r="B155" i="1"/>
  <c r="E183" i="1" l="1"/>
  <c r="E186" i="1"/>
  <c r="E206" i="1" l="1"/>
  <c r="E188" i="1" l="1"/>
  <c r="E187" i="1" s="1"/>
  <c r="E209" i="1" s="1"/>
  <c r="E211" i="1"/>
  <c r="E213" i="1"/>
  <c r="E92" i="1"/>
  <c r="E207" i="1"/>
  <c r="E185" i="1"/>
  <c r="E184" i="1" s="1"/>
  <c r="E208" i="1"/>
  <c r="E84" i="1"/>
  <c r="E204" i="1" l="1"/>
  <c r="E196" i="1"/>
  <c r="E198" i="1" s="1"/>
  <c r="E127" i="1"/>
  <c r="E85" i="1"/>
  <c r="E200" i="1" s="1"/>
  <c r="E244" i="1" l="1"/>
  <c r="E223" i="1" s="1"/>
  <c r="E225" i="1" s="1"/>
  <c r="F225" i="1" s="1"/>
  <c r="H225" i="1" l="1"/>
  <c r="F226" i="1"/>
  <c r="E205" i="1" l="1"/>
  <c r="E202" i="1" l="1"/>
  <c r="E160" i="1" l="1"/>
  <c r="E132" i="1" l="1"/>
  <c r="E161" i="1"/>
  <c r="E133" i="1" l="1"/>
  <c r="E162" i="1"/>
  <c r="E163" i="1"/>
  <c r="E101" i="1" l="1"/>
  <c r="E134" i="1"/>
  <c r="E164" i="1"/>
  <c r="E135" i="1" l="1"/>
  <c r="E165" i="1"/>
  <c r="E136" i="1" l="1"/>
  <c r="E155" i="1"/>
  <c r="E166" i="1"/>
  <c r="E137" i="1" l="1"/>
  <c r="E138" i="1" l="1"/>
  <c r="K38" i="1" l="1"/>
  <c r="K39" i="1" l="1"/>
  <c r="K40" i="1" s="1"/>
  <c r="K42" i="1" s="1"/>
  <c r="K56" i="1" s="1"/>
  <c r="K62" i="1" s="1"/>
  <c r="L39" i="1"/>
  <c r="L38" i="1"/>
  <c r="L40" i="1" l="1"/>
  <c r="L42" i="1" s="1"/>
  <c r="L56" i="1" s="1"/>
  <c r="L62" i="1" s="1"/>
  <c r="M38" i="1"/>
  <c r="M39" i="1"/>
  <c r="K21" i="1"/>
  <c r="M40" i="1" l="1"/>
  <c r="M42" i="1" s="1"/>
  <c r="M56" i="1" s="1"/>
  <c r="M62" i="1" s="1"/>
  <c r="K24" i="1"/>
  <c r="K26" i="1" s="1"/>
  <c r="K53" i="1" s="1"/>
  <c r="N38" i="1"/>
  <c r="N39" i="1"/>
  <c r="N40" i="1" l="1"/>
  <c r="N42" i="1" s="1"/>
  <c r="N56" i="1" s="1"/>
  <c r="N62" i="1" s="1"/>
  <c r="O38" i="1"/>
  <c r="O39" i="1"/>
  <c r="O40" i="1" l="1"/>
  <c r="O42" i="1" s="1"/>
  <c r="O56" i="1" s="1"/>
  <c r="O62" i="1" s="1"/>
  <c r="L21" i="1"/>
  <c r="P38" i="1"/>
  <c r="P39" i="1"/>
  <c r="P40" i="1" l="1"/>
  <c r="P42" i="1" s="1"/>
  <c r="P56" i="1" s="1"/>
  <c r="L24" i="1"/>
  <c r="L26" i="1" s="1"/>
  <c r="L53" i="1" s="1"/>
  <c r="P62" i="1"/>
  <c r="K46" i="1"/>
  <c r="K48" i="1" s="1"/>
  <c r="K49" i="1" s="1"/>
  <c r="K55" i="1" s="1"/>
  <c r="Q38" i="1"/>
  <c r="Q39" i="1"/>
  <c r="Q40" i="1" l="1"/>
  <c r="Q42" i="1" s="1"/>
  <c r="Q56" i="1" s="1"/>
  <c r="Q62" i="1" s="1"/>
  <c r="R38" i="1"/>
  <c r="R39" i="1"/>
  <c r="K30" i="1"/>
  <c r="K31" i="1" s="1"/>
  <c r="K32" i="1" s="1"/>
  <c r="K34" i="1" s="1"/>
  <c r="K54" i="1" s="1"/>
  <c r="K61" i="1" l="1"/>
  <c r="K57" i="1"/>
  <c r="R40" i="1"/>
  <c r="R42" i="1" s="1"/>
  <c r="R56" i="1" s="1"/>
  <c r="R62" i="1" s="1"/>
  <c r="L46" i="1"/>
  <c r="L48" i="1" s="1"/>
  <c r="L49" i="1" s="1"/>
  <c r="L55" i="1" s="1"/>
  <c r="S38" i="1"/>
  <c r="S39" i="1"/>
  <c r="S40" i="1" l="1"/>
  <c r="S42" i="1" s="1"/>
  <c r="S56" i="1" s="1"/>
  <c r="S62" i="1" s="1"/>
  <c r="K59" i="1"/>
  <c r="K63" i="1"/>
  <c r="T38" i="1"/>
  <c r="T39" i="1"/>
  <c r="N21" i="1"/>
  <c r="N24" i="1" l="1"/>
  <c r="N26" i="1" s="1"/>
  <c r="N53" i="1" s="1"/>
  <c r="T40" i="1"/>
  <c r="T42" i="1" s="1"/>
  <c r="T56" i="1" s="1"/>
  <c r="T62" i="1" s="1"/>
  <c r="M21" i="1"/>
  <c r="U38" i="1"/>
  <c r="U39" i="1"/>
  <c r="O21" i="1"/>
  <c r="U40" i="1" l="1"/>
  <c r="U42" i="1" s="1"/>
  <c r="U56" i="1" s="1"/>
  <c r="U62" i="1" s="1"/>
  <c r="O24" i="1"/>
  <c r="O26" i="1" s="1"/>
  <c r="O53" i="1" s="1"/>
  <c r="M24" i="1"/>
  <c r="M26" i="1" s="1"/>
  <c r="M53" i="1" s="1"/>
  <c r="M46" i="1"/>
  <c r="M48" i="1" s="1"/>
  <c r="M49" i="1" s="1"/>
  <c r="M55" i="1" s="1"/>
  <c r="V38" i="1"/>
  <c r="V39" i="1"/>
  <c r="P21" i="1"/>
  <c r="P24" i="1" l="1"/>
  <c r="P26" i="1" s="1"/>
  <c r="P53" i="1" s="1"/>
  <c r="V40" i="1"/>
  <c r="V42" i="1" s="1"/>
  <c r="V56" i="1" s="1"/>
  <c r="V62" i="1" s="1"/>
  <c r="W38" i="1"/>
  <c r="W39" i="1"/>
  <c r="L30" i="1"/>
  <c r="L31" i="1" s="1"/>
  <c r="L32" i="1" s="1"/>
  <c r="L34" i="1" s="1"/>
  <c r="L54" i="1" s="1"/>
  <c r="Q21" i="1"/>
  <c r="L57" i="1" l="1"/>
  <c r="L61" i="1"/>
  <c r="Q24" i="1"/>
  <c r="Q26" i="1" s="1"/>
  <c r="Q53" i="1" s="1"/>
  <c r="W40" i="1"/>
  <c r="W42" i="1" s="1"/>
  <c r="W56" i="1" s="1"/>
  <c r="W62" i="1" s="1"/>
  <c r="X38" i="1"/>
  <c r="X39" i="1"/>
  <c r="R21" i="1"/>
  <c r="X40" i="1" l="1"/>
  <c r="X42" i="1" s="1"/>
  <c r="X56" i="1" s="1"/>
  <c r="X62" i="1" s="1"/>
  <c r="R24" i="1"/>
  <c r="R26" i="1" s="1"/>
  <c r="R53" i="1" s="1"/>
  <c r="L63" i="1"/>
  <c r="L59" i="1"/>
  <c r="N46" i="1"/>
  <c r="N48" i="1" s="1"/>
  <c r="N49" i="1" s="1"/>
  <c r="N55" i="1" s="1"/>
  <c r="Y38" i="1"/>
  <c r="Y39" i="1"/>
  <c r="S21" i="1"/>
  <c r="Y40" i="1" l="1"/>
  <c r="Y42" i="1" s="1"/>
  <c r="Y56" i="1" s="1"/>
  <c r="Y62" i="1" s="1"/>
  <c r="S24" i="1"/>
  <c r="S26" i="1" s="1"/>
  <c r="S53" i="1" s="1"/>
  <c r="Z38" i="1"/>
  <c r="Z39" i="1"/>
  <c r="M30" i="1"/>
  <c r="M31" i="1" s="1"/>
  <c r="M32" i="1" s="1"/>
  <c r="M34" i="1" s="1"/>
  <c r="M54" i="1" s="1"/>
  <c r="T21" i="1"/>
  <c r="Z40" i="1" l="1"/>
  <c r="Z42" i="1" s="1"/>
  <c r="Z56" i="1" s="1"/>
  <c r="Z62" i="1" s="1"/>
  <c r="M57" i="1"/>
  <c r="M61" i="1"/>
  <c r="T24" i="1"/>
  <c r="T26" i="1" s="1"/>
  <c r="T53" i="1" s="1"/>
  <c r="O46" i="1"/>
  <c r="O48" i="1" s="1"/>
  <c r="O49" i="1" s="1"/>
  <c r="O55" i="1" s="1"/>
  <c r="E103" i="1"/>
  <c r="AA38" i="1"/>
  <c r="AA39" i="1"/>
  <c r="U21" i="1"/>
  <c r="U24" i="1" l="1"/>
  <c r="U26" i="1" s="1"/>
  <c r="U53" i="1" s="1"/>
  <c r="AA40" i="1"/>
  <c r="AA42" i="1" s="1"/>
  <c r="AA56" i="1" s="1"/>
  <c r="AA62" i="1" s="1"/>
  <c r="M63" i="1"/>
  <c r="M59" i="1"/>
  <c r="AB39" i="1"/>
  <c r="AB38" i="1"/>
  <c r="AB40" i="1" s="1"/>
  <c r="AB42" i="1" s="1"/>
  <c r="AB56" i="1" s="1"/>
  <c r="V21" i="1"/>
  <c r="AB62" i="1" l="1"/>
  <c r="V24" i="1"/>
  <c r="V26" i="1" s="1"/>
  <c r="V53" i="1" s="1"/>
  <c r="AA21" i="1"/>
  <c r="AC39" i="1"/>
  <c r="AC38" i="1"/>
  <c r="W21" i="1"/>
  <c r="AC40" i="1" l="1"/>
  <c r="AC42" i="1" s="1"/>
  <c r="AC56" i="1" s="1"/>
  <c r="AC62" i="1" s="1"/>
  <c r="W24" i="1"/>
  <c r="W26" i="1" s="1"/>
  <c r="W53" i="1" s="1"/>
  <c r="AA24" i="1"/>
  <c r="AA26" i="1" s="1"/>
  <c r="AA53" i="1" s="1"/>
  <c r="AB21" i="1"/>
  <c r="P46" i="1"/>
  <c r="P48" i="1" s="1"/>
  <c r="P49" i="1" s="1"/>
  <c r="P55" i="1" s="1"/>
  <c r="AD38" i="1"/>
  <c r="AD39" i="1"/>
  <c r="N30" i="1"/>
  <c r="N31" i="1" s="1"/>
  <c r="N32" i="1" s="1"/>
  <c r="N34" i="1" s="1"/>
  <c r="N54" i="1" s="1"/>
  <c r="X21" i="1"/>
  <c r="N57" i="1" l="1"/>
  <c r="N61" i="1"/>
  <c r="X24" i="1"/>
  <c r="X26" i="1" s="1"/>
  <c r="X53" i="1" s="1"/>
  <c r="AD40" i="1"/>
  <c r="AD42" i="1" s="1"/>
  <c r="AD56" i="1" s="1"/>
  <c r="AD62" i="1" s="1"/>
  <c r="AB24" i="1"/>
  <c r="AB26" i="1" s="1"/>
  <c r="AB53" i="1" s="1"/>
  <c r="AC21" i="1"/>
  <c r="AE38" i="1"/>
  <c r="AE39" i="1"/>
  <c r="Y21" i="1"/>
  <c r="AE40" i="1" l="1"/>
  <c r="AE42" i="1" s="1"/>
  <c r="AE56" i="1" s="1"/>
  <c r="AE62" i="1" s="1"/>
  <c r="AC24" i="1"/>
  <c r="AC26" i="1" s="1"/>
  <c r="AC53" i="1" s="1"/>
  <c r="N63" i="1"/>
  <c r="Y24" i="1"/>
  <c r="Y26" i="1" s="1"/>
  <c r="Y53" i="1" s="1"/>
  <c r="N59" i="1"/>
  <c r="AD21" i="1"/>
  <c r="Z21" i="1"/>
  <c r="AF39" i="1"/>
  <c r="AF38" i="1"/>
  <c r="Z24" i="1" l="1"/>
  <c r="Z26" i="1" s="1"/>
  <c r="Z53" i="1" s="1"/>
  <c r="AD24" i="1"/>
  <c r="AD26" i="1" s="1"/>
  <c r="AD53" i="1" s="1"/>
  <c r="AF40" i="1"/>
  <c r="AF42" i="1" s="1"/>
  <c r="AF56" i="1" s="1"/>
  <c r="AF62" i="1" s="1"/>
  <c r="AE21" i="1"/>
  <c r="Q46" i="1"/>
  <c r="Q48" i="1" s="1"/>
  <c r="Q49" i="1" s="1"/>
  <c r="Q55" i="1" s="1"/>
  <c r="AG38" i="1"/>
  <c r="AG39" i="1"/>
  <c r="O30" i="1"/>
  <c r="O31" i="1" s="1"/>
  <c r="O32" i="1" s="1"/>
  <c r="O34" i="1" s="1"/>
  <c r="O54" i="1" s="1"/>
  <c r="AG40" i="1" l="1"/>
  <c r="AG42" i="1" s="1"/>
  <c r="AG56" i="1" s="1"/>
  <c r="AG62" i="1" s="1"/>
  <c r="O57" i="1"/>
  <c r="O61" i="1"/>
  <c r="AE24" i="1"/>
  <c r="AE26" i="1" s="1"/>
  <c r="AE53" i="1" s="1"/>
  <c r="AF21" i="1"/>
  <c r="AH38" i="1"/>
  <c r="AH39" i="1"/>
  <c r="AH40" i="1" l="1"/>
  <c r="AH42" i="1" s="1"/>
  <c r="AH56" i="1" s="1"/>
  <c r="AH62" i="1" s="1"/>
  <c r="AF24" i="1"/>
  <c r="AF26" i="1" s="1"/>
  <c r="AF53" i="1" s="1"/>
  <c r="O63" i="1"/>
  <c r="O59" i="1"/>
  <c r="AG21" i="1"/>
  <c r="R46" i="1"/>
  <c r="R48" i="1" s="1"/>
  <c r="R49" i="1" s="1"/>
  <c r="R55" i="1" s="1"/>
  <c r="AI39" i="1"/>
  <c r="AI38" i="1"/>
  <c r="AI40" i="1" l="1"/>
  <c r="AI42" i="1" s="1"/>
  <c r="AI56" i="1" s="1"/>
  <c r="AI62" i="1" s="1"/>
  <c r="AG24" i="1"/>
  <c r="AG26" i="1" s="1"/>
  <c r="AG53" i="1" s="1"/>
  <c r="AH21" i="1"/>
  <c r="AJ38" i="1"/>
  <c r="AJ39" i="1"/>
  <c r="P30" i="1"/>
  <c r="P31" i="1" s="1"/>
  <c r="P32" i="1" s="1"/>
  <c r="P34" i="1" s="1"/>
  <c r="P54" i="1" s="1"/>
  <c r="AH24" i="1" l="1"/>
  <c r="AH26" i="1" s="1"/>
  <c r="AH53" i="1" s="1"/>
  <c r="P57" i="1"/>
  <c r="P59" i="1" s="1"/>
  <c r="P61" i="1"/>
  <c r="AJ40" i="1"/>
  <c r="AJ42" i="1" s="1"/>
  <c r="AJ56" i="1" s="1"/>
  <c r="AJ62" i="1" s="1"/>
  <c r="AI21" i="1"/>
  <c r="AK39" i="1"/>
  <c r="AK38" i="1"/>
  <c r="AK40" i="1" l="1"/>
  <c r="AK42" i="1" s="1"/>
  <c r="AK56" i="1" s="1"/>
  <c r="AK62" i="1" s="1"/>
  <c r="P63" i="1"/>
  <c r="AI24" i="1"/>
  <c r="AI26" i="1" s="1"/>
  <c r="AI53" i="1" s="1"/>
  <c r="AJ21" i="1"/>
  <c r="S46" i="1"/>
  <c r="S48" i="1" s="1"/>
  <c r="S49" i="1" s="1"/>
  <c r="S55" i="1" s="1"/>
  <c r="AL39" i="1"/>
  <c r="AL38" i="1"/>
  <c r="AJ24" i="1" l="1"/>
  <c r="AJ26" i="1" s="1"/>
  <c r="AJ53" i="1" s="1"/>
  <c r="AL40" i="1"/>
  <c r="AL42" i="1" s="1"/>
  <c r="AL56" i="1" s="1"/>
  <c r="AL62" i="1" s="1"/>
  <c r="AK21" i="1"/>
  <c r="AM39" i="1"/>
  <c r="AM38" i="1"/>
  <c r="AK24" i="1" l="1"/>
  <c r="AK26" i="1" s="1"/>
  <c r="AK53" i="1" s="1"/>
  <c r="AM40" i="1"/>
  <c r="AM42" i="1" s="1"/>
  <c r="AM56" i="1" s="1"/>
  <c r="AM62" i="1" s="1"/>
  <c r="AL21" i="1"/>
  <c r="T46" i="1"/>
  <c r="T48" i="1" s="1"/>
  <c r="T49" i="1" s="1"/>
  <c r="T55" i="1" s="1"/>
  <c r="AN39" i="1"/>
  <c r="AN38" i="1"/>
  <c r="AN40" i="1" s="1"/>
  <c r="AN42" i="1" s="1"/>
  <c r="AN56" i="1" s="1"/>
  <c r="AN62" i="1" s="1"/>
  <c r="AL24" i="1" l="1"/>
  <c r="AL26" i="1" s="1"/>
  <c r="AL53" i="1" s="1"/>
  <c r="AM21" i="1"/>
  <c r="Q30" i="1"/>
  <c r="Q31" i="1" s="1"/>
  <c r="Q32" i="1" s="1"/>
  <c r="Q34" i="1" s="1"/>
  <c r="Q54" i="1" s="1"/>
  <c r="AO38" i="1"/>
  <c r="AO39" i="1"/>
  <c r="Q57" i="1" l="1"/>
  <c r="Q59" i="1" s="1"/>
  <c r="Q61" i="1"/>
  <c r="AO40" i="1"/>
  <c r="AO42" i="1" s="1"/>
  <c r="AO56" i="1" s="1"/>
  <c r="AO62" i="1" s="1"/>
  <c r="AM24" i="1"/>
  <c r="AM26" i="1" s="1"/>
  <c r="AM53" i="1" s="1"/>
  <c r="AN21" i="1"/>
  <c r="AP38" i="1"/>
  <c r="AP39" i="1"/>
  <c r="AN24" i="1" l="1"/>
  <c r="AN26" i="1" s="1"/>
  <c r="AN53" i="1" s="1"/>
  <c r="AP40" i="1"/>
  <c r="AP42" i="1" s="1"/>
  <c r="AP56" i="1" s="1"/>
  <c r="AP62" i="1" s="1"/>
  <c r="Q63" i="1"/>
  <c r="AO21" i="1"/>
  <c r="U46" i="1"/>
  <c r="U48" i="1" s="1"/>
  <c r="U49" i="1" s="1"/>
  <c r="U55" i="1" s="1"/>
  <c r="AQ39" i="1"/>
  <c r="AQ38" i="1"/>
  <c r="AQ40" i="1" s="1"/>
  <c r="AQ42" i="1" s="1"/>
  <c r="AQ56" i="1" s="1"/>
  <c r="AQ62" i="1" s="1"/>
  <c r="R30" i="1"/>
  <c r="R31" i="1" s="1"/>
  <c r="R32" i="1" s="1"/>
  <c r="R34" i="1" s="1"/>
  <c r="R54" i="1" s="1"/>
  <c r="R57" i="1" s="1"/>
  <c r="R59" i="1" s="1"/>
  <c r="R61" i="1" l="1"/>
  <c r="AO24" i="1"/>
  <c r="AO26" i="1" s="1"/>
  <c r="AO53" i="1" s="1"/>
  <c r="AP21" i="1"/>
  <c r="AR38" i="1"/>
  <c r="AR39" i="1"/>
  <c r="AR40" i="1" l="1"/>
  <c r="AR42" i="1" s="1"/>
  <c r="AR56" i="1" s="1"/>
  <c r="AR62" i="1" s="1"/>
  <c r="AP24" i="1"/>
  <c r="AP26" i="1" s="1"/>
  <c r="AP53" i="1" s="1"/>
  <c r="R63" i="1"/>
  <c r="AQ21" i="1"/>
  <c r="AS38" i="1"/>
  <c r="AS39" i="1"/>
  <c r="AS40" i="1" l="1"/>
  <c r="AS42" i="1" s="1"/>
  <c r="AS56" i="1" s="1"/>
  <c r="AS62" i="1" s="1"/>
  <c r="AQ24" i="1"/>
  <c r="AQ26" i="1" s="1"/>
  <c r="AQ53" i="1" s="1"/>
  <c r="AR21" i="1"/>
  <c r="V46" i="1"/>
  <c r="V48" i="1" s="1"/>
  <c r="V49" i="1" s="1"/>
  <c r="V55" i="1" s="1"/>
  <c r="AT38" i="1"/>
  <c r="AT39" i="1"/>
  <c r="AT40" i="1" l="1"/>
  <c r="AT42" i="1" s="1"/>
  <c r="AT56" i="1" s="1"/>
  <c r="AT62" i="1" s="1"/>
  <c r="AR24" i="1"/>
  <c r="AR26" i="1" s="1"/>
  <c r="AR53" i="1" s="1"/>
  <c r="AS21" i="1"/>
  <c r="AU38" i="1"/>
  <c r="AU39" i="1"/>
  <c r="S30" i="1"/>
  <c r="S31" i="1" s="1"/>
  <c r="S32" i="1" s="1"/>
  <c r="S34" i="1" s="1"/>
  <c r="S54" i="1" s="1"/>
  <c r="AS24" i="1" l="1"/>
  <c r="AS26" i="1" s="1"/>
  <c r="AS53" i="1" s="1"/>
  <c r="AU40" i="1"/>
  <c r="AU42" i="1" s="1"/>
  <c r="AU56" i="1" s="1"/>
  <c r="AU62" i="1" s="1"/>
  <c r="S57" i="1"/>
  <c r="S59" i="1" s="1"/>
  <c r="S61" i="1"/>
  <c r="AT21" i="1"/>
  <c r="W46" i="1"/>
  <c r="W48" i="1" s="1"/>
  <c r="W49" i="1" s="1"/>
  <c r="W55" i="1" s="1"/>
  <c r="AV39" i="1"/>
  <c r="AV38" i="1"/>
  <c r="AV40" i="1" l="1"/>
  <c r="AV42" i="1" s="1"/>
  <c r="AV56" i="1" s="1"/>
  <c r="AV62" i="1" s="1"/>
  <c r="S63" i="1"/>
  <c r="AT24" i="1"/>
  <c r="AT26" i="1" s="1"/>
  <c r="AT53" i="1" s="1"/>
  <c r="AW38" i="1"/>
  <c r="AW39" i="1"/>
  <c r="AW40" i="1" l="1"/>
  <c r="AW42" i="1" s="1"/>
  <c r="AW56" i="1" s="1"/>
  <c r="AW62" i="1" s="1"/>
  <c r="AU21" i="1"/>
  <c r="AV21" i="1"/>
  <c r="AX38" i="1"/>
  <c r="AX39" i="1"/>
  <c r="T30" i="1"/>
  <c r="T31" i="1" s="1"/>
  <c r="T32" i="1" s="1"/>
  <c r="T34" i="1" s="1"/>
  <c r="T54" i="1" s="1"/>
  <c r="AV24" i="1" l="1"/>
  <c r="AV26" i="1" s="1"/>
  <c r="AV53" i="1" s="1"/>
  <c r="AU24" i="1"/>
  <c r="AU26" i="1" s="1"/>
  <c r="AU53" i="1" s="1"/>
  <c r="T57" i="1"/>
  <c r="T59" i="1" s="1"/>
  <c r="T61" i="1"/>
  <c r="AX40" i="1"/>
  <c r="AX42" i="1" s="1"/>
  <c r="AX56" i="1" s="1"/>
  <c r="AX62" i="1" s="1"/>
  <c r="AW21" i="1"/>
  <c r="X46" i="1"/>
  <c r="X48" i="1" s="1"/>
  <c r="X49" i="1" s="1"/>
  <c r="X55" i="1" s="1"/>
  <c r="AY38" i="1"/>
  <c r="AY39" i="1"/>
  <c r="T63" i="1" l="1"/>
  <c r="AY40" i="1"/>
  <c r="AY42" i="1" s="1"/>
  <c r="AY56" i="1" s="1"/>
  <c r="AY62" i="1" s="1"/>
  <c r="AW24" i="1"/>
  <c r="AW26" i="1" s="1"/>
  <c r="AW53" i="1" s="1"/>
  <c r="AX21" i="1"/>
  <c r="AZ39" i="1"/>
  <c r="AZ38" i="1"/>
  <c r="AZ40" i="1" s="1"/>
  <c r="AZ42" i="1" s="1"/>
  <c r="AZ56" i="1" s="1"/>
  <c r="AX24" i="1" l="1"/>
  <c r="AX26" i="1" s="1"/>
  <c r="AX53" i="1" s="1"/>
  <c r="AZ62" i="1"/>
  <c r="AY21" i="1"/>
  <c r="Y46" i="1"/>
  <c r="Y48" i="1" s="1"/>
  <c r="Y49" i="1" s="1"/>
  <c r="Y55" i="1" s="1"/>
  <c r="BA39" i="1"/>
  <c r="BA38" i="1"/>
  <c r="BA40" i="1" s="1"/>
  <c r="BA42" i="1" s="1"/>
  <c r="BA56" i="1" s="1"/>
  <c r="J56" i="1" s="1"/>
  <c r="BA62" i="1" l="1"/>
  <c r="AY24" i="1"/>
  <c r="AY26" i="1" s="1"/>
  <c r="AY53" i="1" s="1"/>
  <c r="AZ21" i="1"/>
  <c r="BB38" i="1"/>
  <c r="BB39" i="1"/>
  <c r="BB40" i="1" l="1"/>
  <c r="BB42" i="1" s="1"/>
  <c r="BB56" i="1" s="1"/>
  <c r="BB62" i="1" s="1"/>
  <c r="AZ24" i="1"/>
  <c r="AZ26" i="1" s="1"/>
  <c r="AZ53" i="1" s="1"/>
  <c r="BA21" i="1"/>
  <c r="BC39" i="1"/>
  <c r="BC38" i="1"/>
  <c r="U30" i="1"/>
  <c r="U31" i="1" s="1"/>
  <c r="U32" i="1" s="1"/>
  <c r="U34" i="1" s="1"/>
  <c r="U54" i="1" s="1"/>
  <c r="BC40" i="1" l="1"/>
  <c r="BC42" i="1" s="1"/>
  <c r="BC56" i="1" s="1"/>
  <c r="BC62" i="1" s="1"/>
  <c r="U57" i="1"/>
  <c r="U59" i="1" s="1"/>
  <c r="U61" i="1"/>
  <c r="BA24" i="1"/>
  <c r="BA26" i="1" s="1"/>
  <c r="BA53" i="1" s="1"/>
  <c r="BB21" i="1"/>
  <c r="Z46" i="1"/>
  <c r="Z48" i="1" s="1"/>
  <c r="Z49" i="1" s="1"/>
  <c r="Z55" i="1" s="1"/>
  <c r="BD39" i="1"/>
  <c r="BD38" i="1"/>
  <c r="BD40" i="1" s="1"/>
  <c r="BD42" i="1" s="1"/>
  <c r="BD56" i="1" s="1"/>
  <c r="BD62" i="1" l="1"/>
  <c r="J53" i="1"/>
  <c r="BB24" i="1"/>
  <c r="BB26" i="1" s="1"/>
  <c r="BB53" i="1" s="1"/>
  <c r="U63" i="1"/>
  <c r="BC21" i="1"/>
  <c r="BE39" i="1"/>
  <c r="BE38" i="1"/>
  <c r="V30" i="1"/>
  <c r="V31" i="1" s="1"/>
  <c r="V32" i="1" s="1"/>
  <c r="V34" i="1" s="1"/>
  <c r="V54" i="1" s="1"/>
  <c r="V57" i="1" s="1"/>
  <c r="V59" i="1" s="1"/>
  <c r="V61" i="1" l="1"/>
  <c r="V63" i="1" s="1"/>
  <c r="BC24" i="1"/>
  <c r="BC26" i="1" s="1"/>
  <c r="BC53" i="1" s="1"/>
  <c r="BE40" i="1"/>
  <c r="BE42" i="1" s="1"/>
  <c r="BE56" i="1" s="1"/>
  <c r="BE62" i="1" s="1"/>
  <c r="BD21" i="1"/>
  <c r="BF39" i="1"/>
  <c r="BF38" i="1"/>
  <c r="BF40" i="1" l="1"/>
  <c r="BF42" i="1" s="1"/>
  <c r="BF56" i="1" s="1"/>
  <c r="BF62" i="1" s="1"/>
  <c r="BD24" i="1"/>
  <c r="BD26" i="1" s="1"/>
  <c r="BD53" i="1" s="1"/>
  <c r="BE21" i="1"/>
  <c r="AA46" i="1"/>
  <c r="AA48" i="1" s="1"/>
  <c r="AA49" i="1" s="1"/>
  <c r="AA55" i="1" s="1"/>
  <c r="BG39" i="1"/>
  <c r="BG38" i="1"/>
  <c r="BG40" i="1" l="1"/>
  <c r="BG42" i="1" s="1"/>
  <c r="BG56" i="1" s="1"/>
  <c r="BG62" i="1" s="1"/>
  <c r="BE24" i="1"/>
  <c r="BE26" i="1" s="1"/>
  <c r="BE53" i="1" s="1"/>
  <c r="BF21" i="1"/>
  <c r="BH38" i="1"/>
  <c r="BH39" i="1"/>
  <c r="BF24" i="1" l="1"/>
  <c r="BF26" i="1" s="1"/>
  <c r="BF53" i="1" s="1"/>
  <c r="BH40" i="1"/>
  <c r="BH42" i="1" s="1"/>
  <c r="BH56" i="1" s="1"/>
  <c r="BH62" i="1" s="1"/>
  <c r="BG21" i="1"/>
  <c r="AB46" i="1"/>
  <c r="AB48" i="1" s="1"/>
  <c r="AB49" i="1" s="1"/>
  <c r="AB55" i="1" s="1"/>
  <c r="BI38" i="1"/>
  <c r="BI39" i="1"/>
  <c r="W30" i="1"/>
  <c r="W31" i="1" s="1"/>
  <c r="W32" i="1" s="1"/>
  <c r="W34" i="1" s="1"/>
  <c r="W54" i="1" s="1"/>
  <c r="BG24" i="1" l="1"/>
  <c r="BG26" i="1" s="1"/>
  <c r="BG53" i="1" s="1"/>
  <c r="W57" i="1"/>
  <c r="W59" i="1" s="1"/>
  <c r="W61" i="1"/>
  <c r="BI40" i="1"/>
  <c r="BI42" i="1" s="1"/>
  <c r="BI56" i="1" s="1"/>
  <c r="BI62" i="1" s="1"/>
  <c r="BH21" i="1"/>
  <c r="BJ38" i="1"/>
  <c r="BJ39" i="1"/>
  <c r="BJ40" i="1" l="1"/>
  <c r="BJ42" i="1" s="1"/>
  <c r="BJ56" i="1" s="1"/>
  <c r="BJ62" i="1" s="1"/>
  <c r="W63" i="1"/>
  <c r="BH24" i="1"/>
  <c r="BH26" i="1" s="1"/>
  <c r="BH53" i="1" s="1"/>
  <c r="BI21" i="1"/>
  <c r="BK38" i="1"/>
  <c r="BK39" i="1"/>
  <c r="BK40" i="1" l="1"/>
  <c r="BK42" i="1" s="1"/>
  <c r="BK56" i="1" s="1"/>
  <c r="BK62" i="1" s="1"/>
  <c r="BI24" i="1"/>
  <c r="BI26" i="1" s="1"/>
  <c r="BI53" i="1" s="1"/>
  <c r="BJ21" i="1"/>
  <c r="AC46" i="1"/>
  <c r="AC48" i="1" s="1"/>
  <c r="AC49" i="1" s="1"/>
  <c r="AC55" i="1" s="1"/>
  <c r="BL39" i="1"/>
  <c r="BL38" i="1"/>
  <c r="BL40" i="1" l="1"/>
  <c r="BL42" i="1" s="1"/>
  <c r="BL56" i="1" s="1"/>
  <c r="BL62" i="1" s="1"/>
  <c r="BJ24" i="1"/>
  <c r="BJ26" i="1" s="1"/>
  <c r="BJ53" i="1" s="1"/>
  <c r="BK21" i="1"/>
  <c r="BM38" i="1"/>
  <c r="BM39" i="1"/>
  <c r="BK24" i="1" l="1"/>
  <c r="BK26" i="1" s="1"/>
  <c r="BK53" i="1" s="1"/>
  <c r="BM40" i="1"/>
  <c r="BM42" i="1" s="1"/>
  <c r="BM56" i="1" s="1"/>
  <c r="BM62" i="1" s="1"/>
  <c r="BL21" i="1"/>
  <c r="X30" i="1"/>
  <c r="X31" i="1" s="1"/>
  <c r="X32" i="1" s="1"/>
  <c r="X34" i="1" s="1"/>
  <c r="X54" i="1" s="1"/>
  <c r="BN39" i="1"/>
  <c r="BN38" i="1"/>
  <c r="BL24" i="1" l="1"/>
  <c r="BL26" i="1" s="1"/>
  <c r="BL53" i="1" s="1"/>
  <c r="BN40" i="1"/>
  <c r="BN42" i="1" s="1"/>
  <c r="BN56" i="1" s="1"/>
  <c r="BN62" i="1" s="1"/>
  <c r="X57" i="1"/>
  <c r="X59" i="1" s="1"/>
  <c r="X61" i="1"/>
  <c r="BM21" i="1"/>
  <c r="AD46" i="1"/>
  <c r="AD48" i="1" s="1"/>
  <c r="AD49" i="1" s="1"/>
  <c r="AD55" i="1" s="1"/>
  <c r="BO39" i="1"/>
  <c r="BO38" i="1"/>
  <c r="X63" i="1" l="1"/>
  <c r="BO40" i="1"/>
  <c r="BO42" i="1" s="1"/>
  <c r="BO56" i="1" s="1"/>
  <c r="BO62" i="1" s="1"/>
  <c r="BM24" i="1"/>
  <c r="BM26" i="1" s="1"/>
  <c r="BM53" i="1" s="1"/>
  <c r="BN21" i="1"/>
  <c r="BP39" i="1"/>
  <c r="BP38" i="1"/>
  <c r="BP40" i="1" s="1"/>
  <c r="BP42" i="1" s="1"/>
  <c r="BP56" i="1" s="1"/>
  <c r="Y30" i="1"/>
  <c r="Y31" i="1" s="1"/>
  <c r="Y32" i="1" s="1"/>
  <c r="Y34" i="1" s="1"/>
  <c r="Y54" i="1" s="1"/>
  <c r="Y57" i="1" s="1"/>
  <c r="Y59" i="1" s="1"/>
  <c r="BN24" i="1" l="1"/>
  <c r="BN26" i="1" s="1"/>
  <c r="BN53" i="1" s="1"/>
  <c r="BP62" i="1"/>
  <c r="Y61" i="1"/>
  <c r="BO21" i="1"/>
  <c r="BQ38" i="1"/>
  <c r="BQ39" i="1"/>
  <c r="BO24" i="1" l="1"/>
  <c r="BO26" i="1" s="1"/>
  <c r="BO53" i="1" s="1"/>
  <c r="Y63" i="1"/>
  <c r="BQ40" i="1"/>
  <c r="BQ42" i="1" s="1"/>
  <c r="BQ56" i="1" s="1"/>
  <c r="BQ62" i="1" s="1"/>
  <c r="BP21" i="1"/>
  <c r="AE46" i="1"/>
  <c r="AE48" i="1" s="1"/>
  <c r="AE49" i="1" s="1"/>
  <c r="AE55" i="1" s="1"/>
  <c r="BR38" i="1"/>
  <c r="BR39" i="1"/>
  <c r="BR40" i="1" l="1"/>
  <c r="BR42" i="1" s="1"/>
  <c r="BR56" i="1" s="1"/>
  <c r="BR62" i="1" s="1"/>
  <c r="BP24" i="1"/>
  <c r="BP26" i="1" s="1"/>
  <c r="BP53" i="1" s="1"/>
  <c r="BQ21" i="1"/>
  <c r="BS38" i="1"/>
  <c r="BS39" i="1"/>
  <c r="Z30" i="1"/>
  <c r="Z31" i="1" s="1"/>
  <c r="Z32" i="1" s="1"/>
  <c r="Z34" i="1" s="1"/>
  <c r="Z54" i="1" s="1"/>
  <c r="Z57" i="1" l="1"/>
  <c r="Z59" i="1" s="1"/>
  <c r="Z61" i="1"/>
  <c r="BQ24" i="1"/>
  <c r="BQ26" i="1" s="1"/>
  <c r="BQ53" i="1" s="1"/>
  <c r="BS40" i="1"/>
  <c r="BS42" i="1" s="1"/>
  <c r="BS56" i="1" s="1"/>
  <c r="BS62" i="1" s="1"/>
  <c r="BR21" i="1"/>
  <c r="AF46" i="1"/>
  <c r="AF48" i="1" s="1"/>
  <c r="AF49" i="1" s="1"/>
  <c r="AF55" i="1" s="1"/>
  <c r="BT39" i="1"/>
  <c r="BT38" i="1"/>
  <c r="BR24" i="1" l="1"/>
  <c r="BR26" i="1" s="1"/>
  <c r="BR53" i="1" s="1"/>
  <c r="BT40" i="1"/>
  <c r="BT42" i="1" s="1"/>
  <c r="BT56" i="1" s="1"/>
  <c r="BT62" i="1" s="1"/>
  <c r="Z63" i="1"/>
  <c r="BS21" i="1"/>
  <c r="BU39" i="1"/>
  <c r="BU38" i="1"/>
  <c r="BU40" i="1" l="1"/>
  <c r="BU42" i="1" s="1"/>
  <c r="BU56" i="1" s="1"/>
  <c r="BU62" i="1" s="1"/>
  <c r="BS24" i="1"/>
  <c r="BS26" i="1" s="1"/>
  <c r="BS53" i="1" s="1"/>
  <c r="BT21" i="1"/>
  <c r="AG46" i="1"/>
  <c r="AG48" i="1" s="1"/>
  <c r="AG49" i="1" s="1"/>
  <c r="AG55" i="1" s="1"/>
  <c r="BV38" i="1"/>
  <c r="BV39" i="1"/>
  <c r="BV40" i="1" l="1"/>
  <c r="BV42" i="1" s="1"/>
  <c r="BV56" i="1" s="1"/>
  <c r="BV62" i="1" s="1"/>
  <c r="BT24" i="1"/>
  <c r="BT26" i="1" s="1"/>
  <c r="BT53" i="1" s="1"/>
  <c r="BU21" i="1"/>
  <c r="BW38" i="1"/>
  <c r="BW39" i="1"/>
  <c r="AA30" i="1"/>
  <c r="AA31" i="1" s="1"/>
  <c r="AA32" i="1" s="1"/>
  <c r="AA34" i="1" s="1"/>
  <c r="AA54" i="1" s="1"/>
  <c r="BW40" i="1" l="1"/>
  <c r="BW42" i="1" s="1"/>
  <c r="BW56" i="1" s="1"/>
  <c r="BW62" i="1" s="1"/>
  <c r="BU24" i="1"/>
  <c r="BU26" i="1" s="1"/>
  <c r="BU53" i="1" s="1"/>
  <c r="AA57" i="1"/>
  <c r="AA59" i="1" s="1"/>
  <c r="AA61" i="1"/>
  <c r="BV21" i="1"/>
  <c r="E115" i="1"/>
  <c r="BV24" i="1" l="1"/>
  <c r="BV26" i="1" s="1"/>
  <c r="BV53" i="1" s="1"/>
  <c r="AA63" i="1"/>
  <c r="BW21" i="1"/>
  <c r="AH46" i="1"/>
  <c r="AH48" i="1" s="1"/>
  <c r="AH49" i="1" s="1"/>
  <c r="AH55" i="1" s="1"/>
  <c r="BX38" i="1"/>
  <c r="BY39" i="1"/>
  <c r="BX39" i="1"/>
  <c r="BY38" i="1"/>
  <c r="BY40" i="1" s="1"/>
  <c r="BY42" i="1" s="1"/>
  <c r="BY56" i="1" s="1"/>
  <c r="BX40" i="1" l="1"/>
  <c r="BX42" i="1" s="1"/>
  <c r="BX56" i="1" s="1"/>
  <c r="BX62" i="1" s="1"/>
  <c r="BY62" i="1" s="1"/>
  <c r="BW24" i="1"/>
  <c r="BW26" i="1" s="1"/>
  <c r="BW53" i="1" s="1"/>
  <c r="BX21" i="1"/>
  <c r="BZ38" i="1"/>
  <c r="AB30" i="1"/>
  <c r="AB31" i="1" s="1"/>
  <c r="AB32" i="1" s="1"/>
  <c r="AB34" i="1" s="1"/>
  <c r="AB54" i="1" s="1"/>
  <c r="BX24" i="1" l="1"/>
  <c r="BX26" i="1" s="1"/>
  <c r="BX53" i="1" s="1"/>
  <c r="AB57" i="1"/>
  <c r="AB59" i="1" s="1"/>
  <c r="AB61" i="1"/>
  <c r="BY21" i="1"/>
  <c r="CA39" i="1"/>
  <c r="BZ39" i="1"/>
  <c r="BZ40" i="1" s="1"/>
  <c r="BZ42" i="1" s="1"/>
  <c r="BZ56" i="1" s="1"/>
  <c r="BZ62" i="1" s="1"/>
  <c r="CA38" i="1"/>
  <c r="CA40" i="1" l="1"/>
  <c r="CA42" i="1" s="1"/>
  <c r="CA56" i="1" s="1"/>
  <c r="CA62" i="1" s="1"/>
  <c r="BY24" i="1"/>
  <c r="BY26" i="1" s="1"/>
  <c r="BY53" i="1" s="1"/>
  <c r="AB63" i="1"/>
  <c r="BZ21" i="1"/>
  <c r="AI46" i="1"/>
  <c r="AI48" i="1" s="1"/>
  <c r="AI49" i="1" s="1"/>
  <c r="AI55" i="1" s="1"/>
  <c r="CB38" i="1"/>
  <c r="BZ24" i="1" l="1"/>
  <c r="BZ26" i="1" s="1"/>
  <c r="BZ53" i="1" s="1"/>
  <c r="CA21" i="1"/>
  <c r="CC38" i="1"/>
  <c r="CC39" i="1"/>
  <c r="CB39" i="1"/>
  <c r="CB40" i="1" s="1"/>
  <c r="CB42" i="1" s="1"/>
  <c r="CB56" i="1" s="1"/>
  <c r="CB62" i="1" s="1"/>
  <c r="CA24" i="1" l="1"/>
  <c r="CA26" i="1" s="1"/>
  <c r="CA53" i="1" s="1"/>
  <c r="CC40" i="1"/>
  <c r="CC42" i="1" s="1"/>
  <c r="CC56" i="1" s="1"/>
  <c r="CC62" i="1" s="1"/>
  <c r="CB21" i="1"/>
  <c r="CD38" i="1"/>
  <c r="AC30" i="1"/>
  <c r="AC31" i="1" s="1"/>
  <c r="AC32" i="1" s="1"/>
  <c r="AC34" i="1" s="1"/>
  <c r="AC54" i="1" s="1"/>
  <c r="CB24" i="1" l="1"/>
  <c r="CB26" i="1" s="1"/>
  <c r="CB53" i="1" s="1"/>
  <c r="AC57" i="1"/>
  <c r="AC59" i="1" s="1"/>
  <c r="AC61" i="1"/>
  <c r="CC21" i="1"/>
  <c r="AJ46" i="1"/>
  <c r="AJ48" i="1" s="1"/>
  <c r="AJ49" i="1" s="1"/>
  <c r="AJ55" i="1" s="1"/>
  <c r="CE38" i="1"/>
  <c r="CE39" i="1"/>
  <c r="CD39" i="1"/>
  <c r="CD40" i="1" s="1"/>
  <c r="CD42" i="1" s="1"/>
  <c r="CD56" i="1" s="1"/>
  <c r="CD62" i="1" s="1"/>
  <c r="CC24" i="1" l="1"/>
  <c r="CC26" i="1" s="1"/>
  <c r="CC53" i="1" s="1"/>
  <c r="AC63" i="1"/>
  <c r="CE40" i="1"/>
  <c r="CE42" i="1" s="1"/>
  <c r="CE56" i="1" s="1"/>
  <c r="CE62" i="1" s="1"/>
  <c r="CD21" i="1"/>
  <c r="CF38" i="1"/>
  <c r="CD24" i="1" l="1"/>
  <c r="CD26" i="1" s="1"/>
  <c r="CD53" i="1" s="1"/>
  <c r="CE21" i="1"/>
  <c r="CG38" i="1"/>
  <c r="CG39" i="1"/>
  <c r="CF39" i="1"/>
  <c r="CF40" i="1" s="1"/>
  <c r="CF42" i="1" s="1"/>
  <c r="CF56" i="1" s="1"/>
  <c r="CF62" i="1" s="1"/>
  <c r="CG40" i="1" l="1"/>
  <c r="CG42" i="1" s="1"/>
  <c r="CG56" i="1" s="1"/>
  <c r="CG62" i="1" s="1"/>
  <c r="CE24" i="1"/>
  <c r="CE26" i="1" s="1"/>
  <c r="CE53" i="1" s="1"/>
  <c r="CF21" i="1"/>
  <c r="AK46" i="1"/>
  <c r="AK48" i="1" s="1"/>
  <c r="AK49" i="1" s="1"/>
  <c r="AK55" i="1" s="1"/>
  <c r="CH39" i="1"/>
  <c r="CH38" i="1"/>
  <c r="AD30" i="1"/>
  <c r="AD31" i="1" s="1"/>
  <c r="AD32" i="1" s="1"/>
  <c r="AD34" i="1" s="1"/>
  <c r="AD54" i="1" s="1"/>
  <c r="CH40" i="1" l="1"/>
  <c r="CH42" i="1" s="1"/>
  <c r="CH56" i="1" s="1"/>
  <c r="CH62" i="1" s="1"/>
  <c r="AD57" i="1"/>
  <c r="AD59" i="1" s="1"/>
  <c r="AD61" i="1"/>
  <c r="CF24" i="1"/>
  <c r="CF26" i="1" s="1"/>
  <c r="CF53" i="1" s="1"/>
  <c r="CG21" i="1"/>
  <c r="CI38" i="1"/>
  <c r="CI39" i="1"/>
  <c r="CI40" i="1" l="1"/>
  <c r="CI42" i="1" s="1"/>
  <c r="CI56" i="1" s="1"/>
  <c r="CI62" i="1" s="1"/>
  <c r="AD63" i="1"/>
  <c r="CG24" i="1"/>
  <c r="CG26" i="1" s="1"/>
  <c r="CG53" i="1" s="1"/>
  <c r="CH21" i="1"/>
  <c r="CJ39" i="1"/>
  <c r="CJ38" i="1"/>
  <c r="CJ40" i="1" l="1"/>
  <c r="CJ42" i="1" s="1"/>
  <c r="CJ56" i="1" s="1"/>
  <c r="CJ62" i="1" s="1"/>
  <c r="CH24" i="1"/>
  <c r="CH26" i="1" s="1"/>
  <c r="CH53" i="1" s="1"/>
  <c r="CI21" i="1"/>
  <c r="AL46" i="1"/>
  <c r="AL48" i="1" s="1"/>
  <c r="AL49" i="1" s="1"/>
  <c r="AL55" i="1" s="1"/>
  <c r="CK39" i="1"/>
  <c r="CK38" i="1"/>
  <c r="CK40" i="1" s="1"/>
  <c r="CK42" i="1" s="1"/>
  <c r="CK56" i="1" s="1"/>
  <c r="CK62" i="1" s="1"/>
  <c r="CI24" i="1" l="1"/>
  <c r="CI26" i="1" s="1"/>
  <c r="CI53" i="1" s="1"/>
  <c r="CJ21" i="1"/>
  <c r="CL38" i="1"/>
  <c r="CL40" i="1" s="1"/>
  <c r="CL42" i="1" s="1"/>
  <c r="CL56" i="1" s="1"/>
  <c r="CL62" i="1" s="1"/>
  <c r="CL39" i="1"/>
  <c r="AE30" i="1"/>
  <c r="AE31" i="1" s="1"/>
  <c r="AE32" i="1" s="1"/>
  <c r="AE34" i="1" s="1"/>
  <c r="AE54" i="1" s="1"/>
  <c r="AE57" i="1" l="1"/>
  <c r="AE59" i="1" s="1"/>
  <c r="AE61" i="1"/>
  <c r="CJ24" i="1"/>
  <c r="CJ26" i="1" s="1"/>
  <c r="CJ53" i="1" s="1"/>
  <c r="CK21" i="1"/>
  <c r="CM38" i="1"/>
  <c r="CM39" i="1"/>
  <c r="CK24" i="1" l="1"/>
  <c r="CK26" i="1" s="1"/>
  <c r="CK53" i="1" s="1"/>
  <c r="CM40" i="1"/>
  <c r="CM42" i="1" s="1"/>
  <c r="CM56" i="1" s="1"/>
  <c r="CM62" i="1" s="1"/>
  <c r="AE63" i="1"/>
  <c r="CL21" i="1"/>
  <c r="AM46" i="1"/>
  <c r="AM48" i="1" s="1"/>
  <c r="AM49" i="1" s="1"/>
  <c r="AM55" i="1" s="1"/>
  <c r="CN39" i="1"/>
  <c r="CN38" i="1"/>
  <c r="CL24" i="1" l="1"/>
  <c r="CL26" i="1" s="1"/>
  <c r="CL53" i="1" s="1"/>
  <c r="CN40" i="1"/>
  <c r="CN42" i="1" s="1"/>
  <c r="CN56" i="1" s="1"/>
  <c r="CN62" i="1" s="1"/>
  <c r="CM21" i="1"/>
  <c r="CO39" i="1"/>
  <c r="CO38" i="1"/>
  <c r="CO40" i="1" s="1"/>
  <c r="CO42" i="1" s="1"/>
  <c r="CO56" i="1" s="1"/>
  <c r="CO62" i="1" s="1"/>
  <c r="AF30" i="1"/>
  <c r="AF31" i="1" s="1"/>
  <c r="AF32" i="1" s="1"/>
  <c r="AF34" i="1" s="1"/>
  <c r="AF54" i="1" s="1"/>
  <c r="AF57" i="1" l="1"/>
  <c r="AF59" i="1" s="1"/>
  <c r="AF61" i="1"/>
  <c r="CM24" i="1"/>
  <c r="CM26" i="1" s="1"/>
  <c r="CM53" i="1" s="1"/>
  <c r="CN21" i="1"/>
  <c r="AN46" i="1"/>
  <c r="AN48" i="1" s="1"/>
  <c r="AN49" i="1" s="1"/>
  <c r="AN55" i="1" s="1"/>
  <c r="CP39" i="1"/>
  <c r="CP38" i="1"/>
  <c r="CN24" i="1" l="1"/>
  <c r="CN26" i="1" s="1"/>
  <c r="CN53" i="1" s="1"/>
  <c r="AF63" i="1"/>
  <c r="CP40" i="1"/>
  <c r="CP42" i="1" s="1"/>
  <c r="CP56" i="1" s="1"/>
  <c r="CP62" i="1" s="1"/>
  <c r="CO21" i="1"/>
  <c r="CQ39" i="1"/>
  <c r="CQ38" i="1"/>
  <c r="CQ40" i="1" s="1"/>
  <c r="CQ42" i="1" s="1"/>
  <c r="CQ56" i="1" s="1"/>
  <c r="AG30" i="1"/>
  <c r="AG31" i="1" s="1"/>
  <c r="AG32" i="1" s="1"/>
  <c r="AG34" i="1" s="1"/>
  <c r="AG54" i="1" s="1"/>
  <c r="AG57" i="1" s="1"/>
  <c r="AG59" i="1" s="1"/>
  <c r="CQ62" i="1" l="1"/>
  <c r="AG61" i="1"/>
  <c r="CO24" i="1"/>
  <c r="CO26" i="1" s="1"/>
  <c r="CO53" i="1" s="1"/>
  <c r="CP21" i="1"/>
  <c r="AO46" i="1"/>
  <c r="AO48" i="1" s="1"/>
  <c r="AO49" i="1" s="1"/>
  <c r="AO55" i="1" s="1"/>
  <c r="CR38" i="1"/>
  <c r="CR39" i="1"/>
  <c r="CR40" i="1" l="1"/>
  <c r="CR42" i="1" s="1"/>
  <c r="CR56" i="1" s="1"/>
  <c r="CR62" i="1" s="1"/>
  <c r="CP24" i="1"/>
  <c r="CP26" i="1" s="1"/>
  <c r="CP53" i="1" s="1"/>
  <c r="AG63" i="1"/>
  <c r="CQ21" i="1"/>
  <c r="CS38" i="1"/>
  <c r="CS39" i="1"/>
  <c r="CS40" i="1" l="1"/>
  <c r="CS42" i="1" s="1"/>
  <c r="CS56" i="1" s="1"/>
  <c r="CS62" i="1" s="1"/>
  <c r="CQ24" i="1"/>
  <c r="CQ26" i="1" s="1"/>
  <c r="CQ53" i="1" s="1"/>
  <c r="CR21" i="1"/>
  <c r="CT38" i="1"/>
  <c r="CT39" i="1"/>
  <c r="CT40" i="1" l="1"/>
  <c r="CT42" i="1" s="1"/>
  <c r="CT56" i="1" s="1"/>
  <c r="CT62" i="1" s="1"/>
  <c r="CR24" i="1"/>
  <c r="CR26" i="1" s="1"/>
  <c r="CR53" i="1" s="1"/>
  <c r="CS21" i="1"/>
  <c r="AP46" i="1"/>
  <c r="AP48" i="1" s="1"/>
  <c r="AP49" i="1" s="1"/>
  <c r="AP55" i="1" s="1"/>
  <c r="CU38" i="1"/>
  <c r="CU40" i="1" s="1"/>
  <c r="CU42" i="1" s="1"/>
  <c r="CU56" i="1" s="1"/>
  <c r="CU62" i="1" s="1"/>
  <c r="CU39" i="1"/>
  <c r="AH30" i="1"/>
  <c r="AH31" i="1" s="1"/>
  <c r="AH32" i="1" s="1"/>
  <c r="AH34" i="1" s="1"/>
  <c r="AH54" i="1" s="1"/>
  <c r="CS24" i="1" l="1"/>
  <c r="CS26" i="1" s="1"/>
  <c r="CS53" i="1" s="1"/>
  <c r="AH57" i="1"/>
  <c r="AH59" i="1" s="1"/>
  <c r="AH61" i="1"/>
  <c r="CT21" i="1"/>
  <c r="CV38" i="1"/>
  <c r="CV39" i="1"/>
  <c r="AH63" i="1" l="1"/>
  <c r="CT24" i="1"/>
  <c r="CT26" i="1" s="1"/>
  <c r="CT53" i="1" s="1"/>
  <c r="CV40" i="1"/>
  <c r="CV42" i="1" s="1"/>
  <c r="CV56" i="1" s="1"/>
  <c r="CV62" i="1" s="1"/>
  <c r="CU21" i="1"/>
  <c r="CW38" i="1"/>
  <c r="CW40" i="1" s="1"/>
  <c r="CW42" i="1" s="1"/>
  <c r="CW56" i="1" s="1"/>
  <c r="CW62" i="1" s="1"/>
  <c r="CW39" i="1"/>
  <c r="CU24" i="1" l="1"/>
  <c r="CU26" i="1" s="1"/>
  <c r="CU53" i="1" s="1"/>
  <c r="CV21" i="1"/>
  <c r="AQ46" i="1"/>
  <c r="AQ48" i="1" s="1"/>
  <c r="AQ49" i="1" s="1"/>
  <c r="AQ55" i="1" s="1"/>
  <c r="CX38" i="1"/>
  <c r="CX39" i="1"/>
  <c r="CX40" i="1" l="1"/>
  <c r="CX42" i="1" s="1"/>
  <c r="CX56" i="1" s="1"/>
  <c r="CX62" i="1" s="1"/>
  <c r="CV24" i="1"/>
  <c r="CV26" i="1" s="1"/>
  <c r="CV53" i="1" s="1"/>
  <c r="CW21" i="1"/>
  <c r="AI30" i="1"/>
  <c r="AI31" i="1" s="1"/>
  <c r="AI32" i="1" s="1"/>
  <c r="AI34" i="1" s="1"/>
  <c r="AI54" i="1" s="1"/>
  <c r="CY39" i="1"/>
  <c r="CY38" i="1"/>
  <c r="CY40" i="1" s="1"/>
  <c r="CY42" i="1" s="1"/>
  <c r="CY56" i="1" s="1"/>
  <c r="CW24" i="1" l="1"/>
  <c r="CW26" i="1" s="1"/>
  <c r="CW53" i="1" s="1"/>
  <c r="AI57" i="1"/>
  <c r="AI59" i="1" s="1"/>
  <c r="AI61" i="1"/>
  <c r="CY62" i="1"/>
  <c r="CX21" i="1"/>
  <c r="CZ39" i="1"/>
  <c r="CZ38" i="1"/>
  <c r="CZ40" i="1" l="1"/>
  <c r="CZ42" i="1" s="1"/>
  <c r="CZ56" i="1" s="1"/>
  <c r="CZ62" i="1" s="1"/>
  <c r="AI63" i="1"/>
  <c r="CX24" i="1"/>
  <c r="CX26" i="1" s="1"/>
  <c r="CX53" i="1" s="1"/>
  <c r="CY21" i="1"/>
  <c r="AR46" i="1"/>
  <c r="AR48" i="1" s="1"/>
  <c r="AR49" i="1" s="1"/>
  <c r="AR55" i="1" s="1"/>
  <c r="DA38" i="1"/>
  <c r="DA40" i="1" s="1"/>
  <c r="DA42" i="1" s="1"/>
  <c r="DA56" i="1" s="1"/>
  <c r="DA62" i="1" s="1"/>
  <c r="DA39" i="1"/>
  <c r="AJ30" i="1"/>
  <c r="AJ31" i="1" s="1"/>
  <c r="AJ32" i="1" s="1"/>
  <c r="AJ34" i="1" s="1"/>
  <c r="AJ54" i="1" s="1"/>
  <c r="AJ57" i="1" s="1"/>
  <c r="AJ59" i="1" s="1"/>
  <c r="CY24" i="1" l="1"/>
  <c r="CY26" i="1" s="1"/>
  <c r="CY53" i="1" s="1"/>
  <c r="AJ61" i="1"/>
  <c r="CZ21" i="1"/>
  <c r="DB39" i="1"/>
  <c r="DB38" i="1"/>
  <c r="DB40" i="1" s="1"/>
  <c r="DB42" i="1" s="1"/>
  <c r="DB56" i="1" s="1"/>
  <c r="DB62" i="1" s="1"/>
  <c r="CZ24" i="1" l="1"/>
  <c r="CZ26" i="1" s="1"/>
  <c r="CZ53" i="1" s="1"/>
  <c r="AJ63" i="1"/>
  <c r="DA21" i="1"/>
  <c r="DC38" i="1"/>
  <c r="DC39" i="1"/>
  <c r="DC40" i="1" l="1"/>
  <c r="DC42" i="1" s="1"/>
  <c r="DC56" i="1" s="1"/>
  <c r="DC62" i="1" s="1"/>
  <c r="DA24" i="1"/>
  <c r="DA26" i="1" s="1"/>
  <c r="DA53" i="1" s="1"/>
  <c r="DB21" i="1"/>
  <c r="AS46" i="1"/>
  <c r="AS48" i="1" s="1"/>
  <c r="AS49" i="1" s="1"/>
  <c r="AS55" i="1" s="1"/>
  <c r="DD39" i="1"/>
  <c r="DD38" i="1"/>
  <c r="DD40" i="1" l="1"/>
  <c r="DD42" i="1" s="1"/>
  <c r="DD56" i="1" s="1"/>
  <c r="DD62" i="1" s="1"/>
  <c r="DB24" i="1"/>
  <c r="DB26" i="1" s="1"/>
  <c r="DB53" i="1" s="1"/>
  <c r="DC21" i="1"/>
  <c r="DE39" i="1"/>
  <c r="DE38" i="1"/>
  <c r="AK30" i="1"/>
  <c r="AK31" i="1" s="1"/>
  <c r="AK32" i="1" s="1"/>
  <c r="AK34" i="1" s="1"/>
  <c r="AK54" i="1" s="1"/>
  <c r="DE40" i="1" l="1"/>
  <c r="DE42" i="1" s="1"/>
  <c r="DE56" i="1" s="1"/>
  <c r="DE62" i="1" s="1"/>
  <c r="DC24" i="1"/>
  <c r="DC26" i="1" s="1"/>
  <c r="DC53" i="1" s="1"/>
  <c r="AK57" i="1"/>
  <c r="AK59" i="1" s="1"/>
  <c r="AK61" i="1"/>
  <c r="DD21" i="1"/>
  <c r="DF38" i="1"/>
  <c r="DF39" i="1"/>
  <c r="DD24" i="1" l="1"/>
  <c r="DD26" i="1" s="1"/>
  <c r="DD53" i="1" s="1"/>
  <c r="DF40" i="1"/>
  <c r="DF42" i="1" s="1"/>
  <c r="DF56" i="1" s="1"/>
  <c r="DF62" i="1" s="1"/>
  <c r="AK63" i="1"/>
  <c r="DE21" i="1"/>
  <c r="AT46" i="1"/>
  <c r="AT48" i="1" s="1"/>
  <c r="AT49" i="1" s="1"/>
  <c r="AT55" i="1" s="1"/>
  <c r="DG39" i="1"/>
  <c r="DG38" i="1"/>
  <c r="DG40" i="1" l="1"/>
  <c r="DG42" i="1" s="1"/>
  <c r="DG56" i="1" s="1"/>
  <c r="DG62" i="1" s="1"/>
  <c r="DE24" i="1"/>
  <c r="DE26" i="1" s="1"/>
  <c r="DE53" i="1" s="1"/>
  <c r="DF21" i="1"/>
  <c r="DF24" i="1" l="1"/>
  <c r="DF26" i="1" s="1"/>
  <c r="DF53" i="1" s="1"/>
  <c r="DG21" i="1"/>
  <c r="DH38" i="1"/>
  <c r="DH39" i="1"/>
  <c r="AL30" i="1"/>
  <c r="AL31" i="1" s="1"/>
  <c r="AL32" i="1" s="1"/>
  <c r="AL34" i="1" s="1"/>
  <c r="AL54" i="1" s="1"/>
  <c r="AL57" i="1" l="1"/>
  <c r="AL59" i="1" s="1"/>
  <c r="AL61" i="1"/>
  <c r="DH40" i="1"/>
  <c r="DH42" i="1" s="1"/>
  <c r="DH56" i="1" s="1"/>
  <c r="DH62" i="1" s="1"/>
  <c r="DG24" i="1"/>
  <c r="DG26" i="1" s="1"/>
  <c r="DG53" i="1" s="1"/>
  <c r="AU46" i="1"/>
  <c r="AU48" i="1" s="1"/>
  <c r="AU49" i="1" s="1"/>
  <c r="AU55" i="1" s="1"/>
  <c r="AL63" i="1" l="1"/>
  <c r="DH21" i="1"/>
  <c r="DH24" i="1" l="1"/>
  <c r="DH26" i="1" s="1"/>
  <c r="DH53" i="1" s="1"/>
  <c r="AV46" i="1"/>
  <c r="AV48" i="1" s="1"/>
  <c r="AV49" i="1" s="1"/>
  <c r="AV55" i="1" s="1"/>
  <c r="AM30" i="1" l="1"/>
  <c r="AM31" i="1" s="1"/>
  <c r="AM32" i="1" s="1"/>
  <c r="AM34" i="1" s="1"/>
  <c r="AM54" i="1" s="1"/>
  <c r="AM57" i="1" l="1"/>
  <c r="AM59" i="1" s="1"/>
  <c r="AM61" i="1"/>
  <c r="AW46" i="1"/>
  <c r="AW48" i="1" s="1"/>
  <c r="AW49" i="1" s="1"/>
  <c r="AW55" i="1" s="1"/>
  <c r="AM63" i="1" l="1"/>
  <c r="AN30" i="1"/>
  <c r="AN31" i="1" s="1"/>
  <c r="AN32" i="1" s="1"/>
  <c r="AN34" i="1" s="1"/>
  <c r="AN54" i="1" s="1"/>
  <c r="AN57" i="1" s="1"/>
  <c r="AN59" i="1" s="1"/>
  <c r="AN61" i="1" l="1"/>
  <c r="AN63" i="1" l="1"/>
  <c r="AX46" i="1"/>
  <c r="AX48" i="1" s="1"/>
  <c r="AX49" i="1" s="1"/>
  <c r="AX55" i="1" s="1"/>
  <c r="AO30" i="1" l="1"/>
  <c r="AO31" i="1" s="1"/>
  <c r="AO32" i="1" s="1"/>
  <c r="AO34" i="1" s="1"/>
  <c r="AO54" i="1" s="1"/>
  <c r="AO57" i="1" l="1"/>
  <c r="AO59" i="1" s="1"/>
  <c r="AO61" i="1"/>
  <c r="AY46" i="1"/>
  <c r="AY48" i="1" s="1"/>
  <c r="AY49" i="1" s="1"/>
  <c r="AY55" i="1" s="1"/>
  <c r="AO63" i="1" l="1"/>
  <c r="AZ46" i="1" l="1"/>
  <c r="AZ48" i="1" s="1"/>
  <c r="AZ49" i="1" s="1"/>
  <c r="AZ55" i="1" s="1"/>
  <c r="AP30" i="1"/>
  <c r="AP31" i="1" s="1"/>
  <c r="AP32" i="1" s="1"/>
  <c r="AP34" i="1" s="1"/>
  <c r="AP54" i="1" s="1"/>
  <c r="AP57" i="1" l="1"/>
  <c r="AP59" i="1" s="1"/>
  <c r="AP61" i="1"/>
  <c r="AP63" i="1" l="1"/>
  <c r="BA46" i="1" l="1"/>
  <c r="BA48" i="1" s="1"/>
  <c r="BA49" i="1" s="1"/>
  <c r="BA55" i="1" s="1"/>
  <c r="J55" i="1" s="1"/>
  <c r="AQ30" i="1"/>
  <c r="AQ31" i="1" s="1"/>
  <c r="AQ32" i="1" s="1"/>
  <c r="AQ34" i="1" s="1"/>
  <c r="AQ54" i="1" s="1"/>
  <c r="AQ57" i="1" l="1"/>
  <c r="AQ59" i="1" s="1"/>
  <c r="AQ61" i="1"/>
  <c r="AQ63" i="1" l="1"/>
  <c r="BB46" i="1" l="1"/>
  <c r="BB48" i="1" s="1"/>
  <c r="BB49" i="1" s="1"/>
  <c r="BB55" i="1" s="1"/>
  <c r="AR30" i="1"/>
  <c r="AR31" i="1" s="1"/>
  <c r="AR32" i="1" s="1"/>
  <c r="AR34" i="1" s="1"/>
  <c r="AR54" i="1" s="1"/>
  <c r="AR57" i="1" l="1"/>
  <c r="AR59" i="1" s="1"/>
  <c r="AR61" i="1"/>
  <c r="AR63" i="1" l="1"/>
  <c r="BC46" i="1" l="1"/>
  <c r="BC48" i="1" s="1"/>
  <c r="BC49" i="1" s="1"/>
  <c r="BC55" i="1" s="1"/>
  <c r="AS30" i="1"/>
  <c r="AS31" i="1" s="1"/>
  <c r="AS32" i="1" s="1"/>
  <c r="AS34" i="1" s="1"/>
  <c r="AS54" i="1" s="1"/>
  <c r="AS57" i="1" l="1"/>
  <c r="AS59" i="1" s="1"/>
  <c r="AS61" i="1"/>
  <c r="AS63" i="1" l="1"/>
  <c r="BD46" i="1" l="1"/>
  <c r="BD48" i="1" s="1"/>
  <c r="BD49" i="1" s="1"/>
  <c r="BD55" i="1" s="1"/>
  <c r="AT30" i="1" l="1"/>
  <c r="AT31" i="1" s="1"/>
  <c r="AT32" i="1" s="1"/>
  <c r="AT34" i="1" s="1"/>
  <c r="AT54" i="1" s="1"/>
  <c r="AT57" i="1" l="1"/>
  <c r="AT59" i="1" s="1"/>
  <c r="AT61" i="1"/>
  <c r="AT63" i="1" l="1"/>
  <c r="BE46" i="1"/>
  <c r="BE48" i="1" s="1"/>
  <c r="BE49" i="1" s="1"/>
  <c r="BE55" i="1" s="1"/>
  <c r="BF46" i="1" l="1"/>
  <c r="BF48" i="1" s="1"/>
  <c r="BF49" i="1" s="1"/>
  <c r="BF55" i="1" s="1"/>
  <c r="AU30" i="1"/>
  <c r="AU31" i="1" s="1"/>
  <c r="AU32" i="1" s="1"/>
  <c r="AU34" i="1" s="1"/>
  <c r="AU54" i="1" s="1"/>
  <c r="AU57" i="1" l="1"/>
  <c r="AU59" i="1" s="1"/>
  <c r="AU61" i="1"/>
  <c r="AU63" i="1" l="1"/>
  <c r="BG46" i="1" l="1"/>
  <c r="BG48" i="1" s="1"/>
  <c r="BG49" i="1" s="1"/>
  <c r="BG55" i="1" s="1"/>
  <c r="AV30" i="1" l="1"/>
  <c r="AV31" i="1" s="1"/>
  <c r="AV32" i="1" s="1"/>
  <c r="AV34" i="1" s="1"/>
  <c r="AV54" i="1" s="1"/>
  <c r="AV57" i="1" l="1"/>
  <c r="AV59" i="1" s="1"/>
  <c r="AV61" i="1"/>
  <c r="BH46" i="1"/>
  <c r="BH48" i="1" s="1"/>
  <c r="BH49" i="1" s="1"/>
  <c r="BH55" i="1" s="1"/>
  <c r="AV63" i="1" l="1"/>
  <c r="AW30" i="1" l="1"/>
  <c r="AW31" i="1" s="1"/>
  <c r="AW32" i="1" s="1"/>
  <c r="AW34" i="1" s="1"/>
  <c r="AW54" i="1" s="1"/>
  <c r="AW57" i="1" l="1"/>
  <c r="AW59" i="1" s="1"/>
  <c r="AW61" i="1"/>
  <c r="BI46" i="1"/>
  <c r="BI48" i="1" s="1"/>
  <c r="BI49" i="1" s="1"/>
  <c r="BI55" i="1" s="1"/>
  <c r="AW63" i="1" l="1"/>
  <c r="AX30" i="1" l="1"/>
  <c r="AX31" i="1" s="1"/>
  <c r="AX32" i="1" s="1"/>
  <c r="AX34" i="1" s="1"/>
  <c r="AX54" i="1" s="1"/>
  <c r="AX57" i="1" l="1"/>
  <c r="AX59" i="1" s="1"/>
  <c r="AX61" i="1"/>
  <c r="BJ46" i="1"/>
  <c r="BJ48" i="1" s="1"/>
  <c r="BJ49" i="1" s="1"/>
  <c r="BJ55" i="1" s="1"/>
  <c r="AX63" i="1" l="1"/>
  <c r="BK46" i="1" l="1"/>
  <c r="BK48" i="1" s="1"/>
  <c r="BK49" i="1" s="1"/>
  <c r="BK55" i="1" s="1"/>
  <c r="AY30" i="1"/>
  <c r="AY31" i="1" s="1"/>
  <c r="AY32" i="1" s="1"/>
  <c r="AY34" i="1" s="1"/>
  <c r="AY54" i="1" s="1"/>
  <c r="AY57" i="1" l="1"/>
  <c r="AY59" i="1" s="1"/>
  <c r="AY61" i="1"/>
  <c r="AY63" i="1" l="1"/>
  <c r="BL46" i="1" l="1"/>
  <c r="BL48" i="1" s="1"/>
  <c r="BL49" i="1" s="1"/>
  <c r="BL55" i="1" s="1"/>
  <c r="AZ30" i="1"/>
  <c r="AZ31" i="1" s="1"/>
  <c r="AZ32" i="1" s="1"/>
  <c r="AZ34" i="1" s="1"/>
  <c r="AZ54" i="1" s="1"/>
  <c r="AZ57" i="1" l="1"/>
  <c r="AZ59" i="1" s="1"/>
  <c r="AZ61" i="1"/>
  <c r="AZ63" i="1" l="1"/>
  <c r="BM46" i="1" l="1"/>
  <c r="BM48" i="1" s="1"/>
  <c r="BM49" i="1" s="1"/>
  <c r="BM55" i="1" s="1"/>
  <c r="BN46" i="1" l="1"/>
  <c r="BN48" i="1" s="1"/>
  <c r="BN49" i="1" s="1"/>
  <c r="BN55" i="1" s="1"/>
  <c r="BA30" i="1"/>
  <c r="BA31" i="1" s="1"/>
  <c r="BA32" i="1" s="1"/>
  <c r="BA34" i="1" s="1"/>
  <c r="BA54" i="1" s="1"/>
  <c r="J54" i="1" l="1"/>
  <c r="BA57" i="1"/>
  <c r="BA61" i="1"/>
  <c r="BA63" i="1" l="1"/>
  <c r="E94" i="1" s="1"/>
  <c r="E201" i="1" s="1"/>
  <c r="J57" i="1"/>
  <c r="BA59" i="1"/>
  <c r="BO46" i="1" l="1"/>
  <c r="BO48" i="1" s="1"/>
  <c r="BO49" i="1" s="1"/>
  <c r="BO55" i="1" s="1"/>
  <c r="BB30" i="1" l="1"/>
  <c r="BB31" i="1" s="1"/>
  <c r="BB32" i="1" s="1"/>
  <c r="BB34" i="1" s="1"/>
  <c r="BB54" i="1" s="1"/>
  <c r="BB57" i="1" l="1"/>
  <c r="BB59" i="1" s="1"/>
  <c r="BB61" i="1"/>
  <c r="BB63" i="1" l="1"/>
  <c r="BP46" i="1"/>
  <c r="BP48" i="1" s="1"/>
  <c r="BP49" i="1" s="1"/>
  <c r="BP55" i="1" s="1"/>
  <c r="BC30" i="1" l="1"/>
  <c r="BC31" i="1" s="1"/>
  <c r="BC32" i="1" s="1"/>
  <c r="BC34" i="1" s="1"/>
  <c r="BC54" i="1" s="1"/>
  <c r="BC57" i="1" l="1"/>
  <c r="BC59" i="1" s="1"/>
  <c r="BC61" i="1"/>
  <c r="BQ46" i="1"/>
  <c r="BQ48" i="1" s="1"/>
  <c r="BQ49" i="1" s="1"/>
  <c r="BQ55" i="1" s="1"/>
  <c r="BC63" i="1" l="1"/>
  <c r="BR46" i="1" l="1"/>
  <c r="BR48" i="1" s="1"/>
  <c r="BR49" i="1" s="1"/>
  <c r="BR55" i="1" s="1"/>
  <c r="BD30" i="1"/>
  <c r="BD31" i="1" s="1"/>
  <c r="BD32" i="1" s="1"/>
  <c r="BD34" i="1" s="1"/>
  <c r="BD54" i="1" s="1"/>
  <c r="BD57" i="1" l="1"/>
  <c r="BD59" i="1" s="1"/>
  <c r="BD61" i="1"/>
  <c r="BD63" i="1" l="1"/>
  <c r="BS46" i="1" l="1"/>
  <c r="BS48" i="1" s="1"/>
  <c r="BS49" i="1" s="1"/>
  <c r="BS55" i="1" s="1"/>
  <c r="BE30" i="1"/>
  <c r="BE31" i="1" s="1"/>
  <c r="BE32" i="1" s="1"/>
  <c r="BE34" i="1" s="1"/>
  <c r="BE54" i="1" s="1"/>
  <c r="BE57" i="1" l="1"/>
  <c r="BE59" i="1" s="1"/>
  <c r="BE61" i="1"/>
  <c r="BE63" i="1" l="1"/>
  <c r="BT46" i="1" l="1"/>
  <c r="BT48" i="1" s="1"/>
  <c r="BT49" i="1" s="1"/>
  <c r="BT55" i="1" s="1"/>
  <c r="BF30" i="1" l="1"/>
  <c r="BF31" i="1" s="1"/>
  <c r="BF32" i="1" s="1"/>
  <c r="BF34" i="1" s="1"/>
  <c r="BF54" i="1" s="1"/>
  <c r="BF57" i="1" l="1"/>
  <c r="BF59" i="1" s="1"/>
  <c r="BF61" i="1"/>
  <c r="BF63" i="1" l="1"/>
  <c r="BU46" i="1"/>
  <c r="BU48" i="1" s="1"/>
  <c r="BU49" i="1" s="1"/>
  <c r="BU55" i="1" s="1"/>
  <c r="BV46" i="1" l="1"/>
  <c r="BV48" i="1" s="1"/>
  <c r="BV49" i="1" s="1"/>
  <c r="BV55" i="1" s="1"/>
  <c r="BG30" i="1"/>
  <c r="BG31" i="1" s="1"/>
  <c r="BG32" i="1" s="1"/>
  <c r="BG34" i="1" s="1"/>
  <c r="BG54" i="1" s="1"/>
  <c r="BG57" i="1" l="1"/>
  <c r="BG59" i="1" s="1"/>
  <c r="BG61" i="1"/>
  <c r="BG63" i="1" l="1"/>
  <c r="BW46" i="1" l="1"/>
  <c r="BW48" i="1" s="1"/>
  <c r="BW49" i="1" s="1"/>
  <c r="BW55" i="1" s="1"/>
  <c r="BH30" i="1" l="1"/>
  <c r="BH31" i="1" s="1"/>
  <c r="BH32" i="1" s="1"/>
  <c r="BH34" i="1" s="1"/>
  <c r="BH54" i="1" s="1"/>
  <c r="BH57" i="1" l="1"/>
  <c r="BH59" i="1" s="1"/>
  <c r="BH61" i="1"/>
  <c r="BH63" i="1" l="1"/>
  <c r="BX46" i="1"/>
  <c r="BX48" i="1" s="1"/>
  <c r="BX49" i="1" s="1"/>
  <c r="BX55" i="1" s="1"/>
  <c r="BI30" i="1" l="1"/>
  <c r="BI31" i="1" s="1"/>
  <c r="BI32" i="1" s="1"/>
  <c r="BI34" i="1" s="1"/>
  <c r="BI54" i="1" s="1"/>
  <c r="BI57" i="1" l="1"/>
  <c r="BI59" i="1" s="1"/>
  <c r="BI61" i="1"/>
  <c r="BY46" i="1"/>
  <c r="BY48" i="1" s="1"/>
  <c r="BY49" i="1" s="1"/>
  <c r="BY55" i="1" s="1"/>
  <c r="BI63" i="1" l="1"/>
  <c r="BZ46" i="1" l="1"/>
  <c r="BZ48" i="1" s="1"/>
  <c r="BZ49" i="1" s="1"/>
  <c r="BZ55" i="1" s="1"/>
  <c r="BJ30" i="1"/>
  <c r="BJ31" i="1" s="1"/>
  <c r="BJ32" i="1" s="1"/>
  <c r="BJ34" i="1" s="1"/>
  <c r="BJ54" i="1" s="1"/>
  <c r="BJ57" i="1" l="1"/>
  <c r="BJ59" i="1" s="1"/>
  <c r="BJ61" i="1"/>
  <c r="BJ63" i="1" l="1"/>
  <c r="CA46" i="1" l="1"/>
  <c r="CA48" i="1" s="1"/>
  <c r="CA49" i="1" s="1"/>
  <c r="CA55" i="1" s="1"/>
  <c r="BK30" i="1"/>
  <c r="BK31" i="1" s="1"/>
  <c r="BK32" i="1" s="1"/>
  <c r="BK34" i="1" s="1"/>
  <c r="BK54" i="1" s="1"/>
  <c r="BK57" i="1" l="1"/>
  <c r="BK59" i="1" s="1"/>
  <c r="BK61" i="1"/>
  <c r="BK63" i="1" l="1"/>
  <c r="CB46" i="1" l="1"/>
  <c r="CB48" i="1" s="1"/>
  <c r="CB49" i="1" s="1"/>
  <c r="CB55" i="1" s="1"/>
  <c r="BL30" i="1" l="1"/>
  <c r="BL31" i="1" s="1"/>
  <c r="BL32" i="1" s="1"/>
  <c r="BL34" i="1" s="1"/>
  <c r="BL54" i="1" s="1"/>
  <c r="BL57" i="1" l="1"/>
  <c r="BL59" i="1" s="1"/>
  <c r="BL61" i="1"/>
  <c r="CC46" i="1"/>
  <c r="CC48" i="1" s="1"/>
  <c r="CC49" i="1" s="1"/>
  <c r="CC55" i="1" s="1"/>
  <c r="BL63" i="1" l="1"/>
  <c r="BM30" i="1" l="1"/>
  <c r="BM31" i="1" s="1"/>
  <c r="BM32" i="1" s="1"/>
  <c r="BM34" i="1" s="1"/>
  <c r="BM54" i="1" s="1"/>
  <c r="BM57" i="1" l="1"/>
  <c r="BM59" i="1" s="1"/>
  <c r="BM61" i="1"/>
  <c r="CD46" i="1"/>
  <c r="CD48" i="1" s="1"/>
  <c r="CD49" i="1" s="1"/>
  <c r="CD55" i="1" s="1"/>
  <c r="BM63" i="1" l="1"/>
  <c r="BN30" i="1" l="1"/>
  <c r="BN31" i="1" s="1"/>
  <c r="BN32" i="1" s="1"/>
  <c r="BN34" i="1" s="1"/>
  <c r="BN54" i="1" s="1"/>
  <c r="BN57" i="1" l="1"/>
  <c r="BN59" i="1" s="1"/>
  <c r="BN61" i="1"/>
  <c r="CE46" i="1"/>
  <c r="CE48" i="1" s="1"/>
  <c r="CE49" i="1" s="1"/>
  <c r="CE55" i="1" s="1"/>
  <c r="BN63" i="1" l="1"/>
  <c r="BO30" i="1" l="1"/>
  <c r="BO31" i="1" s="1"/>
  <c r="BO32" i="1" s="1"/>
  <c r="BO34" i="1" s="1"/>
  <c r="BO54" i="1" s="1"/>
  <c r="BO57" i="1" l="1"/>
  <c r="BO59" i="1" s="1"/>
  <c r="BO61" i="1"/>
  <c r="CF46" i="1"/>
  <c r="CF48" i="1" s="1"/>
  <c r="CF49" i="1" s="1"/>
  <c r="CF55" i="1" s="1"/>
  <c r="BO63" i="1" l="1"/>
  <c r="BP30" i="1" l="1"/>
  <c r="BP31" i="1" s="1"/>
  <c r="BP32" i="1" s="1"/>
  <c r="BP34" i="1" s="1"/>
  <c r="BP54" i="1" s="1"/>
  <c r="CG46" i="1"/>
  <c r="CG48" i="1" s="1"/>
  <c r="CG49" i="1" s="1"/>
  <c r="CG55" i="1" s="1"/>
  <c r="BP57" i="1" l="1"/>
  <c r="BP59" i="1" s="1"/>
  <c r="BP61" i="1"/>
  <c r="BP63" i="1" l="1"/>
  <c r="CH46" i="1" l="1"/>
  <c r="CH48" i="1" s="1"/>
  <c r="CH49" i="1" s="1"/>
  <c r="CH55" i="1" s="1"/>
  <c r="BQ30" i="1"/>
  <c r="BQ31" i="1" s="1"/>
  <c r="BQ32" i="1" s="1"/>
  <c r="BQ34" i="1" s="1"/>
  <c r="BQ54" i="1" s="1"/>
  <c r="BQ57" i="1" l="1"/>
  <c r="BQ59" i="1" s="1"/>
  <c r="BQ61" i="1"/>
  <c r="BQ63" i="1" l="1"/>
  <c r="CI46" i="1" l="1"/>
  <c r="CI48" i="1" s="1"/>
  <c r="CI49" i="1" s="1"/>
  <c r="CI55" i="1" s="1"/>
  <c r="BR30" i="1"/>
  <c r="BR31" i="1" s="1"/>
  <c r="BR32" i="1" s="1"/>
  <c r="BR34" i="1" s="1"/>
  <c r="BR54" i="1" s="1"/>
  <c r="BR57" i="1" l="1"/>
  <c r="BR59" i="1" s="1"/>
  <c r="BR61" i="1"/>
  <c r="BR63" i="1" l="1"/>
  <c r="BS30" i="1"/>
  <c r="BS31" i="1" s="1"/>
  <c r="BS32" i="1" s="1"/>
  <c r="BS34" i="1" s="1"/>
  <c r="BS54" i="1" s="1"/>
  <c r="BS57" i="1" s="1"/>
  <c r="BS59" i="1" s="1"/>
  <c r="BS61" i="1" l="1"/>
  <c r="CJ46" i="1"/>
  <c r="CJ48" i="1" s="1"/>
  <c r="CJ49" i="1" s="1"/>
  <c r="CJ55" i="1" s="1"/>
  <c r="BS63" i="1" l="1"/>
  <c r="CK46" i="1" l="1"/>
  <c r="CK48" i="1" s="1"/>
  <c r="CK49" i="1" s="1"/>
  <c r="CK55" i="1" s="1"/>
  <c r="BT30" i="1" l="1"/>
  <c r="BT31" i="1" s="1"/>
  <c r="BT32" i="1" s="1"/>
  <c r="BT34" i="1" s="1"/>
  <c r="BT54" i="1" s="1"/>
  <c r="BT57" i="1" l="1"/>
  <c r="BT59" i="1" s="1"/>
  <c r="BT61" i="1"/>
  <c r="BT63" i="1" l="1"/>
  <c r="CL46" i="1"/>
  <c r="CL48" i="1" s="1"/>
  <c r="CL49" i="1" s="1"/>
  <c r="CL55" i="1" s="1"/>
  <c r="BU30" i="1" l="1"/>
  <c r="BU31" i="1" s="1"/>
  <c r="BU32" i="1" s="1"/>
  <c r="BU34" i="1" s="1"/>
  <c r="BU54" i="1" s="1"/>
  <c r="BU57" i="1" l="1"/>
  <c r="BU59" i="1" s="1"/>
  <c r="BU61" i="1"/>
  <c r="BU63" i="1" l="1"/>
  <c r="CM46" i="1"/>
  <c r="CM48" i="1" s="1"/>
  <c r="CM49" i="1" s="1"/>
  <c r="CM55" i="1" s="1"/>
  <c r="BV30" i="1" l="1"/>
  <c r="BV31" i="1" s="1"/>
  <c r="BV32" i="1" s="1"/>
  <c r="BV34" i="1" s="1"/>
  <c r="BV54" i="1" s="1"/>
  <c r="BV57" i="1" l="1"/>
  <c r="BV59" i="1" s="1"/>
  <c r="BV61" i="1"/>
  <c r="CN46" i="1"/>
  <c r="CN48" i="1" s="1"/>
  <c r="CN49" i="1" s="1"/>
  <c r="CN55" i="1" s="1"/>
  <c r="BV63" i="1" l="1"/>
  <c r="BW30" i="1" l="1"/>
  <c r="BW31" i="1" s="1"/>
  <c r="BW32" i="1" s="1"/>
  <c r="BW34" i="1" s="1"/>
  <c r="BW54" i="1" s="1"/>
  <c r="BW57" i="1" l="1"/>
  <c r="BW59" i="1" s="1"/>
  <c r="BW61" i="1"/>
  <c r="CO46" i="1"/>
  <c r="CO48" i="1" s="1"/>
  <c r="CO49" i="1" s="1"/>
  <c r="CO55" i="1" s="1"/>
  <c r="BW63" i="1" l="1"/>
  <c r="CP46" i="1" l="1"/>
  <c r="CP48" i="1" s="1"/>
  <c r="CP49" i="1" s="1"/>
  <c r="CP55" i="1" s="1"/>
  <c r="BX30" i="1"/>
  <c r="BX31" i="1" s="1"/>
  <c r="BX32" i="1" s="1"/>
  <c r="BX34" i="1" s="1"/>
  <c r="BX54" i="1" s="1"/>
  <c r="BX57" i="1" l="1"/>
  <c r="BX59" i="1" s="1"/>
  <c r="BX61" i="1"/>
  <c r="BX63" i="1" l="1"/>
  <c r="BY30" i="1"/>
  <c r="BY31" i="1" s="1"/>
  <c r="BY32" i="1" s="1"/>
  <c r="BY34" i="1" s="1"/>
  <c r="BY54" i="1" s="1"/>
  <c r="BY57" i="1" s="1"/>
  <c r="BY59" i="1" s="1"/>
  <c r="BY61" i="1" l="1"/>
  <c r="CQ46" i="1"/>
  <c r="CQ48" i="1" s="1"/>
  <c r="CQ49" i="1" s="1"/>
  <c r="CQ55" i="1" s="1"/>
  <c r="BY63" i="1" l="1"/>
  <c r="CR46" i="1" l="1"/>
  <c r="CR48" i="1" s="1"/>
  <c r="CR49" i="1" s="1"/>
  <c r="CR55" i="1" s="1"/>
  <c r="CA30" i="1" l="1"/>
  <c r="CA31" i="1" s="1"/>
  <c r="CA32" i="1" s="1"/>
  <c r="CA34" i="1" s="1"/>
  <c r="CA54" i="1" s="1"/>
  <c r="CA57" i="1" s="1"/>
  <c r="CS46" i="1" l="1"/>
  <c r="CS48" i="1" s="1"/>
  <c r="CS49" i="1" s="1"/>
  <c r="CS55" i="1" s="1"/>
  <c r="BZ30" i="1"/>
  <c r="BZ31" i="1" s="1"/>
  <c r="BZ32" i="1" s="1"/>
  <c r="BZ34" i="1" s="1"/>
  <c r="BZ54" i="1" s="1"/>
  <c r="BZ57" i="1" l="1"/>
  <c r="BZ59" i="1" s="1"/>
  <c r="CA59" i="1" s="1"/>
  <c r="BZ61" i="1"/>
  <c r="BZ63" i="1" l="1"/>
  <c r="CA61" i="1"/>
  <c r="CA63" i="1" l="1"/>
  <c r="CT46" i="1"/>
  <c r="CT48" i="1" s="1"/>
  <c r="CT49" i="1" s="1"/>
  <c r="CT55" i="1" s="1"/>
  <c r="CU46" i="1" l="1"/>
  <c r="CU48" i="1" s="1"/>
  <c r="CU49" i="1" s="1"/>
  <c r="CU55" i="1" s="1"/>
  <c r="CB30" i="1"/>
  <c r="CB31" i="1" s="1"/>
  <c r="CB32" i="1" s="1"/>
  <c r="CB34" i="1" s="1"/>
  <c r="CB54" i="1" s="1"/>
  <c r="CB57" i="1" l="1"/>
  <c r="CB59" i="1" s="1"/>
  <c r="CB61" i="1"/>
  <c r="CB63" i="1" l="1"/>
  <c r="CV46" i="1" l="1"/>
  <c r="CV48" i="1" s="1"/>
  <c r="CV49" i="1" s="1"/>
  <c r="CV55" i="1" s="1"/>
  <c r="CC30" i="1" l="1"/>
  <c r="CC31" i="1" s="1"/>
  <c r="CC32" i="1" s="1"/>
  <c r="CC34" i="1" s="1"/>
  <c r="CC54" i="1" s="1"/>
  <c r="CC57" i="1" l="1"/>
  <c r="CC59" i="1" s="1"/>
  <c r="CC61" i="1"/>
  <c r="CC63" i="1" l="1"/>
  <c r="CW46" i="1"/>
  <c r="CW48" i="1" s="1"/>
  <c r="CW49" i="1" s="1"/>
  <c r="CW55" i="1" s="1"/>
  <c r="CD30" i="1" l="1"/>
  <c r="CD31" i="1" s="1"/>
  <c r="CD32" i="1" s="1"/>
  <c r="CD34" i="1" s="1"/>
  <c r="CD54" i="1" s="1"/>
  <c r="CD57" i="1" l="1"/>
  <c r="CD59" i="1" s="1"/>
  <c r="CD61" i="1"/>
  <c r="CD63" i="1" l="1"/>
  <c r="CX46" i="1"/>
  <c r="CX48" i="1" s="1"/>
  <c r="CX49" i="1" s="1"/>
  <c r="CX55" i="1" s="1"/>
  <c r="CE30" i="1" l="1"/>
  <c r="CE31" i="1" s="1"/>
  <c r="CE32" i="1" s="1"/>
  <c r="CE34" i="1" s="1"/>
  <c r="CE54" i="1" s="1"/>
  <c r="CE57" i="1" l="1"/>
  <c r="CE59" i="1" s="1"/>
  <c r="CE61" i="1"/>
  <c r="CE63" i="1" l="1"/>
  <c r="CY46" i="1"/>
  <c r="CY48" i="1" s="1"/>
  <c r="CY49" i="1" s="1"/>
  <c r="CY55" i="1" s="1"/>
  <c r="CF30" i="1" l="1"/>
  <c r="CF31" i="1" s="1"/>
  <c r="CF32" i="1" s="1"/>
  <c r="CF34" i="1" s="1"/>
  <c r="CF54" i="1" s="1"/>
  <c r="CF57" i="1" l="1"/>
  <c r="CF59" i="1" s="1"/>
  <c r="CF61" i="1"/>
  <c r="CF63" i="1" l="1"/>
  <c r="CZ46" i="1"/>
  <c r="CZ48" i="1" s="1"/>
  <c r="CZ49" i="1" s="1"/>
  <c r="CZ55" i="1" s="1"/>
  <c r="CG30" i="1"/>
  <c r="CG31" i="1" s="1"/>
  <c r="CG32" i="1" s="1"/>
  <c r="CG34" i="1" s="1"/>
  <c r="CG54" i="1" s="1"/>
  <c r="CG57" i="1" s="1"/>
  <c r="CG59" i="1" s="1"/>
  <c r="CG61" i="1" l="1"/>
  <c r="CG63" i="1" l="1"/>
  <c r="DA46" i="1" l="1"/>
  <c r="DA48" i="1" s="1"/>
  <c r="DA49" i="1" s="1"/>
  <c r="DA55" i="1" s="1"/>
  <c r="CH30" i="1" l="1"/>
  <c r="CH31" i="1" s="1"/>
  <c r="CH32" i="1" s="1"/>
  <c r="CH34" i="1" s="1"/>
  <c r="CH54" i="1" s="1"/>
  <c r="CH57" i="1" l="1"/>
  <c r="CH59" i="1" s="1"/>
  <c r="CH61" i="1"/>
  <c r="DB46" i="1"/>
  <c r="DB48" i="1" s="1"/>
  <c r="DB49" i="1" s="1"/>
  <c r="DB55" i="1" s="1"/>
  <c r="CH63" i="1" l="1"/>
  <c r="CI30" i="1"/>
  <c r="CI31" i="1" s="1"/>
  <c r="CI32" i="1" s="1"/>
  <c r="CI34" i="1" s="1"/>
  <c r="CI54" i="1" s="1"/>
  <c r="CI57" i="1" s="1"/>
  <c r="CI59" i="1" s="1"/>
  <c r="CI61" i="1" l="1"/>
  <c r="DC46" i="1"/>
  <c r="DC48" i="1" s="1"/>
  <c r="DC49" i="1" s="1"/>
  <c r="DC55" i="1" s="1"/>
  <c r="CI63" i="1" l="1"/>
  <c r="DD46" i="1" l="1"/>
  <c r="DD48" i="1" s="1"/>
  <c r="DD49" i="1" s="1"/>
  <c r="DD55" i="1" s="1"/>
  <c r="CJ30" i="1" l="1"/>
  <c r="CJ31" i="1" s="1"/>
  <c r="CJ32" i="1" s="1"/>
  <c r="CJ34" i="1" s="1"/>
  <c r="CJ54" i="1" s="1"/>
  <c r="DE46" i="1"/>
  <c r="DE48" i="1" s="1"/>
  <c r="DE49" i="1" s="1"/>
  <c r="DE55" i="1" s="1"/>
  <c r="CJ57" i="1" l="1"/>
  <c r="CJ59" i="1" s="1"/>
  <c r="CJ61" i="1"/>
  <c r="CJ63" i="1" l="1"/>
  <c r="DF46" i="1" l="1"/>
  <c r="DF48" i="1" s="1"/>
  <c r="DF49" i="1" s="1"/>
  <c r="DF55" i="1" s="1"/>
  <c r="CK30" i="1" l="1"/>
  <c r="CK31" i="1" s="1"/>
  <c r="CK32" i="1" s="1"/>
  <c r="CK34" i="1" s="1"/>
  <c r="CK54" i="1" s="1"/>
  <c r="CK57" i="1" l="1"/>
  <c r="CK59" i="1" s="1"/>
  <c r="CK61" i="1"/>
  <c r="CK63" i="1" l="1"/>
  <c r="DG46" i="1"/>
  <c r="DG48" i="1" s="1"/>
  <c r="DG49" i="1" s="1"/>
  <c r="DG55" i="1" s="1"/>
  <c r="CL30" i="1" l="1"/>
  <c r="CL31" i="1" s="1"/>
  <c r="CL32" i="1" s="1"/>
  <c r="CL34" i="1" s="1"/>
  <c r="CL54" i="1" s="1"/>
  <c r="CL57" i="1" l="1"/>
  <c r="CL59" i="1" s="1"/>
  <c r="CL61" i="1"/>
  <c r="CM30" i="1"/>
  <c r="CM31" i="1" s="1"/>
  <c r="CM32" i="1" s="1"/>
  <c r="CM34" i="1" s="1"/>
  <c r="CM54" i="1" s="1"/>
  <c r="CM57" i="1" s="1"/>
  <c r="CL63" i="1" l="1"/>
  <c r="CM61" i="1"/>
  <c r="CM59" i="1"/>
  <c r="DH46" i="1"/>
  <c r="DH48" i="1" s="1"/>
  <c r="DH49" i="1" s="1"/>
  <c r="DH55" i="1" s="1"/>
  <c r="CM63" i="1" l="1"/>
  <c r="CN30" i="1" l="1"/>
  <c r="CN31" i="1" s="1"/>
  <c r="CN32" i="1" s="1"/>
  <c r="CN34" i="1" s="1"/>
  <c r="CN54" i="1" s="1"/>
  <c r="CN57" i="1" l="1"/>
  <c r="CN59" i="1" s="1"/>
  <c r="CN61" i="1"/>
  <c r="CN63" i="1" l="1"/>
  <c r="CO30" i="1" l="1"/>
  <c r="CO31" i="1" s="1"/>
  <c r="CO32" i="1" s="1"/>
  <c r="CO34" i="1" s="1"/>
  <c r="CO54" i="1" s="1"/>
  <c r="CO57" i="1" l="1"/>
  <c r="CO59" i="1" s="1"/>
  <c r="CO61" i="1"/>
  <c r="CO63" i="1" l="1"/>
  <c r="CP30" i="1"/>
  <c r="CP31" i="1" s="1"/>
  <c r="CP32" i="1" s="1"/>
  <c r="CP34" i="1" s="1"/>
  <c r="CP54" i="1" s="1"/>
  <c r="CP57" i="1" s="1"/>
  <c r="CP59" i="1" s="1"/>
  <c r="CP61" i="1" l="1"/>
  <c r="CP63" i="1" l="1"/>
  <c r="CQ30" i="1" l="1"/>
  <c r="CQ31" i="1" s="1"/>
  <c r="CQ32" i="1" s="1"/>
  <c r="CQ34" i="1" s="1"/>
  <c r="CQ54" i="1" s="1"/>
  <c r="CQ57" i="1" l="1"/>
  <c r="CQ59" i="1" s="1"/>
  <c r="CQ61" i="1"/>
  <c r="CQ63" i="1" l="1"/>
  <c r="CR30" i="1"/>
  <c r="CR31" i="1" s="1"/>
  <c r="CR32" i="1" s="1"/>
  <c r="CR34" i="1" s="1"/>
  <c r="CR54" i="1" s="1"/>
  <c r="CR57" i="1" s="1"/>
  <c r="CR59" i="1" s="1"/>
  <c r="CR61" i="1" l="1"/>
  <c r="CR63" i="1" l="1"/>
  <c r="CS30" i="1" l="1"/>
  <c r="CS31" i="1" s="1"/>
  <c r="CS32" i="1" s="1"/>
  <c r="CS34" i="1" s="1"/>
  <c r="CS54" i="1" s="1"/>
  <c r="CS57" i="1" l="1"/>
  <c r="CS59" i="1" s="1"/>
  <c r="CS61" i="1"/>
  <c r="CS63" i="1" l="1"/>
  <c r="CT30" i="1" l="1"/>
  <c r="CT31" i="1" s="1"/>
  <c r="CT32" i="1" s="1"/>
  <c r="CT34" i="1" s="1"/>
  <c r="CT54" i="1" s="1"/>
  <c r="CT57" i="1" l="1"/>
  <c r="CT59" i="1" s="1"/>
  <c r="CT61" i="1"/>
  <c r="CT63" i="1" l="1"/>
  <c r="CU30" i="1" l="1"/>
  <c r="CU31" i="1" s="1"/>
  <c r="CU32" i="1" s="1"/>
  <c r="CU34" i="1" s="1"/>
  <c r="CU54" i="1" s="1"/>
  <c r="CU57" i="1" l="1"/>
  <c r="CU59" i="1" s="1"/>
  <c r="CU61" i="1"/>
  <c r="CU63" i="1" l="1"/>
  <c r="CV30" i="1" l="1"/>
  <c r="CV31" i="1" s="1"/>
  <c r="CV32" i="1" s="1"/>
  <c r="CV34" i="1" s="1"/>
  <c r="CV54" i="1" s="1"/>
  <c r="CV57" i="1" l="1"/>
  <c r="CV59" i="1" s="1"/>
  <c r="CV61" i="1"/>
  <c r="CV63" i="1" l="1"/>
  <c r="CW30" i="1" l="1"/>
  <c r="CW31" i="1" s="1"/>
  <c r="CW32" i="1" s="1"/>
  <c r="CW34" i="1" s="1"/>
  <c r="CW54" i="1" s="1"/>
  <c r="CW57" i="1" l="1"/>
  <c r="CW59" i="1" s="1"/>
  <c r="CW61" i="1"/>
  <c r="CW63" i="1" l="1"/>
  <c r="CX30" i="1" l="1"/>
  <c r="CX31" i="1" s="1"/>
  <c r="CX32" i="1" s="1"/>
  <c r="CX34" i="1" s="1"/>
  <c r="CX54" i="1" s="1"/>
  <c r="CX57" i="1" l="1"/>
  <c r="CX59" i="1" s="1"/>
  <c r="CX61" i="1"/>
  <c r="CX63" i="1" l="1"/>
  <c r="CY30" i="1" l="1"/>
  <c r="CY31" i="1" s="1"/>
  <c r="CY32" i="1" s="1"/>
  <c r="CY34" i="1" s="1"/>
  <c r="CY54" i="1" s="1"/>
  <c r="CY57" i="1" l="1"/>
  <c r="CY59" i="1" s="1"/>
  <c r="CY61" i="1"/>
  <c r="CZ30" i="1"/>
  <c r="CZ31" i="1" s="1"/>
  <c r="CZ32" i="1" s="1"/>
  <c r="CZ34" i="1" s="1"/>
  <c r="CZ54" i="1" s="1"/>
  <c r="CZ57" i="1" s="1"/>
  <c r="CZ61" i="1" l="1"/>
  <c r="CY63" i="1"/>
  <c r="CZ59" i="1"/>
  <c r="CZ63" i="1" l="1"/>
  <c r="DA30" i="1" l="1"/>
  <c r="DA31" i="1" s="1"/>
  <c r="DA32" i="1" s="1"/>
  <c r="DA34" i="1" s="1"/>
  <c r="DA54" i="1" s="1"/>
  <c r="DA57" i="1" l="1"/>
  <c r="DA59" i="1" s="1"/>
  <c r="DA61" i="1"/>
  <c r="DA63" i="1" l="1"/>
  <c r="DB30" i="1" l="1"/>
  <c r="DB31" i="1" s="1"/>
  <c r="DB32" i="1" s="1"/>
  <c r="DB34" i="1" s="1"/>
  <c r="DB54" i="1" s="1"/>
  <c r="DB57" i="1" l="1"/>
  <c r="DB59" i="1" s="1"/>
  <c r="DB61" i="1"/>
  <c r="DB63" i="1" l="1"/>
  <c r="DC30" i="1" l="1"/>
  <c r="DC31" i="1" s="1"/>
  <c r="DC32" i="1" s="1"/>
  <c r="DC34" i="1" s="1"/>
  <c r="DC54" i="1" s="1"/>
  <c r="DC57" i="1" l="1"/>
  <c r="DC59" i="1" s="1"/>
  <c r="DC61" i="1"/>
  <c r="DC63" i="1" l="1"/>
  <c r="DD30" i="1"/>
  <c r="DD31" i="1" s="1"/>
  <c r="DD32" i="1" s="1"/>
  <c r="DD34" i="1" s="1"/>
  <c r="DD54" i="1" s="1"/>
  <c r="DD57" i="1" s="1"/>
  <c r="DD59" i="1" s="1"/>
  <c r="DD61" i="1" l="1"/>
  <c r="DD63" i="1" l="1"/>
  <c r="DE30" i="1" l="1"/>
  <c r="DE31" i="1" s="1"/>
  <c r="DE32" i="1" s="1"/>
  <c r="DE34" i="1" s="1"/>
  <c r="DE54" i="1" s="1"/>
  <c r="DE57" i="1" l="1"/>
  <c r="DE59" i="1" s="1"/>
  <c r="DE61" i="1"/>
  <c r="DE63" i="1" l="1"/>
  <c r="DF30" i="1"/>
  <c r="DF31" i="1" s="1"/>
  <c r="DF32" i="1" s="1"/>
  <c r="DF34" i="1" s="1"/>
  <c r="DF54" i="1" s="1"/>
  <c r="DF57" i="1" s="1"/>
  <c r="DF59" i="1" s="1"/>
  <c r="DF61" i="1" l="1"/>
  <c r="DF63" i="1" l="1"/>
  <c r="DG30" i="1" l="1"/>
  <c r="DG31" i="1" s="1"/>
  <c r="DG32" i="1" s="1"/>
  <c r="DG34" i="1" s="1"/>
  <c r="DG54" i="1" s="1"/>
  <c r="DG57" i="1" l="1"/>
  <c r="DG59" i="1" s="1"/>
  <c r="DG61" i="1"/>
  <c r="DG63" i="1" l="1"/>
  <c r="DH30" i="1" l="1"/>
  <c r="DH31" i="1" s="1"/>
  <c r="DH32" i="1" s="1"/>
  <c r="DH34" i="1" s="1"/>
  <c r="DH54" i="1" s="1"/>
  <c r="DH57" i="1" l="1"/>
  <c r="DH59" i="1" s="1"/>
  <c r="DH61" i="1"/>
  <c r="DH63" i="1" s="1"/>
  <c r="E106" i="1" l="1"/>
  <c r="E102" i="1" l="1"/>
  <c r="E104" i="1" s="1"/>
  <c r="E105" i="1"/>
  <c r="E108" i="1" l="1"/>
  <c r="E107" i="1"/>
  <c r="E100" i="1" l="1"/>
  <c r="E118" i="1" l="1"/>
  <c r="E167" i="1" l="1"/>
  <c r="E168" i="1" l="1"/>
  <c r="E140" i="1" l="1"/>
  <c r="E139" i="1"/>
  <c r="E117" i="1" l="1"/>
  <c r="E114" i="1" l="1"/>
  <c r="E116" i="1" s="1"/>
  <c r="E143" i="1" l="1"/>
  <c r="E169" i="1" l="1"/>
  <c r="E141" i="1" l="1"/>
  <c r="E119" i="1"/>
  <c r="E113" i="1" l="1"/>
  <c r="E120" i="1" l="1"/>
  <c r="E112" i="1" l="1"/>
  <c r="E87" i="1" l="1"/>
  <c r="E210" i="1" l="1"/>
  <c r="E212" i="1" s="1"/>
  <c r="E90" i="1"/>
</calcChain>
</file>

<file path=xl/sharedStrings.xml><?xml version="1.0" encoding="utf-8"?>
<sst xmlns="http://schemas.openxmlformats.org/spreadsheetml/2006/main" count="370" uniqueCount="190">
  <si>
    <t>Unit</t>
  </si>
  <si>
    <t>Var 1</t>
  </si>
  <si>
    <t>Var 2</t>
  </si>
  <si>
    <t>Var 3</t>
  </si>
  <si>
    <t>Var 4</t>
  </si>
  <si>
    <t>Explanatory</t>
  </si>
  <si>
    <t>Row Sum</t>
  </si>
  <si>
    <t>Model Year</t>
  </si>
  <si>
    <t>EBO 188 Year</t>
  </si>
  <si>
    <t>Year</t>
  </si>
  <si>
    <t>WACC</t>
  </si>
  <si>
    <t>PV Factor (mid-year discounting)</t>
  </si>
  <si>
    <t>Base Year for EBO 188</t>
  </si>
  <si>
    <t>1. PV of Operating Cash Flow</t>
  </si>
  <si>
    <t>1a) PV of Net Operating Cash</t>
  </si>
  <si>
    <t>Revenue</t>
  </si>
  <si>
    <t>$ '000s</t>
  </si>
  <si>
    <t>O&amp;M and Overheads</t>
  </si>
  <si>
    <t>Net Working Capital</t>
  </si>
  <si>
    <t>Net Operating Cash</t>
  </si>
  <si>
    <t>PV of Net Operating Cash</t>
  </si>
  <si>
    <t>1b) PV of Taxes</t>
  </si>
  <si>
    <t>Municipal Taxes</t>
  </si>
  <si>
    <t>Income Taxes (before CCA and Interest Tax Shields)</t>
  </si>
  <si>
    <t>Total Taxes</t>
  </si>
  <si>
    <t>PV of Taxes</t>
  </si>
  <si>
    <t>2. PV of Capital</t>
  </si>
  <si>
    <t>Capital Expenditures</t>
  </si>
  <si>
    <t>Customer Contributions</t>
  </si>
  <si>
    <t>Net Capital Expenditure</t>
  </si>
  <si>
    <t>PV of Capital</t>
  </si>
  <si>
    <t>3. PV of CCA Tax Shield</t>
  </si>
  <si>
    <t>CCA</t>
  </si>
  <si>
    <t>Tax Rate</t>
  </si>
  <si>
    <t>%</t>
  </si>
  <si>
    <t>Tax Rate x CCA</t>
  </si>
  <si>
    <t>PV of CCA Tax Shield</t>
  </si>
  <si>
    <t>4. NPV and PI Calculations</t>
  </si>
  <si>
    <t>40-Year NPV Sum</t>
  </si>
  <si>
    <t>Sum</t>
  </si>
  <si>
    <t>NPV</t>
  </si>
  <si>
    <t>Cumulative PV of Net Operating Cash, Taxes and CCA</t>
  </si>
  <si>
    <t>Cumulative PV of Capital</t>
  </si>
  <si>
    <t>PI</t>
  </si>
  <si>
    <t>Result</t>
  </si>
  <si>
    <t>Summary Metrics</t>
  </si>
  <si>
    <t>Year of Full Build-out</t>
  </si>
  <si>
    <t>Live</t>
  </si>
  <si>
    <t>Project</t>
  </si>
  <si>
    <t>ACW</t>
  </si>
  <si>
    <t>Brockton</t>
  </si>
  <si>
    <t>SouthernBruce</t>
  </si>
  <si>
    <t>Ramara</t>
  </si>
  <si>
    <t>Ramara&amp;Bancroft&amp;Minden</t>
  </si>
  <si>
    <t>2031 Connections</t>
  </si>
  <si>
    <t>cx</t>
  </si>
  <si>
    <t>Residential Connection</t>
  </si>
  <si>
    <t>Total CapEx</t>
  </si>
  <si>
    <t>$000s</t>
  </si>
  <si>
    <t>Grant Fund Required</t>
  </si>
  <si>
    <t>O&amp;M per FBO Connections</t>
  </si>
  <si>
    <t>$ / cx</t>
  </si>
  <si>
    <t>2020 $ / cx</t>
  </si>
  <si>
    <t>Grant per FBO Connections</t>
  </si>
  <si>
    <t>Grant / CapEx</t>
  </si>
  <si>
    <t>10 yr Cumulative O&amp;M</t>
  </si>
  <si>
    <t>10 yr Cumulative Rev.</t>
  </si>
  <si>
    <t>10 yr Cumulative Volume</t>
  </si>
  <si>
    <t>m3</t>
  </si>
  <si>
    <t>10 yr Cumulative Residential Volume</t>
  </si>
  <si>
    <t>10 yr Rev. / Vol.</t>
  </si>
  <si>
    <t>cent / m3</t>
  </si>
  <si>
    <t>Levered IRR</t>
  </si>
  <si>
    <t>Grant / Vol.</t>
  </si>
  <si>
    <t>Natural PI</t>
  </si>
  <si>
    <t>Overheads</t>
  </si>
  <si>
    <t>Assets</t>
  </si>
  <si>
    <t>Distribution Revenue</t>
  </si>
  <si>
    <t>PP&amp;E Gross of CIAC</t>
  </si>
  <si>
    <t>CIAC</t>
  </si>
  <si>
    <t>PP&amp;E net of CIAC</t>
  </si>
  <si>
    <t>Depreciation</t>
  </si>
  <si>
    <t>CapEx</t>
  </si>
  <si>
    <t>Debt</t>
  </si>
  <si>
    <t>Net Income</t>
  </si>
  <si>
    <t>Guideline Appendix A</t>
  </si>
  <si>
    <t>Part 4</t>
  </si>
  <si>
    <t>Total Capital Costs at the End of the Rate Stability Period</t>
  </si>
  <si>
    <t>Inflation Rate Based on GDP IPI FDD</t>
  </si>
  <si>
    <t>OEB Prescribed Interest Rate for CWIP</t>
  </si>
  <si>
    <t>Revenue Requirement Year 1</t>
  </si>
  <si>
    <t>Revenue Requirement Year 2</t>
  </si>
  <si>
    <t>Revenue Requirement Year 3</t>
  </si>
  <si>
    <t>Revenue Requirement Year 4</t>
  </si>
  <si>
    <t>Revenue Requirement Year 5</t>
  </si>
  <si>
    <t>Revenue Requirement Year 6</t>
  </si>
  <si>
    <t>Revenue Requirement Year 7</t>
  </si>
  <si>
    <t>Revenue Requirement Year 8</t>
  </si>
  <si>
    <t>Revenue Requirement Year 9</t>
  </si>
  <si>
    <t>Revenue Requirement Year 10</t>
  </si>
  <si>
    <t>Closing Rate Base in Year 10</t>
  </si>
  <si>
    <t>Part 5</t>
  </si>
  <si>
    <t>Total Section 36.2 Funding Needed</t>
  </si>
  <si>
    <t>SB</t>
  </si>
  <si>
    <t>R&amp;BM</t>
  </si>
  <si>
    <t>Year 10 Actual Connections</t>
  </si>
  <si>
    <t>Section 36.2 Funding per Customer in Year 10</t>
  </si>
  <si>
    <t>Section 36.2 Funding per Volume in Year 10</t>
  </si>
  <si>
    <t>$ / m3</t>
  </si>
  <si>
    <t>Part 6</t>
  </si>
  <si>
    <t>Residential Distribution Revenue Year 1</t>
  </si>
  <si>
    <t>Residential Distribution Revenue Year 2</t>
  </si>
  <si>
    <t>Residential Distribution Revenue Year 3</t>
  </si>
  <si>
    <t>Residential Distribution Revenue Year 4</t>
  </si>
  <si>
    <t>Residential Distribution Revenue Year 5</t>
  </si>
  <si>
    <t>Residential Distribution Revenue Year 6</t>
  </si>
  <si>
    <t>Residential Distribution Revenue Year 7</t>
  </si>
  <si>
    <t>Residential Distribution Revenue Year 8</t>
  </si>
  <si>
    <t>Residential Distribution Revenue Year 9</t>
  </si>
  <si>
    <t>Residential Distribution Revenue Year 10</t>
  </si>
  <si>
    <t>Part 7</t>
  </si>
  <si>
    <t>PI with Section 36.2 Funding</t>
  </si>
  <si>
    <t>PI without Section 36.2 Funding</t>
  </si>
  <si>
    <t>BD Report</t>
  </si>
  <si>
    <t>#</t>
  </si>
  <si>
    <t>Description</t>
  </si>
  <si>
    <t>CUSTOMER PROFILE/CONSUMPTION</t>
  </si>
  <si>
    <t>Connections - Residential</t>
  </si>
  <si>
    <t>Connections – Agri. / Ind. / Comm. (AIC)</t>
  </si>
  <si>
    <t>Total Connections</t>
  </si>
  <si>
    <t>Cumulative Volume - Residential</t>
  </si>
  <si>
    <t>Cumulative Volume - Agri. / Ind. / Comm. (AIC)</t>
  </si>
  <si>
    <t>Cumulative Volume - 10 YR Full System</t>
  </si>
  <si>
    <t>Assumed Total Market Conversion %</t>
  </si>
  <si>
    <t>SYSTEM INFORMATION</t>
  </si>
  <si>
    <t>Distribution System Length</t>
  </si>
  <si>
    <t>km</t>
  </si>
  <si>
    <t>System Source of NG</t>
  </si>
  <si>
    <t>INVESTMENT SUMMARY</t>
  </si>
  <si>
    <t>Project Distribution Capex</t>
  </si>
  <si>
    <t>$M</t>
  </si>
  <si>
    <t>Other Reinforcement / LNG / Storage etc.</t>
  </si>
  <si>
    <t>Total Capex</t>
  </si>
  <si>
    <t>Less Grant Funding Application</t>
  </si>
  <si>
    <t>Balance Invested by EPCOR</t>
  </si>
  <si>
    <t>PROJECT METRICS</t>
  </si>
  <si>
    <t>Percent Grant of Total Capex</t>
  </si>
  <si>
    <t>Grant required for PI=1</t>
  </si>
  <si>
    <r>
      <t>Capex per m</t>
    </r>
    <r>
      <rPr>
        <vertAlign val="superscript"/>
        <sz val="11"/>
        <color theme="1"/>
        <rFont val="Arial"/>
        <family val="2"/>
      </rPr>
      <t>3</t>
    </r>
  </si>
  <si>
    <r>
      <t>Opex per</t>
    </r>
    <r>
      <rPr>
        <vertAlign val="superscript"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/ m3</t>
    </r>
  </si>
  <si>
    <t>cents / m3</t>
  </si>
  <si>
    <t>Opex per connection</t>
  </si>
  <si>
    <t>2020 $</t>
  </si>
  <si>
    <r>
      <t>Grant / m</t>
    </r>
    <r>
      <rPr>
        <vertAlign val="superscript"/>
        <sz val="11"/>
        <color theme="1"/>
        <rFont val="Arial"/>
        <family val="2"/>
      </rPr>
      <t>3</t>
    </r>
  </si>
  <si>
    <t>Grant  / Connection</t>
  </si>
  <si>
    <t>Residential/AIC Volume Ratio</t>
  </si>
  <si>
    <t>10-year cumulative Revenue Requirement</t>
  </si>
  <si>
    <t>10-year cumulative throughput volumes</t>
  </si>
  <si>
    <t>10-year cumulative revenue requirement / 10-year cumulative throughput volumes</t>
  </si>
  <si>
    <t>Total grant funding per 10-year cumulative throughput volumes</t>
  </si>
  <si>
    <t>Residential Bill</t>
  </si>
  <si>
    <t>GJ / m3</t>
  </si>
  <si>
    <t>Summary</t>
  </si>
  <si>
    <t>Distribution</t>
  </si>
  <si>
    <t>$</t>
  </si>
  <si>
    <t>Non-distribution</t>
  </si>
  <si>
    <t>Rate</t>
  </si>
  <si>
    <t>Distribution Tariff (Customer Charge)</t>
  </si>
  <si>
    <t>$ / cx / mth</t>
  </si>
  <si>
    <t>Distribution Tariff (Volumetric Charge, Tier 1)</t>
  </si>
  <si>
    <t>Distribution Tariff (Volumetric Charge, Tier 2)</t>
  </si>
  <si>
    <t>Distribution Tariff (Volumetric Charge, Tier 3)</t>
  </si>
  <si>
    <t>Bill Determinants</t>
  </si>
  <si>
    <t>Annual Volume</t>
  </si>
  <si>
    <t>Rates</t>
  </si>
  <si>
    <t>Gas (Commodity)</t>
  </si>
  <si>
    <t>$ / GJ</t>
  </si>
  <si>
    <t>TCPL Contract Demand</t>
  </si>
  <si>
    <t>TCPL Fuel (Volumetric)</t>
  </si>
  <si>
    <t>TCPL Demand (excess)</t>
  </si>
  <si>
    <t>Liquefaction Contract</t>
  </si>
  <si>
    <t>Liquefaction Volumetric</t>
  </si>
  <si>
    <t>Trucking</t>
  </si>
  <si>
    <t>LNG Depot Vapourization</t>
  </si>
  <si>
    <t>Certarus</t>
  </si>
  <si>
    <t>All Inclusive Upstream Cost</t>
  </si>
  <si>
    <t>Carbon Charge</t>
  </si>
  <si>
    <t>Cost</t>
  </si>
  <si>
    <t>P.I. in Year 40</t>
  </si>
  <si>
    <t>EBO 188 - Brockton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</si>
</sst>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_);\(0\)"/>
    <numFmt numFmtId="165" formatCode="0.00_);\(0.00\)"/>
    <numFmt numFmtId="166" formatCode="0.0_);\(0.0\)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0_);\(0.000\)"/>
    <numFmt numFmtId="171" formatCode="#,##0.0000_);\(#,##0.0000\)"/>
    <numFmt numFmtId="172" formatCode="0.0000_);\(0.00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4"/>
      <color theme="0"/>
      <name val="Calibri"/>
      <family val="2"/>
      <scheme val="minor"/>
    </font>
    <font>
      <sz val="11"/>
      <color rgb="FF32CF07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sz val="11"/>
      <color theme="3"/>
      <name val="Calibri"/>
      <family val="2"/>
      <scheme val="minor"/>
    </font>
    <font>
      <vertAlign val="superscript"/>
      <sz val="11"/>
      <color theme="1"/>
      <name val="Arial"/>
      <family val="2"/>
    </font>
    <font>
      <sz val="11"/>
      <color rgb="FF26262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lightGray">
        <fgColor theme="1"/>
        <bgColor theme="0"/>
      </patternFill>
    </fill>
    <fill>
      <patternFill patternType="solid">
        <fgColor rgb="FF0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1">
    <xf numFmtId="164" fontId="0" fillId="0" borderId="0"/>
    <xf numFmtId="37" fontId="1" fillId="0" borderId="0" applyFont="0" applyFill="0" applyBorder="0" applyProtection="0"/>
    <xf numFmtId="10" fontId="1" fillId="0" borderId="0" applyFont="0" applyFill="0" applyBorder="0" applyAlignment="0" applyProtection="0"/>
    <xf numFmtId="0" fontId="18" fillId="11" borderId="3" applyNumberFormat="0"/>
    <xf numFmtId="0" fontId="6" fillId="2" borderId="0"/>
    <xf numFmtId="0" fontId="7" fillId="0" borderId="0" applyNumberFormat="0" applyBorder="0" applyAlignment="0"/>
    <xf numFmtId="0" fontId="8" fillId="0" borderId="0" applyBorder="0">
      <alignment horizontal="center"/>
    </xf>
    <xf numFmtId="0" fontId="9" fillId="0" borderId="0"/>
    <xf numFmtId="0" fontId="10" fillId="0" borderId="0"/>
    <xf numFmtId="0" fontId="8" fillId="0" borderId="0" applyNumberFormat="0" applyFill="0" applyBorder="0" applyProtection="0"/>
    <xf numFmtId="3" fontId="2" fillId="0" borderId="0" applyNumberFormat="0" applyFill="0" applyBorder="0" applyAlignment="0"/>
    <xf numFmtId="3" fontId="11" fillId="3" borderId="3" applyNumberFormat="0" applyAlignment="0"/>
    <xf numFmtId="37" fontId="1" fillId="0" borderId="5" applyFont="0" applyFill="0" applyAlignment="0"/>
    <xf numFmtId="37" fontId="1" fillId="0" borderId="6"/>
    <xf numFmtId="0" fontId="1" fillId="0" borderId="7" applyNumberFormat="0" applyFont="0" applyFill="0" applyAlignment="0" applyProtection="0"/>
    <xf numFmtId="10" fontId="3" fillId="5" borderId="9" applyNumberFormat="0" applyAlignment="0" applyProtection="0"/>
    <xf numFmtId="0" fontId="4" fillId="2" borderId="3" applyNumberFormat="0">
      <alignment horizontal="center" vertical="center" wrapText="1"/>
    </xf>
    <xf numFmtId="37" fontId="1" fillId="6" borderId="3" applyNumberFormat="0" applyFont="0" applyAlignment="0" applyProtection="0"/>
    <xf numFmtId="37" fontId="1" fillId="7" borderId="3" applyNumberFormat="0" applyFont="0" applyAlignment="0" applyProtection="0"/>
    <xf numFmtId="0" fontId="14" fillId="0" borderId="11" applyNumberFormat="0" applyFill="0" applyAlignment="0" applyProtection="0"/>
    <xf numFmtId="0" fontId="13" fillId="8" borderId="3" applyNumberFormat="0" applyAlignment="0" applyProtection="0"/>
  </cellStyleXfs>
  <cellXfs count="113">
    <xf numFmtId="164" fontId="0" fillId="0" borderId="0" xfId="0"/>
    <xf numFmtId="0" fontId="6" fillId="2" borderId="0" xfId="4"/>
    <xf numFmtId="164" fontId="0" fillId="0" borderId="0" xfId="0" applyAlignment="1">
      <alignment horizontal="center" vertical="center"/>
    </xf>
    <xf numFmtId="164" fontId="7" fillId="0" borderId="0" xfId="5" applyNumberFormat="1"/>
    <xf numFmtId="164" fontId="0" fillId="0" borderId="0" xfId="0" applyFill="1"/>
    <xf numFmtId="0" fontId="6" fillId="2" borderId="1" xfId="4" applyBorder="1"/>
    <xf numFmtId="0" fontId="6" fillId="2" borderId="0" xfId="4" applyBorder="1"/>
    <xf numFmtId="164" fontId="0" fillId="0" borderId="2" xfId="0" applyBorder="1"/>
    <xf numFmtId="0" fontId="8" fillId="0" borderId="0" xfId="6" applyBorder="1">
      <alignment horizontal="center"/>
    </xf>
    <xf numFmtId="164" fontId="0" fillId="0" borderId="0" xfId="0" applyBorder="1" applyAlignment="1">
      <alignment horizontal="center" vertical="center"/>
    </xf>
    <xf numFmtId="164" fontId="0" fillId="0" borderId="0" xfId="0" applyBorder="1"/>
    <xf numFmtId="10" fontId="7" fillId="0" borderId="0" xfId="5" applyNumberFormat="1" applyBorder="1" applyAlignment="1">
      <alignment horizontal="center" vertical="center"/>
    </xf>
    <xf numFmtId="164" fontId="0" fillId="0" borderId="0" xfId="0" applyFill="1" applyBorder="1"/>
    <xf numFmtId="165" fontId="0" fillId="0" borderId="0" xfId="0" applyNumberFormat="1" applyBorder="1"/>
    <xf numFmtId="164" fontId="7" fillId="0" borderId="0" xfId="5" applyNumberFormat="1" applyBorder="1" applyAlignment="1">
      <alignment horizontal="center" vertical="center"/>
    </xf>
    <xf numFmtId="37" fontId="0" fillId="0" borderId="0" xfId="1" applyFont="1" applyBorder="1"/>
    <xf numFmtId="0" fontId="9" fillId="0" borderId="2" xfId="7" applyBorder="1"/>
    <xf numFmtId="37" fontId="7" fillId="0" borderId="0" xfId="5" applyNumberFormat="1" applyBorder="1"/>
    <xf numFmtId="164" fontId="8" fillId="0" borderId="0" xfId="9" applyNumberFormat="1" applyBorder="1"/>
    <xf numFmtId="37" fontId="2" fillId="0" borderId="0" xfId="10" applyNumberFormat="1" applyBorder="1"/>
    <xf numFmtId="37" fontId="11" fillId="3" borderId="4" xfId="11" applyNumberFormat="1" applyBorder="1"/>
    <xf numFmtId="37" fontId="0" fillId="0" borderId="0" xfId="12" applyFont="1" applyBorder="1"/>
    <xf numFmtId="37" fontId="1" fillId="0" borderId="0" xfId="13" applyBorder="1"/>
    <xf numFmtId="37" fontId="0" fillId="0" borderId="0" xfId="1" applyFont="1"/>
    <xf numFmtId="10" fontId="7" fillId="0" borderId="0" xfId="5" applyNumberFormat="1" applyBorder="1"/>
    <xf numFmtId="37" fontId="0" fillId="0" borderId="0" xfId="14" applyNumberFormat="1" applyFont="1" applyBorder="1"/>
    <xf numFmtId="37" fontId="0" fillId="0" borderId="7" xfId="14" applyNumberFormat="1" applyFont="1"/>
    <xf numFmtId="164" fontId="12" fillId="0" borderId="0" xfId="0" applyFont="1" applyBorder="1" applyAlignment="1">
      <alignment horizontal="center" vertical="center"/>
    </xf>
    <xf numFmtId="37" fontId="0" fillId="4" borderId="0" xfId="1" applyFont="1" applyFill="1" applyBorder="1"/>
    <xf numFmtId="37" fontId="0" fillId="4" borderId="0" xfId="1" applyNumberFormat="1" applyFont="1" applyFill="1" applyBorder="1"/>
    <xf numFmtId="37" fontId="0" fillId="0" borderId="5" xfId="1" applyFont="1" applyBorder="1"/>
    <xf numFmtId="39" fontId="0" fillId="0" borderId="0" xfId="14" applyNumberFormat="1" applyFont="1" applyBorder="1"/>
    <xf numFmtId="164" fontId="0" fillId="0" borderId="8" xfId="0" applyBorder="1"/>
    <xf numFmtId="164" fontId="0" fillId="0" borderId="10" xfId="0" applyBorder="1" applyAlignment="1">
      <alignment horizontal="center" vertical="center"/>
    </xf>
    <xf numFmtId="164" fontId="0" fillId="0" borderId="10" xfId="0" applyBorder="1"/>
    <xf numFmtId="0" fontId="9" fillId="0" borderId="0" xfId="7"/>
    <xf numFmtId="164" fontId="4" fillId="2" borderId="3" xfId="16" applyNumberFormat="1">
      <alignment horizontal="center" vertical="center" wrapText="1"/>
    </xf>
    <xf numFmtId="164" fontId="7" fillId="6" borderId="3" xfId="17" applyNumberFormat="1" applyFont="1"/>
    <xf numFmtId="164" fontId="13" fillId="7" borderId="3" xfId="18" applyNumberFormat="1" applyFont="1" applyAlignment="1">
      <alignment horizontal="center"/>
    </xf>
    <xf numFmtId="0" fontId="8" fillId="0" borderId="0" xfId="6">
      <alignment horizontal="center"/>
    </xf>
    <xf numFmtId="37" fontId="0" fillId="6" borderId="3" xfId="17" applyFont="1"/>
    <xf numFmtId="37" fontId="0" fillId="7" borderId="3" xfId="18" applyFont="1"/>
    <xf numFmtId="37" fontId="0" fillId="7" borderId="3" xfId="18" applyFont="1" applyAlignment="1">
      <alignment horizontal="right"/>
    </xf>
    <xf numFmtId="9" fontId="0" fillId="6" borderId="3" xfId="17" applyNumberFormat="1" applyFont="1" applyAlignment="1">
      <alignment horizontal="right" vertical="center"/>
    </xf>
    <xf numFmtId="9" fontId="0" fillId="7" borderId="3" xfId="18" applyNumberFormat="1" applyFont="1" applyAlignment="1">
      <alignment horizontal="right" vertical="center"/>
    </xf>
    <xf numFmtId="37" fontId="0" fillId="6" borderId="3" xfId="1" applyFont="1" applyFill="1" applyBorder="1"/>
    <xf numFmtId="37" fontId="0" fillId="7" borderId="3" xfId="1" applyFont="1" applyFill="1" applyBorder="1"/>
    <xf numFmtId="10" fontId="0" fillId="6" borderId="3" xfId="2" applyFont="1" applyFill="1" applyBorder="1"/>
    <xf numFmtId="10" fontId="0" fillId="7" borderId="3" xfId="2" applyFont="1" applyFill="1" applyBorder="1"/>
    <xf numFmtId="39" fontId="0" fillId="6" borderId="3" xfId="17" applyNumberFormat="1" applyFont="1"/>
    <xf numFmtId="39" fontId="0" fillId="7" borderId="3" xfId="18" applyNumberFormat="1" applyFont="1"/>
    <xf numFmtId="0" fontId="10" fillId="0" borderId="0" xfId="8" applyAlignment="1">
      <alignment horizontal="left"/>
    </xf>
    <xf numFmtId="37" fontId="0" fillId="6" borderId="3" xfId="17" applyNumberFormat="1" applyFont="1"/>
    <xf numFmtId="0" fontId="10" fillId="0" borderId="0" xfId="8"/>
    <xf numFmtId="166" fontId="14" fillId="0" borderId="11" xfId="19" applyNumberFormat="1" applyAlignment="1">
      <alignment horizontal="left"/>
    </xf>
    <xf numFmtId="10" fontId="0" fillId="7" borderId="3" xfId="18" applyNumberFormat="1" applyFont="1"/>
    <xf numFmtId="164" fontId="11" fillId="3" borderId="3" xfId="11" applyNumberFormat="1"/>
    <xf numFmtId="39" fontId="0" fillId="0" borderId="0" xfId="1" applyNumberFormat="1" applyFont="1"/>
    <xf numFmtId="39" fontId="13" fillId="8" borderId="3" xfId="20" applyNumberFormat="1"/>
    <xf numFmtId="165" fontId="0" fillId="0" borderId="0" xfId="0" applyNumberFormat="1" applyAlignment="1">
      <alignment horizontal="center" vertical="center"/>
    </xf>
    <xf numFmtId="164" fontId="15" fillId="9" borderId="12" xfId="0" applyFont="1" applyFill="1" applyBorder="1" applyAlignment="1">
      <alignment horizontal="center" vertical="center" wrapText="1"/>
    </xf>
    <xf numFmtId="164" fontId="16" fillId="9" borderId="13" xfId="0" applyFont="1" applyFill="1" applyBorder="1" applyAlignment="1">
      <alignment vertical="center" wrapText="1"/>
    </xf>
    <xf numFmtId="164" fontId="16" fillId="9" borderId="13" xfId="0" applyFont="1" applyFill="1" applyBorder="1" applyAlignment="1">
      <alignment horizontal="center" vertical="center" wrapText="1"/>
    </xf>
    <xf numFmtId="164" fontId="17" fillId="0" borderId="14" xfId="0" applyFont="1" applyFill="1" applyBorder="1" applyAlignment="1">
      <alignment horizontal="center" vertical="center" wrapText="1"/>
    </xf>
    <xf numFmtId="164" fontId="15" fillId="10" borderId="14" xfId="0" applyFont="1" applyFill="1" applyBorder="1" applyAlignment="1">
      <alignment vertical="center"/>
    </xf>
    <xf numFmtId="164" fontId="17" fillId="10" borderId="14" xfId="0" applyFont="1" applyFill="1" applyBorder="1" applyAlignment="1">
      <alignment horizontal="center"/>
    </xf>
    <xf numFmtId="164" fontId="15" fillId="10" borderId="14" xfId="0" applyFont="1" applyFill="1" applyBorder="1" applyAlignment="1">
      <alignment vertical="center" wrapText="1"/>
    </xf>
    <xf numFmtId="164" fontId="17" fillId="3" borderId="14" xfId="0" applyFont="1" applyFill="1" applyBorder="1" applyAlignment="1">
      <alignment horizontal="center" vertical="center" wrapText="1"/>
    </xf>
    <xf numFmtId="164" fontId="17" fillId="0" borderId="14" xfId="0" applyFont="1" applyFill="1" applyBorder="1" applyAlignment="1">
      <alignment horizontal="left" vertical="center" wrapText="1" indent="1"/>
    </xf>
    <xf numFmtId="37" fontId="17" fillId="0" borderId="14" xfId="1" applyFont="1" applyFill="1" applyBorder="1"/>
    <xf numFmtId="164" fontId="17" fillId="3" borderId="14" xfId="0" applyFont="1" applyFill="1" applyBorder="1" applyAlignment="1">
      <alignment horizontal="left" vertical="center" wrapText="1" indent="1"/>
    </xf>
    <xf numFmtId="37" fontId="17" fillId="3" borderId="14" xfId="1" applyFont="1" applyFill="1" applyBorder="1"/>
    <xf numFmtId="167" fontId="17" fillId="0" borderId="14" xfId="1" applyNumberFormat="1" applyFont="1" applyFill="1" applyBorder="1" applyAlignment="1">
      <alignment horizontal="right" vertical="center" wrapText="1"/>
    </xf>
    <xf numFmtId="167" fontId="17" fillId="3" borderId="14" xfId="1" applyNumberFormat="1" applyFont="1" applyFill="1" applyBorder="1" applyAlignment="1">
      <alignment horizontal="right" vertical="center" wrapText="1"/>
    </xf>
    <xf numFmtId="10" fontId="18" fillId="11" borderId="3" xfId="3" applyNumberFormat="1"/>
    <xf numFmtId="164" fontId="15" fillId="10" borderId="14" xfId="0" applyFont="1" applyFill="1" applyBorder="1" applyAlignment="1">
      <alignment horizontal="left" vertical="center"/>
    </xf>
    <xf numFmtId="164" fontId="16" fillId="10" borderId="14" xfId="0" applyFont="1" applyFill="1" applyBorder="1" applyAlignment="1">
      <alignment horizontal="center" vertical="center" wrapText="1"/>
    </xf>
    <xf numFmtId="164" fontId="18" fillId="11" borderId="3" xfId="3" applyNumberFormat="1"/>
    <xf numFmtId="168" fontId="18" fillId="11" borderId="3" xfId="3" applyNumberFormat="1"/>
    <xf numFmtId="168" fontId="17" fillId="0" borderId="14" xfId="1" applyNumberFormat="1" applyFont="1" applyFill="1" applyBorder="1" applyAlignment="1">
      <alignment horizontal="right" vertical="center" wrapText="1"/>
    </xf>
    <xf numFmtId="168" fontId="17" fillId="3" borderId="14" xfId="1" applyNumberFormat="1" applyFont="1" applyFill="1" applyBorder="1" applyAlignment="1">
      <alignment horizontal="right" vertical="center" wrapText="1"/>
    </xf>
    <xf numFmtId="168" fontId="17" fillId="0" borderId="14" xfId="0" applyNumberFormat="1" applyFont="1" applyFill="1" applyBorder="1" applyAlignment="1">
      <alignment horizontal="right" vertical="center" wrapText="1"/>
    </xf>
    <xf numFmtId="10" fontId="17" fillId="0" borderId="14" xfId="2" applyFont="1" applyFill="1" applyBorder="1" applyAlignment="1">
      <alignment horizontal="right" vertical="center" wrapText="1"/>
    </xf>
    <xf numFmtId="2" fontId="17" fillId="3" borderId="14" xfId="0" applyNumberFormat="1" applyFont="1" applyFill="1" applyBorder="1" applyAlignment="1">
      <alignment horizontal="right" vertical="center" wrapText="1"/>
    </xf>
    <xf numFmtId="169" fontId="17" fillId="0" borderId="14" xfId="1" applyNumberFormat="1" applyFont="1" applyFill="1" applyBorder="1" applyAlignment="1">
      <alignment horizontal="right" vertical="center" wrapText="1"/>
    </xf>
    <xf numFmtId="39" fontId="17" fillId="3" borderId="14" xfId="1" applyNumberFormat="1" applyFont="1" applyFill="1" applyBorder="1" applyAlignment="1">
      <alignment horizontal="right" vertical="center" wrapText="1"/>
    </xf>
    <xf numFmtId="39" fontId="17" fillId="0" borderId="14" xfId="1" applyNumberFormat="1" applyFont="1" applyFill="1" applyBorder="1" applyAlignment="1">
      <alignment horizontal="right" vertical="center" wrapText="1"/>
    </xf>
    <xf numFmtId="2" fontId="17" fillId="0" borderId="14" xfId="0" applyNumberFormat="1" applyFont="1" applyFill="1" applyBorder="1" applyAlignment="1">
      <alignment horizontal="right" vertical="center" wrapText="1"/>
    </xf>
    <xf numFmtId="9" fontId="17" fillId="0" borderId="14" xfId="2" applyNumberFormat="1" applyFont="1" applyFill="1" applyBorder="1" applyAlignment="1">
      <alignment horizontal="right" vertical="center" wrapText="1"/>
    </xf>
    <xf numFmtId="164" fontId="20" fillId="3" borderId="14" xfId="0" applyFont="1" applyFill="1" applyBorder="1" applyAlignment="1">
      <alignment horizontal="left" vertical="center" wrapText="1" indent="1"/>
    </xf>
    <xf numFmtId="164" fontId="20" fillId="3" borderId="14" xfId="0" applyFont="1" applyFill="1" applyBorder="1" applyAlignment="1">
      <alignment horizontal="center" vertical="center" wrapText="1"/>
    </xf>
    <xf numFmtId="169" fontId="17" fillId="3" borderId="14" xfId="1" applyNumberFormat="1" applyFont="1" applyFill="1" applyBorder="1" applyAlignment="1">
      <alignment vertical="center" wrapText="1"/>
    </xf>
    <xf numFmtId="164" fontId="20" fillId="0" borderId="14" xfId="0" applyFont="1" applyFill="1" applyBorder="1" applyAlignment="1">
      <alignment horizontal="left" vertical="center" wrapText="1" indent="1"/>
    </xf>
    <xf numFmtId="164" fontId="20" fillId="0" borderId="14" xfId="0" applyFont="1" applyFill="1" applyBorder="1" applyAlignment="1">
      <alignment horizontal="center" vertical="center" wrapText="1"/>
    </xf>
    <xf numFmtId="167" fontId="17" fillId="0" borderId="14" xfId="1" applyNumberFormat="1" applyFont="1" applyFill="1" applyBorder="1" applyAlignment="1">
      <alignment vertical="center" wrapText="1"/>
    </xf>
    <xf numFmtId="39" fontId="17" fillId="3" borderId="14" xfId="1" applyNumberFormat="1" applyFont="1" applyFill="1" applyBorder="1" applyAlignment="1">
      <alignment vertical="center" wrapText="1"/>
    </xf>
    <xf numFmtId="39" fontId="17" fillId="0" borderId="14" xfId="1" applyNumberFormat="1" applyFont="1" applyFill="1" applyBorder="1" applyAlignment="1">
      <alignment vertical="center" wrapText="1"/>
    </xf>
    <xf numFmtId="165" fontId="7" fillId="0" borderId="0" xfId="5" applyNumberFormat="1" applyAlignment="1">
      <alignment horizontal="right" vertical="center"/>
    </xf>
    <xf numFmtId="37" fontId="0" fillId="0" borderId="5" xfId="12" applyFont="1" applyAlignment="1">
      <alignment horizontal="right" vertical="center"/>
    </xf>
    <xf numFmtId="170" fontId="0" fillId="0" borderId="0" xfId="0" applyNumberFormat="1" applyAlignment="1">
      <alignment horizontal="center" vertical="center"/>
    </xf>
    <xf numFmtId="171" fontId="0" fillId="0" borderId="0" xfId="1" applyNumberFormat="1" applyFont="1"/>
    <xf numFmtId="37" fontId="18" fillId="11" borderId="3" xfId="1" applyFont="1" applyFill="1" applyBorder="1"/>
    <xf numFmtId="4" fontId="18" fillId="11" borderId="3" xfId="3" applyNumberFormat="1"/>
    <xf numFmtId="172" fontId="0" fillId="0" borderId="0" xfId="0" applyNumberFormat="1" applyAlignment="1">
      <alignment horizontal="right" vertical="center"/>
    </xf>
    <xf numFmtId="164" fontId="0" fillId="0" borderId="5" xfId="0" applyBorder="1" applyAlignment="1">
      <alignment horizontal="right" vertical="center"/>
    </xf>
    <xf numFmtId="0" fontId="9" fillId="0" borderId="0" xfId="7" applyBorder="1"/>
    <xf numFmtId="0" fontId="10" fillId="0" borderId="0" xfId="8" applyBorder="1"/>
    <xf numFmtId="37" fontId="11" fillId="3" borderId="3" xfId="11" applyNumberFormat="1" applyBorder="1"/>
    <xf numFmtId="37" fontId="0" fillId="0" borderId="5" xfId="12" applyFont="1" applyBorder="1"/>
    <xf numFmtId="37" fontId="1" fillId="0" borderId="6" xfId="13" applyBorder="1"/>
    <xf numFmtId="37" fontId="0" fillId="0" borderId="7" xfId="14" applyNumberFormat="1" applyFont="1" applyBorder="1"/>
    <xf numFmtId="39" fontId="0" fillId="0" borderId="7" xfId="14" applyNumberFormat="1" applyFont="1" applyBorder="1"/>
    <xf numFmtId="37" fontId="11" fillId="3" borderId="15" xfId="11" applyNumberFormat="1" applyBorder="1"/>
  </cellXfs>
  <cellStyles count="21">
    <cellStyle name="ColumnHeading" xfId="16"/>
    <cellStyle name="Comma" xfId="1" builtinId="3"/>
    <cellStyle name="Empty" xfId="20"/>
    <cellStyle name="Explanatory" xfId="9"/>
    <cellStyle name="Heading1" xfId="4"/>
    <cellStyle name="Heading2" xfId="7"/>
    <cellStyle name="Heading3" xfId="8"/>
    <cellStyle name="Heading4" xfId="19"/>
    <cellStyle name="Input" xfId="3" builtinId="20"/>
    <cellStyle name="KeyOutput" xfId="15"/>
    <cellStyle name="LineClosing" xfId="13"/>
    <cellStyle name="LineOperations" xfId="14"/>
    <cellStyle name="MacroCopy" xfId="17"/>
    <cellStyle name="MacroPaste" xfId="18"/>
    <cellStyle name="Normal" xfId="0" builtinId="0"/>
    <cellStyle name="Offsheet" xfId="5"/>
    <cellStyle name="Percent" xfId="2" builtinId="5"/>
    <cellStyle name="Subtotal" xfId="12"/>
    <cellStyle name="TechnicalInput" xfId="11"/>
    <cellStyle name="Unit" xfId="6"/>
    <cellStyle name="Warning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514350</xdr:colOff>
          <xdr:row>72</xdr:row>
          <xdr:rowOff>66675</xdr:rowOff>
        </xdr:from>
        <xdr:to>
          <xdr:col>6</xdr:col>
          <xdr:colOff>609600</xdr:colOff>
          <xdr:row>74</xdr:row>
          <xdr:rowOff>114300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Run Projects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hesseli\AppData\Local\Microsoft\Windows\INetCache\Content.Outlook\2EWTMSQG\200804%20-%20GasExpansions%20Final%201.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Input"/>
      <sheetName val="Calculation"/>
      <sheetName val="Output"/>
      <sheetName val="Graphs"/>
      <sheetName val="Check"/>
      <sheetName val="ACW"/>
      <sheetName val="Brockton"/>
      <sheetName val="SouthernBruce"/>
      <sheetName val="Ramara"/>
      <sheetName val="Ramara&amp;Bancroft&amp;Minden"/>
      <sheetName val="Reference"/>
      <sheetName val="Ramara B&amp;M Comparison"/>
    </sheetNames>
    <sheetDataSet>
      <sheetData sheetId="0"/>
      <sheetData sheetId="1">
        <row r="15">
          <cell r="E15" t="str">
            <v>Brockton</v>
          </cell>
        </row>
        <row r="16">
          <cell r="K16">
            <v>20343.602426120957</v>
          </cell>
        </row>
        <row r="28">
          <cell r="E28">
            <v>1000</v>
          </cell>
        </row>
        <row r="30">
          <cell r="E30">
            <v>2.0799999999999999E-2</v>
          </cell>
        </row>
      </sheetData>
      <sheetData sheetId="2">
        <row r="5">
          <cell r="K5">
            <v>2020</v>
          </cell>
          <cell r="L5">
            <v>2021</v>
          </cell>
          <cell r="M5">
            <v>2022</v>
          </cell>
          <cell r="N5">
            <v>2023</v>
          </cell>
          <cell r="O5">
            <v>2024</v>
          </cell>
          <cell r="P5">
            <v>2025</v>
          </cell>
          <cell r="Q5">
            <v>2026</v>
          </cell>
          <cell r="R5">
            <v>2027</v>
          </cell>
          <cell r="S5">
            <v>2028</v>
          </cell>
          <cell r="T5">
            <v>2029</v>
          </cell>
          <cell r="U5">
            <v>2030</v>
          </cell>
          <cell r="V5">
            <v>2031</v>
          </cell>
          <cell r="W5">
            <v>2032</v>
          </cell>
          <cell r="X5">
            <v>2033</v>
          </cell>
          <cell r="Y5">
            <v>2034</v>
          </cell>
          <cell r="Z5">
            <v>2035</v>
          </cell>
          <cell r="AA5">
            <v>2036</v>
          </cell>
          <cell r="AB5">
            <v>2037</v>
          </cell>
          <cell r="AC5">
            <v>2038</v>
          </cell>
          <cell r="AD5">
            <v>2039</v>
          </cell>
          <cell r="AE5">
            <v>2040</v>
          </cell>
          <cell r="AF5">
            <v>2041</v>
          </cell>
          <cell r="AG5">
            <v>2042</v>
          </cell>
          <cell r="AH5">
            <v>2043</v>
          </cell>
          <cell r="AI5">
            <v>2044</v>
          </cell>
          <cell r="AJ5">
            <v>2045</v>
          </cell>
          <cell r="AK5">
            <v>2046</v>
          </cell>
          <cell r="AL5">
            <v>2047</v>
          </cell>
          <cell r="AM5">
            <v>2048</v>
          </cell>
          <cell r="AN5">
            <v>2049</v>
          </cell>
          <cell r="AO5">
            <v>2050</v>
          </cell>
          <cell r="AP5">
            <v>2051</v>
          </cell>
          <cell r="AQ5">
            <v>2052</v>
          </cell>
          <cell r="AR5">
            <v>2053</v>
          </cell>
          <cell r="AS5">
            <v>2054</v>
          </cell>
          <cell r="AT5">
            <v>2055</v>
          </cell>
          <cell r="AU5">
            <v>2056</v>
          </cell>
          <cell r="AV5">
            <v>2057</v>
          </cell>
          <cell r="AW5">
            <v>2058</v>
          </cell>
          <cell r="AX5">
            <v>2059</v>
          </cell>
          <cell r="AY5">
            <v>2060</v>
          </cell>
          <cell r="AZ5">
            <v>2061</v>
          </cell>
          <cell r="BA5">
            <v>2062</v>
          </cell>
          <cell r="BB5">
            <v>2063</v>
          </cell>
          <cell r="BC5">
            <v>2064</v>
          </cell>
          <cell r="BD5">
            <v>2065</v>
          </cell>
          <cell r="BE5">
            <v>2066</v>
          </cell>
          <cell r="BF5">
            <v>2067</v>
          </cell>
          <cell r="BG5">
            <v>2068</v>
          </cell>
          <cell r="BH5">
            <v>2069</v>
          </cell>
          <cell r="BI5">
            <v>2070</v>
          </cell>
          <cell r="BJ5">
            <v>2071</v>
          </cell>
          <cell r="BK5">
            <v>2072</v>
          </cell>
          <cell r="BL5">
            <v>2073</v>
          </cell>
          <cell r="BM5">
            <v>2074</v>
          </cell>
          <cell r="BN5">
            <v>2075</v>
          </cell>
          <cell r="BO5">
            <v>2076</v>
          </cell>
          <cell r="BP5">
            <v>2077</v>
          </cell>
          <cell r="BQ5">
            <v>2078</v>
          </cell>
          <cell r="BR5">
            <v>2079</v>
          </cell>
          <cell r="BS5">
            <v>2080</v>
          </cell>
          <cell r="BT5">
            <v>2081</v>
          </cell>
          <cell r="BU5">
            <v>2082</v>
          </cell>
          <cell r="BV5">
            <v>2083</v>
          </cell>
          <cell r="BW5">
            <v>2084</v>
          </cell>
          <cell r="BX5">
            <v>2085</v>
          </cell>
          <cell r="BY5">
            <v>2086</v>
          </cell>
          <cell r="BZ5">
            <v>2087</v>
          </cell>
          <cell r="CA5">
            <v>2088</v>
          </cell>
          <cell r="CB5">
            <v>2089</v>
          </cell>
          <cell r="CC5">
            <v>2090</v>
          </cell>
          <cell r="CD5">
            <v>2091</v>
          </cell>
          <cell r="CE5">
            <v>2092</v>
          </cell>
          <cell r="CF5">
            <v>2093</v>
          </cell>
          <cell r="CG5">
            <v>2094</v>
          </cell>
          <cell r="CH5">
            <v>2095</v>
          </cell>
          <cell r="CI5">
            <v>2096</v>
          </cell>
          <cell r="CJ5">
            <v>2097</v>
          </cell>
          <cell r="CK5">
            <v>2098</v>
          </cell>
          <cell r="CL5">
            <v>2099</v>
          </cell>
          <cell r="CM5">
            <v>2100</v>
          </cell>
          <cell r="CN5">
            <v>2101</v>
          </cell>
          <cell r="CO5">
            <v>2102</v>
          </cell>
          <cell r="CP5">
            <v>2103</v>
          </cell>
          <cell r="CQ5">
            <v>2104</v>
          </cell>
          <cell r="CR5">
            <v>2105</v>
          </cell>
          <cell r="CS5">
            <v>2106</v>
          </cell>
          <cell r="CT5">
            <v>2107</v>
          </cell>
          <cell r="CU5">
            <v>2108</v>
          </cell>
          <cell r="CV5">
            <v>2109</v>
          </cell>
          <cell r="CW5">
            <v>2110</v>
          </cell>
          <cell r="CX5">
            <v>2111</v>
          </cell>
          <cell r="CY5">
            <v>2112</v>
          </cell>
          <cell r="CZ5">
            <v>2113</v>
          </cell>
          <cell r="DA5">
            <v>2114</v>
          </cell>
          <cell r="DB5">
            <v>2115</v>
          </cell>
          <cell r="DC5">
            <v>2116</v>
          </cell>
          <cell r="DD5">
            <v>2117</v>
          </cell>
          <cell r="DE5">
            <v>2118</v>
          </cell>
          <cell r="DF5">
            <v>2119</v>
          </cell>
          <cell r="DG5">
            <v>2120</v>
          </cell>
          <cell r="DH5">
            <v>2121</v>
          </cell>
        </row>
        <row r="19">
          <cell r="K19">
            <v>0</v>
          </cell>
          <cell r="L19">
            <v>0</v>
          </cell>
          <cell r="M19">
            <v>28385.351235499998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</row>
        <row r="1607">
          <cell r="K1607">
            <v>0</v>
          </cell>
          <cell r="L1607">
            <v>0</v>
          </cell>
          <cell r="M1607">
            <v>-20343.602426120957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  <cell r="AG1607">
            <v>0</v>
          </cell>
          <cell r="AH1607">
            <v>0</v>
          </cell>
          <cell r="AI1607">
            <v>0</v>
          </cell>
          <cell r="AJ1607">
            <v>0</v>
          </cell>
          <cell r="AK1607">
            <v>0</v>
          </cell>
          <cell r="AL1607">
            <v>0</v>
          </cell>
          <cell r="AM1607">
            <v>0</v>
          </cell>
          <cell r="AN1607">
            <v>0</v>
          </cell>
          <cell r="AO1607">
            <v>0</v>
          </cell>
          <cell r="AP1607">
            <v>0</v>
          </cell>
          <cell r="AQ1607">
            <v>0</v>
          </cell>
          <cell r="AR1607">
            <v>0</v>
          </cell>
          <cell r="AS1607">
            <v>0</v>
          </cell>
          <cell r="AT1607">
            <v>0</v>
          </cell>
          <cell r="AU1607">
            <v>0</v>
          </cell>
          <cell r="AV1607">
            <v>0</v>
          </cell>
          <cell r="AW1607">
            <v>0</v>
          </cell>
          <cell r="AX1607">
            <v>0</v>
          </cell>
          <cell r="AY1607">
            <v>0</v>
          </cell>
          <cell r="AZ1607">
            <v>0</v>
          </cell>
          <cell r="BA1607">
            <v>0</v>
          </cell>
          <cell r="BB1607">
            <v>0</v>
          </cell>
          <cell r="BC1607">
            <v>0</v>
          </cell>
          <cell r="BD1607">
            <v>0</v>
          </cell>
          <cell r="BE1607">
            <v>0</v>
          </cell>
          <cell r="BF1607">
            <v>0</v>
          </cell>
          <cell r="BG1607">
            <v>0</v>
          </cell>
          <cell r="BH1607">
            <v>0</v>
          </cell>
          <cell r="BI1607">
            <v>0</v>
          </cell>
          <cell r="BJ1607">
            <v>0</v>
          </cell>
          <cell r="BK1607">
            <v>0</v>
          </cell>
          <cell r="BL1607">
            <v>0</v>
          </cell>
          <cell r="BM1607">
            <v>0</v>
          </cell>
          <cell r="BN1607">
            <v>0</v>
          </cell>
          <cell r="BO1607">
            <v>0</v>
          </cell>
          <cell r="BP1607">
            <v>0</v>
          </cell>
          <cell r="BQ1607">
            <v>0</v>
          </cell>
          <cell r="BR1607">
            <v>0</v>
          </cell>
          <cell r="BS1607">
            <v>0</v>
          </cell>
          <cell r="BT1607">
            <v>0</v>
          </cell>
          <cell r="BU1607">
            <v>0</v>
          </cell>
          <cell r="BV1607">
            <v>0</v>
          </cell>
          <cell r="BW1607">
            <v>0</v>
          </cell>
          <cell r="BX1607">
            <v>0</v>
          </cell>
          <cell r="BY1607">
            <v>0</v>
          </cell>
          <cell r="BZ1607">
            <v>0</v>
          </cell>
          <cell r="CA1607">
            <v>0</v>
          </cell>
          <cell r="CB1607">
            <v>0</v>
          </cell>
          <cell r="CC1607">
            <v>0</v>
          </cell>
          <cell r="CD1607">
            <v>0</v>
          </cell>
          <cell r="CE1607">
            <v>0</v>
          </cell>
          <cell r="CF1607">
            <v>0</v>
          </cell>
          <cell r="CG1607">
            <v>0</v>
          </cell>
          <cell r="CH1607">
            <v>0</v>
          </cell>
          <cell r="CI1607">
            <v>0</v>
          </cell>
          <cell r="CJ1607">
            <v>0</v>
          </cell>
          <cell r="CK1607">
            <v>0</v>
          </cell>
          <cell r="CL1607">
            <v>0</v>
          </cell>
          <cell r="CM1607">
            <v>0</v>
          </cell>
          <cell r="CN1607">
            <v>0</v>
          </cell>
          <cell r="CO1607">
            <v>0</v>
          </cell>
          <cell r="CP1607">
            <v>0</v>
          </cell>
          <cell r="CQ1607">
            <v>0</v>
          </cell>
          <cell r="CR1607">
            <v>0</v>
          </cell>
          <cell r="CS1607">
            <v>0</v>
          </cell>
          <cell r="CT1607">
            <v>0</v>
          </cell>
          <cell r="CU1607">
            <v>0</v>
          </cell>
          <cell r="CV1607">
            <v>0</v>
          </cell>
          <cell r="CW1607">
            <v>0</v>
          </cell>
          <cell r="CX1607">
            <v>0</v>
          </cell>
          <cell r="CY1607">
            <v>0</v>
          </cell>
          <cell r="CZ1607">
            <v>0</v>
          </cell>
          <cell r="DA1607">
            <v>0</v>
          </cell>
          <cell r="DB1607">
            <v>0</v>
          </cell>
          <cell r="DC1607">
            <v>0</v>
          </cell>
          <cell r="DD1607">
            <v>0</v>
          </cell>
          <cell r="DE1607">
            <v>0</v>
          </cell>
          <cell r="DF1607">
            <v>0</v>
          </cell>
          <cell r="DG1607">
            <v>0</v>
          </cell>
          <cell r="DH1607">
            <v>0</v>
          </cell>
        </row>
        <row r="5181">
          <cell r="K5181">
            <v>0</v>
          </cell>
          <cell r="L5181">
            <v>0</v>
          </cell>
          <cell r="M5181">
            <v>274.62826264037631</v>
          </cell>
          <cell r="N5181">
            <v>546.16737290985998</v>
          </cell>
          <cell r="O5181">
            <v>678.54689293180502</v>
          </cell>
          <cell r="P5181">
            <v>739.00878249145285</v>
          </cell>
          <cell r="Q5181">
            <v>788.85523191703703</v>
          </cell>
          <cell r="R5181">
            <v>811.76952004165139</v>
          </cell>
          <cell r="S5181">
            <v>816.08477743637332</v>
          </cell>
          <cell r="T5181">
            <v>820.40003483109524</v>
          </cell>
          <cell r="U5181">
            <v>821.20237340379617</v>
          </cell>
          <cell r="V5181">
            <v>822.00471197649722</v>
          </cell>
          <cell r="W5181">
            <v>822.00471197649722</v>
          </cell>
          <cell r="X5181">
            <v>822.00471197649722</v>
          </cell>
          <cell r="Y5181">
            <v>822.00471197649722</v>
          </cell>
          <cell r="Z5181">
            <v>822.00471197649722</v>
          </cell>
          <cell r="AA5181">
            <v>822.00471197649722</v>
          </cell>
          <cell r="AB5181">
            <v>822.00471197649722</v>
          </cell>
          <cell r="AC5181">
            <v>822.00471197649722</v>
          </cell>
          <cell r="AD5181">
            <v>822.00471197649722</v>
          </cell>
          <cell r="AE5181">
            <v>822.00471197649722</v>
          </cell>
          <cell r="AF5181">
            <v>822.00471197649722</v>
          </cell>
          <cell r="AG5181">
            <v>822.00471197649722</v>
          </cell>
          <cell r="AH5181">
            <v>822.00471197649722</v>
          </cell>
          <cell r="AI5181">
            <v>822.00471197649722</v>
          </cell>
          <cell r="AJ5181">
            <v>822.00471197649722</v>
          </cell>
          <cell r="AK5181">
            <v>822.00471197649722</v>
          </cell>
          <cell r="AL5181">
            <v>822.00471197649722</v>
          </cell>
          <cell r="AM5181">
            <v>822.00471197649722</v>
          </cell>
          <cell r="AN5181">
            <v>822.00471197649722</v>
          </cell>
          <cell r="AO5181">
            <v>822.00471197649722</v>
          </cell>
          <cell r="AP5181">
            <v>822.00471197649722</v>
          </cell>
          <cell r="AQ5181">
            <v>822.00471197649722</v>
          </cell>
          <cell r="AR5181">
            <v>822.00471197649722</v>
          </cell>
          <cell r="AS5181">
            <v>822.00471197649722</v>
          </cell>
          <cell r="AT5181">
            <v>822.00471197649722</v>
          </cell>
          <cell r="AU5181">
            <v>822.00471197649722</v>
          </cell>
          <cell r="AV5181">
            <v>822.00471197649722</v>
          </cell>
          <cell r="AW5181">
            <v>822.00471197649722</v>
          </cell>
          <cell r="AX5181">
            <v>822.00471197649722</v>
          </cell>
          <cell r="AY5181">
            <v>822.00471197649722</v>
          </cell>
          <cell r="AZ5181">
            <v>822.00471197649722</v>
          </cell>
          <cell r="BA5181">
            <v>822.00471197649722</v>
          </cell>
          <cell r="BB5181">
            <v>822.00471197649722</v>
          </cell>
          <cell r="BC5181">
            <v>822.00471197649722</v>
          </cell>
          <cell r="BD5181">
            <v>822.00471197649722</v>
          </cell>
          <cell r="BE5181">
            <v>822.00471197649722</v>
          </cell>
          <cell r="BF5181">
            <v>822.00471197649722</v>
          </cell>
          <cell r="BG5181">
            <v>822.00471197649722</v>
          </cell>
          <cell r="BH5181">
            <v>822.00471197649722</v>
          </cell>
          <cell r="BI5181">
            <v>822.00471197649722</v>
          </cell>
          <cell r="BJ5181">
            <v>822.00471197649722</v>
          </cell>
          <cell r="BK5181">
            <v>822.00471197649722</v>
          </cell>
          <cell r="BL5181">
            <v>822.00471197649722</v>
          </cell>
          <cell r="BM5181">
            <v>822.00471197649722</v>
          </cell>
          <cell r="BN5181">
            <v>822.00471197649722</v>
          </cell>
          <cell r="BO5181">
            <v>822.00471197649722</v>
          </cell>
          <cell r="BP5181">
            <v>822.00471197649722</v>
          </cell>
          <cell r="BQ5181">
            <v>822.00471197649722</v>
          </cell>
          <cell r="BR5181">
            <v>822.00471197649722</v>
          </cell>
          <cell r="BS5181">
            <v>822.00471197649722</v>
          </cell>
          <cell r="BT5181">
            <v>822.00471197649722</v>
          </cell>
          <cell r="BU5181">
            <v>822.00471197649722</v>
          </cell>
          <cell r="BV5181">
            <v>822.00471197649722</v>
          </cell>
          <cell r="BW5181">
            <v>822.00471197649722</v>
          </cell>
          <cell r="BX5181">
            <v>822.00471197649722</v>
          </cell>
          <cell r="BY5181">
            <v>822.00471197649722</v>
          </cell>
          <cell r="BZ5181">
            <v>822.00471197649722</v>
          </cell>
          <cell r="CA5181">
            <v>822.00471197649722</v>
          </cell>
          <cell r="CB5181">
            <v>822.00471197649722</v>
          </cell>
          <cell r="CC5181">
            <v>822.00471197649722</v>
          </cell>
          <cell r="CD5181">
            <v>822.00471197649722</v>
          </cell>
          <cell r="CE5181">
            <v>822.00471197649722</v>
          </cell>
          <cell r="CF5181">
            <v>822.00471197649722</v>
          </cell>
          <cell r="CG5181">
            <v>822.00471197649722</v>
          </cell>
          <cell r="CH5181">
            <v>822.00471197649722</v>
          </cell>
          <cell r="CI5181">
            <v>822.00471197649722</v>
          </cell>
          <cell r="CJ5181">
            <v>822.00471197649722</v>
          </cell>
          <cell r="CK5181">
            <v>822.00471197649722</v>
          </cell>
          <cell r="CL5181">
            <v>822.00471197649722</v>
          </cell>
          <cell r="CM5181">
            <v>822.00471197649722</v>
          </cell>
          <cell r="CN5181">
            <v>822.00471197649722</v>
          </cell>
          <cell r="CO5181">
            <v>822.00471197649722</v>
          </cell>
          <cell r="CP5181">
            <v>822.00471197649722</v>
          </cell>
          <cell r="CQ5181">
            <v>822.00471197649722</v>
          </cell>
          <cell r="CR5181">
            <v>822.00471197649722</v>
          </cell>
          <cell r="CS5181">
            <v>822.00471197649722</v>
          </cell>
          <cell r="CT5181">
            <v>822.00471197649722</v>
          </cell>
          <cell r="CU5181">
            <v>822.00471197649722</v>
          </cell>
          <cell r="CV5181">
            <v>822.00471197649722</v>
          </cell>
          <cell r="CW5181">
            <v>822.00471197649722</v>
          </cell>
          <cell r="CX5181">
            <v>822.00471197649722</v>
          </cell>
          <cell r="CY5181">
            <v>822.00471197649722</v>
          </cell>
          <cell r="CZ5181">
            <v>822.00471197649722</v>
          </cell>
          <cell r="DA5181">
            <v>822.00471197649722</v>
          </cell>
          <cell r="DB5181">
            <v>822.00471197649722</v>
          </cell>
          <cell r="DC5181">
            <v>822.00471197649722</v>
          </cell>
          <cell r="DD5181">
            <v>822.00471197649722</v>
          </cell>
          <cell r="DE5181">
            <v>822.00471197649722</v>
          </cell>
          <cell r="DF5181">
            <v>822.00471197649722</v>
          </cell>
          <cell r="DG5181">
            <v>822.00471197649722</v>
          </cell>
          <cell r="DH5181">
            <v>822.00471197649722</v>
          </cell>
        </row>
        <row r="5286">
          <cell r="K5286">
            <v>0</v>
          </cell>
          <cell r="L5286">
            <v>0</v>
          </cell>
          <cell r="M5286">
            <v>-32.225370440446966</v>
          </cell>
          <cell r="N5286">
            <v>-64.450740880893932</v>
          </cell>
          <cell r="O5286">
            <v>-64.450740880893932</v>
          </cell>
          <cell r="P5286">
            <v>-64.450740880893932</v>
          </cell>
          <cell r="Q5286">
            <v>-64.450740880893932</v>
          </cell>
          <cell r="R5286">
            <v>-64.450740880893932</v>
          </cell>
          <cell r="S5286">
            <v>-64.450740880893932</v>
          </cell>
          <cell r="T5286">
            <v>-64.450740880893932</v>
          </cell>
          <cell r="U5286">
            <v>-64.450740880893932</v>
          </cell>
          <cell r="V5286">
            <v>-64.450740880893932</v>
          </cell>
          <cell r="W5286">
            <v>-102.39801465699364</v>
          </cell>
          <cell r="X5286">
            <v>-102.39801465699364</v>
          </cell>
          <cell r="Y5286">
            <v>-102.39801465699364</v>
          </cell>
          <cell r="Z5286">
            <v>-102.39801465699364</v>
          </cell>
          <cell r="AA5286">
            <v>-102.39801465699364</v>
          </cell>
          <cell r="AB5286">
            <v>-102.39801465699364</v>
          </cell>
          <cell r="AC5286">
            <v>-102.39801465699364</v>
          </cell>
          <cell r="AD5286">
            <v>-102.39801465699364</v>
          </cell>
          <cell r="AE5286">
            <v>-102.39801465699364</v>
          </cell>
          <cell r="AF5286">
            <v>-102.39801465699364</v>
          </cell>
          <cell r="AG5286">
            <v>-102.39801465699364</v>
          </cell>
          <cell r="AH5286">
            <v>-102.39801465699364</v>
          </cell>
          <cell r="AI5286">
            <v>-102.39801465699364</v>
          </cell>
          <cell r="AJ5286">
            <v>-102.39801465699364</v>
          </cell>
          <cell r="AK5286">
            <v>-102.39801465699364</v>
          </cell>
          <cell r="AL5286">
            <v>-102.39801465699364</v>
          </cell>
          <cell r="AM5286">
            <v>-102.39801465699364</v>
          </cell>
          <cell r="AN5286">
            <v>-102.39801465699364</v>
          </cell>
          <cell r="AO5286">
            <v>-102.39801465699364</v>
          </cell>
          <cell r="AP5286">
            <v>-102.39801465699364</v>
          </cell>
          <cell r="AQ5286">
            <v>-102.39801465699364</v>
          </cell>
          <cell r="AR5286">
            <v>-102.39801465699364</v>
          </cell>
          <cell r="AS5286">
            <v>-102.39801465699364</v>
          </cell>
          <cell r="AT5286">
            <v>-102.39801465699364</v>
          </cell>
          <cell r="AU5286">
            <v>-102.39801465699364</v>
          </cell>
          <cell r="AV5286">
            <v>-102.39801465699364</v>
          </cell>
          <cell r="AW5286">
            <v>-102.39801465699364</v>
          </cell>
          <cell r="AX5286">
            <v>-102.39801465699364</v>
          </cell>
          <cell r="AY5286">
            <v>-102.39801465699364</v>
          </cell>
          <cell r="AZ5286">
            <v>-102.39801465699364</v>
          </cell>
          <cell r="BA5286">
            <v>-102.39801465699364</v>
          </cell>
          <cell r="BB5286">
            <v>-102.39801465699364</v>
          </cell>
          <cell r="BC5286">
            <v>-102.39801465699364</v>
          </cell>
          <cell r="BD5286">
            <v>-102.39801465699364</v>
          </cell>
          <cell r="BE5286">
            <v>-102.39801465699364</v>
          </cell>
          <cell r="BF5286">
            <v>-102.39801465699364</v>
          </cell>
          <cell r="BG5286">
            <v>-102.39801465699364</v>
          </cell>
          <cell r="BH5286">
            <v>-102.39801465699364</v>
          </cell>
          <cell r="BI5286">
            <v>-102.39801465699364</v>
          </cell>
          <cell r="BJ5286">
            <v>-102.39801465699364</v>
          </cell>
          <cell r="BK5286">
            <v>-102.39801465699364</v>
          </cell>
          <cell r="BL5286">
            <v>-102.39801465699364</v>
          </cell>
          <cell r="BM5286">
            <v>-102.39801465699364</v>
          </cell>
          <cell r="BN5286">
            <v>-102.39801465699364</v>
          </cell>
          <cell r="BO5286">
            <v>-102.39801465699364</v>
          </cell>
          <cell r="BP5286">
            <v>-102.39801465699364</v>
          </cell>
          <cell r="BQ5286">
            <v>-102.39801465699364</v>
          </cell>
          <cell r="BR5286">
            <v>-102.39801465699364</v>
          </cell>
          <cell r="BS5286">
            <v>-102.39801465699364</v>
          </cell>
          <cell r="BT5286">
            <v>-102.39801465699364</v>
          </cell>
          <cell r="BU5286">
            <v>-102.39801465699364</v>
          </cell>
          <cell r="BV5286">
            <v>-102.39801465699364</v>
          </cell>
          <cell r="BW5286">
            <v>-102.39801465699364</v>
          </cell>
          <cell r="BX5286">
            <v>-102.39801465699364</v>
          </cell>
          <cell r="BY5286">
            <v>-102.39801465699364</v>
          </cell>
          <cell r="BZ5286">
            <v>-102.39801465699364</v>
          </cell>
          <cell r="CA5286">
            <v>-102.39801465699364</v>
          </cell>
          <cell r="CB5286">
            <v>-102.39801465699364</v>
          </cell>
          <cell r="CC5286">
            <v>-102.39801465699364</v>
          </cell>
          <cell r="CD5286">
            <v>-102.39801465699364</v>
          </cell>
          <cell r="CE5286">
            <v>-102.39801465699364</v>
          </cell>
          <cell r="CF5286">
            <v>-102.39801465699364</v>
          </cell>
          <cell r="CG5286">
            <v>-102.39801465699364</v>
          </cell>
          <cell r="CH5286">
            <v>-102.39801465699364</v>
          </cell>
          <cell r="CI5286">
            <v>-102.39801465699364</v>
          </cell>
          <cell r="CJ5286">
            <v>-102.39801465699364</v>
          </cell>
          <cell r="CK5286">
            <v>-102.39801465699364</v>
          </cell>
          <cell r="CL5286">
            <v>-102.39801465699364</v>
          </cell>
          <cell r="CM5286">
            <v>-102.39801465699364</v>
          </cell>
          <cell r="CN5286">
            <v>-102.39801465699364</v>
          </cell>
          <cell r="CO5286">
            <v>-102.39801465699364</v>
          </cell>
          <cell r="CP5286">
            <v>-102.39801465699364</v>
          </cell>
          <cell r="CQ5286">
            <v>-102.39801465699364</v>
          </cell>
          <cell r="CR5286">
            <v>-102.39801465699364</v>
          </cell>
          <cell r="CS5286">
            <v>-102.39801465699364</v>
          </cell>
          <cell r="CT5286">
            <v>-102.39801465699364</v>
          </cell>
          <cell r="CU5286">
            <v>-102.39801465699364</v>
          </cell>
          <cell r="CV5286">
            <v>-102.39801465699364</v>
          </cell>
          <cell r="CW5286">
            <v>-102.39801465699364</v>
          </cell>
          <cell r="CX5286">
            <v>-102.39801465699364</v>
          </cell>
          <cell r="CY5286">
            <v>-102.39801465699364</v>
          </cell>
          <cell r="CZ5286">
            <v>-102.39801465699364</v>
          </cell>
          <cell r="DA5286">
            <v>-102.39801465699364</v>
          </cell>
          <cell r="DB5286">
            <v>-102.39801465699364</v>
          </cell>
          <cell r="DC5286">
            <v>-102.39801465699364</v>
          </cell>
          <cell r="DD5286">
            <v>-102.39801465699364</v>
          </cell>
          <cell r="DE5286">
            <v>-102.39801465699364</v>
          </cell>
          <cell r="DF5286">
            <v>-102.39801465699364</v>
          </cell>
          <cell r="DG5286">
            <v>-102.39801465699364</v>
          </cell>
          <cell r="DH5286">
            <v>-102.39801465699364</v>
          </cell>
        </row>
        <row r="5444">
          <cell r="K5444">
            <v>0</v>
          </cell>
          <cell r="L5444">
            <v>0</v>
          </cell>
          <cell r="M5444">
            <v>-736.42936660869964</v>
          </cell>
          <cell r="N5444">
            <v>-449.49370735788432</v>
          </cell>
          <cell r="O5444">
            <v>-422.56366398824582</v>
          </cell>
          <cell r="P5444">
            <v>-397.247444267194</v>
          </cell>
          <cell r="Q5444">
            <v>-373.44831772349306</v>
          </cell>
          <cell r="R5444">
            <v>-351.07535276679772</v>
          </cell>
          <cell r="S5444">
            <v>-330.04306900216835</v>
          </cell>
          <cell r="T5444">
            <v>-310.27111039334778</v>
          </cell>
          <cell r="U5444">
            <v>-291.683938024491</v>
          </cell>
          <cell r="V5444">
            <v>-274.21054128502846</v>
          </cell>
          <cell r="W5444">
            <v>-257.78416637283328</v>
          </cell>
          <cell r="X5444">
            <v>-242.34206107712453</v>
          </cell>
          <cell r="Y5444">
            <v>-227.82523486482521</v>
          </cell>
          <cell r="Z5444">
            <v>-214.17823335264742</v>
          </cell>
          <cell r="AA5444">
            <v>-201.34892630221475</v>
          </cell>
          <cell r="AB5444">
            <v>-189.28830832727169</v>
          </cell>
          <cell r="AC5444">
            <v>-177.95031155066576</v>
          </cell>
          <cell r="AD5444">
            <v>-167.29162949450466</v>
          </cell>
          <cell r="AE5444">
            <v>-157.27155152986927</v>
          </cell>
          <cell r="AF5444">
            <v>-147.85180725286025</v>
          </cell>
          <cell r="AG5444">
            <v>-138.99642019173262</v>
          </cell>
          <cell r="AH5444">
            <v>-130.67157028557048</v>
          </cell>
          <cell r="AI5444">
            <v>-122.84546460851095</v>
          </cell>
          <cell r="AJ5444">
            <v>-115.48821584507127</v>
          </cell>
          <cell r="AK5444">
            <v>-108.5717280517844</v>
          </cell>
          <cell r="AL5444">
            <v>-102.06958926822389</v>
          </cell>
          <cell r="AM5444">
            <v>-95.956970566699681</v>
          </cell>
          <cell r="AN5444">
            <v>-90.210531154538472</v>
          </cell>
          <cell r="AO5444">
            <v>-84.808329166014886</v>
          </cell>
          <cell r="AP5444">
            <v>-79.729737802765285</v>
          </cell>
          <cell r="AQ5444">
            <v>-74.955366501975092</v>
          </cell>
          <cell r="AR5444">
            <v>-70.466986830863519</v>
          </cell>
          <cell r="AS5444">
            <v>-66.247462824068307</v>
          </cell>
          <cell r="AT5444">
            <v>-62.280685497527962</v>
          </cell>
          <cell r="AU5444">
            <v>-58.551511288434853</v>
          </cell>
          <cell r="AV5444">
            <v>-55.045704185849409</v>
          </cell>
          <cell r="AW5444">
            <v>-51.74988133068306</v>
          </cell>
          <cell r="AX5444">
            <v>-48.651461877027451</v>
          </cell>
          <cell r="AY5444">
            <v>-45.738618919281919</v>
          </cell>
          <cell r="AZ5444">
            <v>-43.000234301257308</v>
          </cell>
          <cell r="BA5444">
            <v>-40.425856134457554</v>
          </cell>
          <cell r="BB5444">
            <v>-38.005658863102013</v>
          </cell>
          <cell r="BC5444">
            <v>-35.730405723192199</v>
          </cell>
          <cell r="BD5444">
            <v>-33.591413452083167</v>
          </cell>
          <cell r="BE5444">
            <v>-31.580519113626544</v>
          </cell>
          <cell r="BF5444">
            <v>-29.690048912043903</v>
          </cell>
          <cell r="BG5444">
            <v>-27.912788875294474</v>
          </cell>
          <cell r="BH5444">
            <v>-26.24195729585135</v>
          </cell>
          <cell r="BI5444">
            <v>-24.671178823521089</v>
          </cell>
          <cell r="BJ5444">
            <v>-23.194460111259602</v>
          </cell>
          <cell r="BK5444">
            <v>-21.806166920876311</v>
          </cell>
          <cell r="BL5444">
            <v>-20.501002601101405</v>
          </cell>
          <cell r="BM5444">
            <v>-19.273987855739115</v>
          </cell>
          <cell r="BN5444">
            <v>-18.120441724563364</v>
          </cell>
          <cell r="BO5444">
            <v>-17.035963704249735</v>
          </cell>
          <cell r="BP5444">
            <v>-16.016416940996912</v>
          </cell>
          <cell r="BQ5444">
            <v>-15.05791243058915</v>
          </cell>
          <cell r="BR5444">
            <v>-14.156794165503252</v>
          </cell>
          <cell r="BS5444">
            <v>-13.309625172285036</v>
          </cell>
          <cell r="BT5444">
            <v>-12.513174385824312</v>
          </cell>
          <cell r="BU5444">
            <v>-11.764404310357413</v>
          </cell>
          <cell r="BV5444">
            <v>-11.060459420034402</v>
          </cell>
          <cell r="BW5444">
            <v>-10.39865525471585</v>
          </cell>
          <cell r="BX5444">
            <v>-9.7764681693222322</v>
          </cell>
          <cell r="BY5444">
            <v>-9.1915256975577666</v>
          </cell>
          <cell r="BZ5444">
            <v>-8.641597493179427</v>
          </cell>
          <cell r="CA5444">
            <v>-8.1245868141900299</v>
          </cell>
          <cell r="CB5444">
            <v>-7.6385225174099283</v>
          </cell>
          <cell r="CC5444">
            <v>-7.1815515328330672</v>
          </cell>
          <cell r="CD5444">
            <v>-6.7519317890074317</v>
          </cell>
          <cell r="CE5444">
            <v>-6.348025562404116</v>
          </cell>
          <cell r="CF5444">
            <v>-5.9682932253601448</v>
          </cell>
          <cell r="CG5444">
            <v>-5.6112873687037972</v>
          </cell>
          <cell r="CH5444">
            <v>-5.2756472766035669</v>
          </cell>
          <cell r="CI5444">
            <v>-4.960093732528251</v>
          </cell>
          <cell r="CJ5444">
            <v>-4.6634241364714093</v>
          </cell>
          <cell r="CK5444">
            <v>-4.3845079147832342</v>
          </cell>
          <cell r="CL5444">
            <v>-4.1222822050713459</v>
          </cell>
          <cell r="CM5444">
            <v>-3.8757477996834147</v>
          </cell>
          <cell r="CN5444">
            <v>-3.6439653322729417</v>
          </cell>
          <cell r="CO5444">
            <v>-3.4260516928785707</v>
          </cell>
          <cell r="CP5444">
            <v>-3.2211766578207621</v>
          </cell>
          <cell r="CQ5444">
            <v>-3.0285597215406765</v>
          </cell>
          <cell r="CR5444">
            <v>-2.8474671182779376</v>
          </cell>
          <cell r="CS5444">
            <v>-2.6772090222094787</v>
          </cell>
          <cell r="CT5444">
            <v>-2.5171369153537162</v>
          </cell>
          <cell r="CU5444">
            <v>-2.3666411131854588</v>
          </cell>
          <cell r="CV5444">
            <v>-2.2251484385096481</v>
          </cell>
          <cell r="CW5444">
            <v>-2.0921200347086213</v>
          </cell>
          <cell r="CX5444">
            <v>-1.9670493100101778</v>
          </cell>
          <cell r="CY5444">
            <v>-1.8494600049244374</v>
          </cell>
          <cell r="CZ5444">
            <v>-1.738904375468098</v>
          </cell>
          <cell r="DA5444">
            <v>-1.6349614852371825</v>
          </cell>
          <cell r="DB5444">
            <v>-1.5372355998052636</v>
          </cell>
          <cell r="DC5444">
            <v>-1.445354677315144</v>
          </cell>
          <cell r="DD5444">
            <v>-1.3589689494995221</v>
          </cell>
          <cell r="DE5444">
            <v>-1.2777495877116729</v>
          </cell>
          <cell r="DF5444">
            <v>-1.2013874488719887</v>
          </cell>
          <cell r="DG5444">
            <v>-1.1295918965415344</v>
          </cell>
          <cell r="DH5444">
            <v>-1.0620896926208143</v>
          </cell>
        </row>
        <row r="5464">
          <cell r="K5464">
            <v>0</v>
          </cell>
          <cell r="L5464">
            <v>0</v>
          </cell>
          <cell r="M5464">
            <v>1362849</v>
          </cell>
          <cell r="N5464">
            <v>2156851.5</v>
          </cell>
          <cell r="O5464">
            <v>2507216.5</v>
          </cell>
          <cell r="P5464">
            <v>2658595.5</v>
          </cell>
          <cell r="Q5464">
            <v>2782961.5</v>
          </cell>
          <cell r="R5464">
            <v>2838268</v>
          </cell>
          <cell r="S5464">
            <v>2851208</v>
          </cell>
          <cell r="T5464">
            <v>2864148</v>
          </cell>
          <cell r="U5464">
            <v>2866508</v>
          </cell>
          <cell r="V5464">
            <v>2868868</v>
          </cell>
          <cell r="W5464">
            <v>2876357.0999999996</v>
          </cell>
          <cell r="X5464">
            <v>2883879.5060249995</v>
          </cell>
          <cell r="Y5464">
            <v>2891435.3742564367</v>
          </cell>
          <cell r="Z5464">
            <v>2899024.8616307848</v>
          </cell>
          <cell r="AA5464">
            <v>2906648.1258432618</v>
          </cell>
          <cell r="AB5464">
            <v>2914305.3253515624</v>
          </cell>
          <cell r="AC5464">
            <v>2921996.6193796024</v>
          </cell>
          <cell r="AD5464">
            <v>2929722.1679212851</v>
          </cell>
          <cell r="AE5464">
            <v>2937482.1317442884</v>
          </cell>
          <cell r="AF5464">
            <v>2945276.6723938654</v>
          </cell>
          <cell r="AG5464">
            <v>2953105.952196667</v>
          </cell>
          <cell r="AH5464">
            <v>2960970.1342645856</v>
          </cell>
          <cell r="AI5464">
            <v>2968869.3824986098</v>
          </cell>
          <cell r="AJ5464">
            <v>2976803.8615927119</v>
          </cell>
          <cell r="AK5464">
            <v>2984773.7370377379</v>
          </cell>
          <cell r="AL5464">
            <v>2992779.1751253321</v>
          </cell>
          <cell r="AM5464">
            <v>3000820.3429518705</v>
          </cell>
          <cell r="AN5464">
            <v>3008897.4084224184</v>
          </cell>
          <cell r="AO5464">
            <v>3017010.5402547088</v>
          </cell>
          <cell r="AP5464">
            <v>3025159.9079831359</v>
          </cell>
          <cell r="AQ5464">
            <v>3033345.6819627732</v>
          </cell>
          <cell r="AR5464">
            <v>3041568.033373408</v>
          </cell>
          <cell r="AS5464">
            <v>3049827.1342235981</v>
          </cell>
          <cell r="AT5464">
            <v>3058123.1573547469</v>
          </cell>
          <cell r="AU5464">
            <v>3066456.2764452021</v>
          </cell>
          <cell r="AV5464">
            <v>3074826.6660143686</v>
          </cell>
          <cell r="AW5464">
            <v>3083234.5014268486</v>
          </cell>
          <cell r="AX5464">
            <v>3091679.958896596</v>
          </cell>
          <cell r="AY5464">
            <v>3100163.2154910997</v>
          </cell>
          <cell r="AZ5464">
            <v>3108684.4491355754</v>
          </cell>
          <cell r="BA5464">
            <v>3117243.8386171916</v>
          </cell>
          <cell r="BB5464">
            <v>3125841.5635893056</v>
          </cell>
          <cell r="BC5464">
            <v>3134477.8045757273</v>
          </cell>
          <cell r="BD5464">
            <v>3143152.7429750026</v>
          </cell>
          <cell r="BE5464">
            <v>3151866.561064715</v>
          </cell>
          <cell r="BF5464">
            <v>3160619.4420058136</v>
          </cell>
          <cell r="BG5464">
            <v>3169411.5698469565</v>
          </cell>
          <cell r="BH5464">
            <v>3178243.1295288834</v>
          </cell>
          <cell r="BI5464">
            <v>3187114.3068888015</v>
          </cell>
          <cell r="BJ5464">
            <v>3196025.2886647996</v>
          </cell>
          <cell r="BK5464">
            <v>3204976.2625002819</v>
          </cell>
          <cell r="BL5464">
            <v>3213967.4169484223</v>
          </cell>
          <cell r="BM5464">
            <v>3222998.9414766417</v>
          </cell>
          <cell r="BN5464">
            <v>3232071.0264711115</v>
          </cell>
          <cell r="BO5464">
            <v>3241183.8632412711</v>
          </cell>
          <cell r="BP5464">
            <v>3250337.6440243758</v>
          </cell>
          <cell r="BQ5464">
            <v>3259532.5619900636</v>
          </cell>
          <cell r="BR5464">
            <v>3268768.8112449436</v>
          </cell>
          <cell r="BS5464">
            <v>3278046.5868372107</v>
          </cell>
          <cell r="BT5464">
            <v>3287366.0847612787</v>
          </cell>
          <cell r="BU5464">
            <v>3296727.5019624424</v>
          </cell>
          <cell r="BV5464">
            <v>3306131.0363415545</v>
          </cell>
          <cell r="BW5464">
            <v>3315576.8867597356</v>
          </cell>
          <cell r="BX5464">
            <v>3325065.2530430998</v>
          </cell>
          <cell r="BY5464">
            <v>3334596.3359875032</v>
          </cell>
          <cell r="BZ5464">
            <v>3344170.3373633274</v>
          </cell>
          <cell r="CA5464">
            <v>3353787.4599202704</v>
          </cell>
          <cell r="CB5464">
            <v>3363447.9073921731</v>
          </cell>
          <cell r="CC5464">
            <v>3373151.8845018665</v>
          </cell>
          <cell r="CD5464">
            <v>3382899.5969660403</v>
          </cell>
          <cell r="CE5464">
            <v>3392691.251500139</v>
          </cell>
          <cell r="CF5464">
            <v>3402527.0558232814</v>
          </cell>
          <cell r="CG5464">
            <v>3412407.2186632031</v>
          </cell>
          <cell r="CH5464">
            <v>3422331.9497612268</v>
          </cell>
          <cell r="CI5464">
            <v>3432301.4598772526</v>
          </cell>
          <cell r="CJ5464">
            <v>3442315.9607947762</v>
          </cell>
          <cell r="CK5464">
            <v>3452375.6653259331</v>
          </cell>
          <cell r="CL5464">
            <v>3462480.7873165635</v>
          </cell>
          <cell r="CM5464">
            <v>3472631.5416513067</v>
          </cell>
          <cell r="CN5464">
            <v>3482828.1442587199</v>
          </cell>
          <cell r="CO5464">
            <v>3493070.8121164176</v>
          </cell>
          <cell r="CP5464">
            <v>3503359.7632562444</v>
          </cell>
          <cell r="CQ5464">
            <v>3513695.216769469</v>
          </cell>
          <cell r="CR5464">
            <v>3524077.392812002</v>
          </cell>
          <cell r="CS5464">
            <v>3534506.5126096439</v>
          </cell>
          <cell r="CT5464">
            <v>3544982.7984633581</v>
          </cell>
          <cell r="CU5464">
            <v>3555506.473754568</v>
          </cell>
          <cell r="CV5464">
            <v>3566077.7629504814</v>
          </cell>
          <cell r="CW5464">
            <v>3576696.891609442</v>
          </cell>
          <cell r="CX5464">
            <v>3587364.0863863076</v>
          </cell>
          <cell r="CY5464">
            <v>3598079.5750378547</v>
          </cell>
          <cell r="CZ5464">
            <v>3608843.5864282087</v>
          </cell>
          <cell r="DA5464">
            <v>3619656.3505343022</v>
          </cell>
          <cell r="DB5464">
            <v>3630518.0984513611</v>
          </cell>
          <cell r="DC5464">
            <v>3641429.062398416</v>
          </cell>
          <cell r="DD5464">
            <v>3652389.4757238436</v>
          </cell>
          <cell r="DE5464">
            <v>3663399.5729109314</v>
          </cell>
          <cell r="DF5464">
            <v>3674459.5895834765</v>
          </cell>
          <cell r="DG5464">
            <v>3685569.7625114042</v>
          </cell>
          <cell r="DH5464">
            <v>3696730.3296164209</v>
          </cell>
        </row>
        <row r="5477">
          <cell r="K5477">
            <v>0</v>
          </cell>
          <cell r="L5477">
            <v>0</v>
          </cell>
          <cell r="M5477">
            <v>283.0646125224647</v>
          </cell>
          <cell r="N5477">
            <v>571.52637500777416</v>
          </cell>
          <cell r="O5477">
            <v>720.87599798329234</v>
          </cell>
          <cell r="P5477">
            <v>797.07736048284619</v>
          </cell>
          <cell r="Q5477">
            <v>863.81026260705107</v>
          </cell>
          <cell r="R5477">
            <v>902.4516943120359</v>
          </cell>
          <cell r="S5477">
            <v>921.07856542405966</v>
          </cell>
          <cell r="T5477">
            <v>940.06361543235835</v>
          </cell>
          <cell r="U5477">
            <v>955.32676314529817</v>
          </cell>
          <cell r="V5477">
            <v>970.83680103922529</v>
          </cell>
          <cell r="W5477">
            <v>955.88980656670105</v>
          </cell>
          <cell r="X5477">
            <v>973.78198325756159</v>
          </cell>
          <cell r="Y5477">
            <v>992.01307853194044</v>
          </cell>
          <cell r="Z5477">
            <v>1010.5895802491723</v>
          </cell>
          <cell r="AA5477">
            <v>1029.5181016075326</v>
          </cell>
          <cell r="AB5477">
            <v>1375.7274545744731</v>
          </cell>
          <cell r="AC5477">
            <v>1401.5063584185191</v>
          </cell>
          <cell r="AD5477">
            <v>1427.774052144076</v>
          </cell>
          <cell r="AE5477">
            <v>1454.5399006223238</v>
          </cell>
          <cell r="AF5477">
            <v>1481.8134497791398</v>
          </cell>
          <cell r="AG5477">
            <v>1816.3790647722783</v>
          </cell>
          <cell r="AH5477">
            <v>1850.452111413372</v>
          </cell>
          <cell r="AI5477">
            <v>1885.1718386116752</v>
          </cell>
          <cell r="AJ5477">
            <v>1920.550646848068</v>
          </cell>
          <cell r="AK5477">
            <v>1956.6011765230257</v>
          </cell>
          <cell r="AL5477">
            <v>2343.5506733970601</v>
          </cell>
          <cell r="AM5477">
            <v>2387.5602283009866</v>
          </cell>
          <cell r="AN5477">
            <v>2432.4058527426832</v>
          </cell>
          <cell r="AO5477">
            <v>2478.1035923170189</v>
          </cell>
          <cell r="AP5477">
            <v>2524.6698032879572</v>
          </cell>
          <cell r="AQ5477">
            <v>2952.5646307495899</v>
          </cell>
          <cell r="AR5477">
            <v>3008.0701113382106</v>
          </cell>
          <cell r="AS5477">
            <v>3064.6310558307441</v>
          </cell>
          <cell r="AT5477">
            <v>3122.2677371841305</v>
          </cell>
          <cell r="AU5477">
            <v>3181.0008211541644</v>
          </cell>
          <cell r="AV5477">
            <v>3682.0919110224763</v>
          </cell>
          <cell r="AW5477">
            <v>3751.3851011552065</v>
          </cell>
          <cell r="AX5477">
            <v>3821.9971724672278</v>
          </cell>
          <cell r="AY5477">
            <v>3893.9534783043332</v>
          </cell>
          <cell r="AZ5477">
            <v>3967.2798635934128</v>
          </cell>
          <cell r="BA5477">
            <v>4542.5835602551315</v>
          </cell>
          <cell r="BB5477">
            <v>4628.159949076964</v>
          </cell>
          <cell r="BC5477">
            <v>4715.3666553178027</v>
          </cell>
          <cell r="BD5477">
            <v>4804.2350445558041</v>
          </cell>
          <cell r="BE5477">
            <v>4894.7970909466185</v>
          </cell>
          <cell r="BF5477">
            <v>5234.8723820247887</v>
          </cell>
          <cell r="BG5477">
            <v>5333.5929919438258</v>
          </cell>
          <cell r="BH5477">
            <v>5434.1960570287674</v>
          </cell>
          <cell r="BI5477">
            <v>5536.7178226824362</v>
          </cell>
          <cell r="BJ5477">
            <v>5641.1952380507737</v>
          </cell>
          <cell r="BK5477">
            <v>5918.7985346211553</v>
          </cell>
          <cell r="BL5477">
            <v>6030.5315621607533</v>
          </cell>
          <cell r="BM5477">
            <v>6144.3971065936039</v>
          </cell>
          <cell r="BN5477">
            <v>6260.4362605169017</v>
          </cell>
          <cell r="BO5477">
            <v>6378.6909149258354</v>
          </cell>
          <cell r="BP5477">
            <v>6635.9545770387067</v>
          </cell>
          <cell r="BQ5477">
            <v>6761.3533393665484</v>
          </cell>
          <cell r="BR5477">
            <v>6889.1475884411866</v>
          </cell>
          <cell r="BS5477">
            <v>7019.3835201576994</v>
          </cell>
          <cell r="BT5477">
            <v>7152.1082285631965</v>
          </cell>
          <cell r="BU5477">
            <v>7401.0451146297682</v>
          </cell>
          <cell r="BV5477">
            <v>7541.0426128176769</v>
          </cell>
          <cell r="BW5477">
            <v>7683.7168493374456</v>
          </cell>
          <cell r="BX5477">
            <v>7829.1194836343502</v>
          </cell>
          <cell r="BY5477">
            <v>7977.3031801925717</v>
          </cell>
          <cell r="BZ5477">
            <v>8244.9019243975054</v>
          </cell>
          <cell r="CA5477">
            <v>8401.0172794785958</v>
          </cell>
          <cell r="CB5477">
            <v>8560.1201620166976</v>
          </cell>
          <cell r="CC5477">
            <v>8722.2682733198289</v>
          </cell>
          <cell r="CD5477">
            <v>8887.5204380109226</v>
          </cell>
          <cell r="CE5477">
            <v>9170.8217668608777</v>
          </cell>
          <cell r="CF5477">
            <v>9344.640587102338</v>
          </cell>
          <cell r="CG5477">
            <v>9521.7886024781692</v>
          </cell>
          <cell r="CH5477">
            <v>9702.3301615268065</v>
          </cell>
          <cell r="CI5477">
            <v>9886.3308663128391</v>
          </cell>
          <cell r="CJ5477">
            <v>10188.555029305306</v>
          </cell>
          <cell r="CK5477">
            <v>10381.85200568296</v>
          </cell>
          <cell r="CL5477">
            <v>10578.854417254161</v>
          </cell>
          <cell r="CM5477">
            <v>10779.633937767114</v>
          </cell>
          <cell r="CN5477">
            <v>10984.263638077462</v>
          </cell>
          <cell r="CO5477">
            <v>11273.337747554733</v>
          </cell>
          <cell r="CP5477">
            <v>11487.421840153727</v>
          </cell>
          <cell r="CQ5477">
            <v>11705.613321593102</v>
          </cell>
          <cell r="CR5477">
            <v>11927.991698617876</v>
          </cell>
          <cell r="CS5477">
            <v>12154.63802873386</v>
          </cell>
          <cell r="CT5477">
            <v>12410.764955054879</v>
          </cell>
          <cell r="CU5477">
            <v>12646.674402247363</v>
          </cell>
          <cell r="CV5477">
            <v>12887.113759472599</v>
          </cell>
          <cell r="CW5477">
            <v>13132.17077545686</v>
          </cell>
          <cell r="CX5477">
            <v>13381.934911499178</v>
          </cell>
          <cell r="CY5477">
            <v>13772.696306630096</v>
          </cell>
          <cell r="CZ5477">
            <v>14034.741464428293</v>
          </cell>
          <cell r="DA5477">
            <v>14301.822541801565</v>
          </cell>
          <cell r="DB5477">
            <v>14574.037158788838</v>
          </cell>
          <cell r="DC5477">
            <v>14851.484841814812</v>
          </cell>
          <cell r="DD5477">
            <v>15313.605091127843</v>
          </cell>
          <cell r="DE5477">
            <v>15605.240650774835</v>
          </cell>
          <cell r="DF5477">
            <v>15902.485361307805</v>
          </cell>
          <cell r="DG5477">
            <v>16205.448031056987</v>
          </cell>
          <cell r="DH5477">
            <v>16514.239594502309</v>
          </cell>
        </row>
        <row r="6017">
          <cell r="K6017">
            <v>0</v>
          </cell>
          <cell r="L6017">
            <v>0</v>
          </cell>
          <cell r="M6017">
            <v>8168.2846464782333</v>
          </cell>
          <cell r="N6017">
            <v>7993.6826458928526</v>
          </cell>
          <cell r="O6017">
            <v>7798.4415890859891</v>
          </cell>
          <cell r="P6017">
            <v>7602.8286361301125</v>
          </cell>
          <cell r="Q6017">
            <v>7406.293543875403</v>
          </cell>
          <cell r="R6017">
            <v>7208.982126293854</v>
          </cell>
          <cell r="S6017">
            <v>7011.2391704703332</v>
          </cell>
          <cell r="T6017">
            <v>6813.8437381227377</v>
          </cell>
          <cell r="U6017">
            <v>6615.9615770875289</v>
          </cell>
          <cell r="V6017">
            <v>6418.0883435533724</v>
          </cell>
          <cell r="W6017">
            <v>7113.6142900077921</v>
          </cell>
          <cell r="X6017">
            <v>7813.3000647871477</v>
          </cell>
          <cell r="Y6017">
            <v>8531.4602950853987</v>
          </cell>
          <cell r="Z6017">
            <v>9269.6059092747691</v>
          </cell>
          <cell r="AA6017">
            <v>10028.635952110355</v>
          </cell>
          <cell r="AB6017">
            <v>10810.332168400855</v>
          </cell>
          <cell r="AC6017">
            <v>11613.986749084885</v>
          </cell>
          <cell r="AD6017">
            <v>12441.467594489053</v>
          </cell>
          <cell r="AE6017">
            <v>13293.844698545247</v>
          </cell>
          <cell r="AF6017">
            <v>14173.152444557241</v>
          </cell>
          <cell r="AG6017">
            <v>15078.726436817667</v>
          </cell>
          <cell r="AH6017">
            <v>16012.703746575042</v>
          </cell>
          <cell r="AI6017">
            <v>16976.359941921179</v>
          </cell>
          <cell r="AJ6017">
            <v>17972.022864584364</v>
          </cell>
          <cell r="AK6017">
            <v>18999.095273872037</v>
          </cell>
          <cell r="AL6017">
            <v>20060.027429661008</v>
          </cell>
          <cell r="AM6017">
            <v>21156.339972707112</v>
          </cell>
          <cell r="AN6017">
            <v>22293.785848225183</v>
          </cell>
          <cell r="AO6017">
            <v>23463.322131145491</v>
          </cell>
          <cell r="AP6017">
            <v>24578.401625601105</v>
          </cell>
          <cell r="AQ6017">
            <v>25734.388238243886</v>
          </cell>
          <cell r="AR6017">
            <v>26931.953246870922</v>
          </cell>
          <cell r="AS6017">
            <v>28172.977711280029</v>
          </cell>
          <cell r="AT6017">
            <v>29459.41311660875</v>
          </cell>
          <cell r="AU6017">
            <v>30793.298763507672</v>
          </cell>
          <cell r="AV6017">
            <v>32176.765542911002</v>
          </cell>
          <cell r="AW6017">
            <v>33612.040051943404</v>
          </cell>
          <cell r="AX6017">
            <v>35101.448892657609</v>
          </cell>
          <cell r="AY6017">
            <v>36647.423163884436</v>
          </cell>
          <cell r="AZ6017">
            <v>38252.503154844977</v>
          </cell>
          <cell r="BA6017">
            <v>39936.139753823714</v>
          </cell>
          <cell r="BB6017">
            <v>41550.456722846997</v>
          </cell>
          <cell r="BC6017">
            <v>43155.771281208814</v>
          </cell>
          <cell r="BD6017">
            <v>44860.143758813647</v>
          </cell>
          <cell r="BE6017">
            <v>46463.022057329341</v>
          </cell>
          <cell r="BF6017">
            <v>47013.469398870409</v>
          </cell>
          <cell r="BG6017">
            <v>47622.729070668422</v>
          </cell>
          <cell r="BH6017">
            <v>48279.634516141261</v>
          </cell>
          <cell r="BI6017">
            <v>48986.489826538898</v>
          </cell>
          <cell r="BJ6017">
            <v>49745.536049236478</v>
          </cell>
          <cell r="BK6017">
            <v>50559.116867227087</v>
          </cell>
          <cell r="BL6017">
            <v>51429.681200683692</v>
          </cell>
          <cell r="BM6017">
            <v>52370.495932271515</v>
          </cell>
          <cell r="BN6017">
            <v>53369.553598680199</v>
          </cell>
          <cell r="BO6017">
            <v>54403.143074246153</v>
          </cell>
          <cell r="BP6017">
            <v>55472.33717066839</v>
          </cell>
          <cell r="BQ6017">
            <v>56577.592565217106</v>
          </cell>
          <cell r="BR6017">
            <v>57719.346625987549</v>
          </cell>
          <cell r="BS6017">
            <v>58898.003089883779</v>
          </cell>
          <cell r="BT6017">
            <v>60113.928344359505</v>
          </cell>
          <cell r="BU6017">
            <v>61367.447255091662</v>
          </cell>
          <cell r="BV6017">
            <v>62660.036217622204</v>
          </cell>
          <cell r="BW6017">
            <v>63975.21024524689</v>
          </cell>
          <cell r="BX6017">
            <v>65326.621361557962</v>
          </cell>
          <cell r="BY6017">
            <v>66716.06022430789</v>
          </cell>
          <cell r="BZ6017">
            <v>68143.533304508193</v>
          </cell>
          <cell r="CA6017">
            <v>69608.993260430725</v>
          </cell>
          <cell r="CB6017">
            <v>71112.311513934939</v>
          </cell>
          <cell r="CC6017">
            <v>72653.271317504972</v>
          </cell>
          <cell r="CD6017">
            <v>74231.560090083265</v>
          </cell>
          <cell r="CE6017">
            <v>75846.5200085611</v>
          </cell>
          <cell r="CF6017">
            <v>77496.812171614423</v>
          </cell>
          <cell r="CG6017">
            <v>79183.945887057314</v>
          </cell>
          <cell r="CH6017">
            <v>80910.00221863066</v>
          </cell>
          <cell r="CI6017">
            <v>82674.310627282786</v>
          </cell>
          <cell r="CJ6017">
            <v>84476.130031390494</v>
          </cell>
          <cell r="CK6017">
            <v>86314.57440150372</v>
          </cell>
          <cell r="CL6017">
            <v>88188.602472734594</v>
          </cell>
          <cell r="CM6017">
            <v>90097.005567519111</v>
          </cell>
          <cell r="CN6017">
            <v>92038.394657585697</v>
          </cell>
          <cell r="CO6017">
            <v>94011.186601109977</v>
          </cell>
          <cell r="CP6017">
            <v>96013.589507362674</v>
          </cell>
          <cell r="CQ6017">
            <v>98043.587178232396</v>
          </cell>
          <cell r="CR6017">
            <v>100097.20533604787</v>
          </cell>
          <cell r="CS6017">
            <v>102173.37736353074</v>
          </cell>
          <cell r="CT6017">
            <v>104274.80299437806</v>
          </cell>
          <cell r="CU6017">
            <v>106397.41216265662</v>
          </cell>
          <cell r="CV6017">
            <v>108529.67889099394</v>
          </cell>
          <cell r="CW6017">
            <v>110695.75457662252</v>
          </cell>
          <cell r="CX6017">
            <v>112926.289014977</v>
          </cell>
          <cell r="CY6017">
            <v>115220.71144878874</v>
          </cell>
          <cell r="CZ6017">
            <v>117579.07741626904</v>
          </cell>
          <cell r="DA6017">
            <v>120001.30414406101</v>
          </cell>
          <cell r="DB6017">
            <v>122487.17267391394</v>
          </cell>
          <cell r="DC6017">
            <v>125036.31556329531</v>
          </cell>
          <cell r="DD6017">
            <v>127647.8938398313</v>
          </cell>
          <cell r="DE6017">
            <v>130320.99179763962</v>
          </cell>
          <cell r="DF6017">
            <v>133055.69487308306</v>
          </cell>
          <cell r="DG6017">
            <v>135852.74991287815</v>
          </cell>
          <cell r="DH6017">
            <v>138712.88452633488</v>
          </cell>
        </row>
        <row r="6034">
          <cell r="K6034">
            <v>0</v>
          </cell>
          <cell r="L6034">
            <v>0</v>
          </cell>
          <cell r="M6034">
            <v>283.0646125224647</v>
          </cell>
          <cell r="N6034">
            <v>571.52637500777416</v>
          </cell>
          <cell r="O6034">
            <v>720.87599798329234</v>
          </cell>
          <cell r="P6034">
            <v>797.07736048284619</v>
          </cell>
          <cell r="Q6034">
            <v>863.81026260705107</v>
          </cell>
          <cell r="R6034">
            <v>902.4516943120359</v>
          </cell>
          <cell r="S6034">
            <v>921.07856542405966</v>
          </cell>
          <cell r="T6034">
            <v>940.06361543235835</v>
          </cell>
          <cell r="U6034">
            <v>955.32676314529817</v>
          </cell>
          <cell r="V6034">
            <v>970.83680103922529</v>
          </cell>
          <cell r="W6034">
            <v>955.88980656670105</v>
          </cell>
          <cell r="X6034">
            <v>973.78198325756159</v>
          </cell>
          <cell r="Y6034">
            <v>992.01307853194044</v>
          </cell>
          <cell r="Z6034">
            <v>1010.5895802491723</v>
          </cell>
          <cell r="AA6034">
            <v>1029.5181016075326</v>
          </cell>
          <cell r="AB6034">
            <v>1375.7274545744731</v>
          </cell>
          <cell r="AC6034">
            <v>1401.5063584185191</v>
          </cell>
          <cell r="AD6034">
            <v>1427.774052144076</v>
          </cell>
          <cell r="AE6034">
            <v>1454.5399006223238</v>
          </cell>
          <cell r="AF6034">
            <v>1481.8134497791398</v>
          </cell>
          <cell r="AG6034">
            <v>1816.3790647722783</v>
          </cell>
          <cell r="AH6034">
            <v>1850.452111413372</v>
          </cell>
          <cell r="AI6034">
            <v>1885.1718386116752</v>
          </cell>
          <cell r="AJ6034">
            <v>1920.550646848068</v>
          </cell>
          <cell r="AK6034">
            <v>1956.6011765230257</v>
          </cell>
          <cell r="AL6034">
            <v>2343.5506733970601</v>
          </cell>
          <cell r="AM6034">
            <v>2387.5602283009866</v>
          </cell>
          <cell r="AN6034">
            <v>2432.4058527426832</v>
          </cell>
          <cell r="AO6034">
            <v>2478.1035923170189</v>
          </cell>
          <cell r="AP6034">
            <v>2524.6698032879572</v>
          </cell>
          <cell r="AQ6034">
            <v>2952.5646307495899</v>
          </cell>
          <cell r="AR6034">
            <v>3008.0701113382106</v>
          </cell>
          <cell r="AS6034">
            <v>3064.6310558307441</v>
          </cell>
          <cell r="AT6034">
            <v>3122.2677371841305</v>
          </cell>
          <cell r="AU6034">
            <v>3181.0008211541644</v>
          </cell>
          <cell r="AV6034">
            <v>3682.0919110224763</v>
          </cell>
          <cell r="AW6034">
            <v>3751.3851011552065</v>
          </cell>
          <cell r="AX6034">
            <v>3821.9971724672278</v>
          </cell>
          <cell r="AY6034">
            <v>3893.9534783043332</v>
          </cell>
          <cell r="AZ6034">
            <v>3967.2798635934128</v>
          </cell>
          <cell r="BA6034">
            <v>4542.5835602551315</v>
          </cell>
          <cell r="BB6034">
            <v>4628.159949076964</v>
          </cell>
          <cell r="BC6034">
            <v>4715.3666553178027</v>
          </cell>
          <cell r="BD6034">
            <v>4804.2350445558041</v>
          </cell>
          <cell r="BE6034">
            <v>4894.7970909466185</v>
          </cell>
          <cell r="BF6034">
            <v>5234.8723820247887</v>
          </cell>
          <cell r="BG6034">
            <v>5333.5929919438258</v>
          </cell>
          <cell r="BH6034">
            <v>5434.1960570287674</v>
          </cell>
          <cell r="BI6034">
            <v>5536.7178226824362</v>
          </cell>
          <cell r="BJ6034">
            <v>5641.1952380507737</v>
          </cell>
          <cell r="BK6034">
            <v>5918.7985346211553</v>
          </cell>
          <cell r="BL6034">
            <v>6030.5315621607533</v>
          </cell>
          <cell r="BM6034">
            <v>6144.3971065936039</v>
          </cell>
          <cell r="BN6034">
            <v>6260.4362605169017</v>
          </cell>
          <cell r="BO6034">
            <v>6378.6909149258354</v>
          </cell>
          <cell r="BP6034">
            <v>6635.9545770387067</v>
          </cell>
          <cell r="BQ6034">
            <v>6761.3533393665484</v>
          </cell>
          <cell r="BR6034">
            <v>6889.1475884411866</v>
          </cell>
          <cell r="BS6034">
            <v>7019.3835201576994</v>
          </cell>
          <cell r="BT6034">
            <v>7152.1082285631965</v>
          </cell>
          <cell r="BU6034">
            <v>7401.0451146297682</v>
          </cell>
          <cell r="BV6034">
            <v>7541.0426128176769</v>
          </cell>
          <cell r="BW6034">
            <v>7683.7168493374456</v>
          </cell>
          <cell r="BX6034">
            <v>7829.1194836343502</v>
          </cell>
          <cell r="BY6034">
            <v>7977.3031801925717</v>
          </cell>
          <cell r="BZ6034">
            <v>8244.9019243975054</v>
          </cell>
          <cell r="CA6034">
            <v>8401.0172794785958</v>
          </cell>
          <cell r="CB6034">
            <v>8560.1201620166976</v>
          </cell>
          <cell r="CC6034">
            <v>8722.2682733198289</v>
          </cell>
          <cell r="CD6034">
            <v>8887.5204380109226</v>
          </cell>
          <cell r="CE6034">
            <v>9170.8217668608777</v>
          </cell>
          <cell r="CF6034">
            <v>9344.640587102338</v>
          </cell>
          <cell r="CG6034">
            <v>9521.7886024781692</v>
          </cell>
          <cell r="CH6034">
            <v>9702.3301615268065</v>
          </cell>
          <cell r="CI6034">
            <v>9886.3308663128391</v>
          </cell>
          <cell r="CJ6034">
            <v>10188.555029305306</v>
          </cell>
          <cell r="CK6034">
            <v>10381.85200568296</v>
          </cell>
          <cell r="CL6034">
            <v>10578.854417254161</v>
          </cell>
          <cell r="CM6034">
            <v>10779.633937767114</v>
          </cell>
          <cell r="CN6034">
            <v>10984.263638077462</v>
          </cell>
          <cell r="CO6034">
            <v>11273.337747554733</v>
          </cell>
          <cell r="CP6034">
            <v>11487.421840153727</v>
          </cell>
          <cell r="CQ6034">
            <v>11705.613321593102</v>
          </cell>
          <cell r="CR6034">
            <v>11927.991698617876</v>
          </cell>
          <cell r="CS6034">
            <v>12154.63802873386</v>
          </cell>
          <cell r="CT6034">
            <v>12410.764955054879</v>
          </cell>
          <cell r="CU6034">
            <v>12646.674402247363</v>
          </cell>
          <cell r="CV6034">
            <v>12887.113759472599</v>
          </cell>
          <cell r="CW6034">
            <v>13132.17077545686</v>
          </cell>
          <cell r="CX6034">
            <v>13381.934911499178</v>
          </cell>
          <cell r="CY6034">
            <v>13772.696306630096</v>
          </cell>
          <cell r="CZ6034">
            <v>14034.741464428293</v>
          </cell>
          <cell r="DA6034">
            <v>14301.822541801565</v>
          </cell>
          <cell r="DB6034">
            <v>14574.037158788838</v>
          </cell>
          <cell r="DC6034">
            <v>14851.484841814812</v>
          </cell>
          <cell r="DD6034">
            <v>15313.605091127843</v>
          </cell>
          <cell r="DE6034">
            <v>15605.240650774835</v>
          </cell>
          <cell r="DF6034">
            <v>15902.485361307805</v>
          </cell>
          <cell r="DG6034">
            <v>16205.448031056987</v>
          </cell>
          <cell r="DH6034">
            <v>16514.239594502309</v>
          </cell>
        </row>
        <row r="6039">
          <cell r="K6039">
            <v>0</v>
          </cell>
          <cell r="L6039">
            <v>0</v>
          </cell>
          <cell r="M6039">
            <v>-99.134874396750291</v>
          </cell>
          <cell r="N6039">
            <v>-198.26974879350058</v>
          </cell>
          <cell r="O6039">
            <v>-198.26974879350058</v>
          </cell>
          <cell r="P6039">
            <v>-198.26974879350058</v>
          </cell>
          <cell r="Q6039">
            <v>-198.26974879350058</v>
          </cell>
          <cell r="R6039">
            <v>-198.26974879350058</v>
          </cell>
          <cell r="S6039">
            <v>-198.26974879350058</v>
          </cell>
          <cell r="T6039">
            <v>-198.26974879350058</v>
          </cell>
          <cell r="U6039">
            <v>-198.26974879350058</v>
          </cell>
          <cell r="V6039">
            <v>-198.26974879350058</v>
          </cell>
          <cell r="W6039">
            <v>-208.97772336562031</v>
          </cell>
          <cell r="X6039">
            <v>-230.74703567073973</v>
          </cell>
          <cell r="Y6039">
            <v>-253.36808982733538</v>
          </cell>
          <cell r="Z6039">
            <v>-277.00674856191171</v>
          </cell>
          <cell r="AA6039">
            <v>-301.70720021414229</v>
          </cell>
          <cell r="AB6039">
            <v>-327.51715695349878</v>
          </cell>
          <cell r="AC6039">
            <v>-354.4864557620225</v>
          </cell>
          <cell r="AD6039">
            <v>-382.66717243806988</v>
          </cell>
          <cell r="AE6039">
            <v>-412.11372193915639</v>
          </cell>
          <cell r="AF6039">
            <v>-442.88296345589032</v>
          </cell>
          <cell r="AG6039">
            <v>-475.03431020299109</v>
          </cell>
          <cell r="AH6039">
            <v>-508.62984414197757</v>
          </cell>
          <cell r="AI6039">
            <v>-543.7344358570158</v>
          </cell>
          <cell r="AJ6039">
            <v>-580.41586981539831</v>
          </cell>
          <cell r="AK6039">
            <v>-618.74497525452455</v>
          </cell>
          <cell r="AL6039">
            <v>-658.79576294811545</v>
          </cell>
          <cell r="AM6039">
            <v>-700.64556811574835</v>
          </cell>
          <cell r="AN6039">
            <v>-741.29157810947595</v>
          </cell>
          <cell r="AO6039">
            <v>-772.46469782915506</v>
          </cell>
          <cell r="AP6039">
            <v>-818.58030823192269</v>
          </cell>
          <cell r="AQ6039">
            <v>-865.64344161393228</v>
          </cell>
          <cell r="AR6039">
            <v>-914.83397114175773</v>
          </cell>
          <cell r="AS6039">
            <v>-966.23390111198887</v>
          </cell>
          <cell r="AT6039">
            <v>-1019.9426358202502</v>
          </cell>
          <cell r="AU6039">
            <v>-1076.0638811657502</v>
          </cell>
          <cell r="AV6039">
            <v>-1134.7060032996119</v>
          </cell>
          <cell r="AW6039">
            <v>-1195.9822359843254</v>
          </cell>
          <cell r="AX6039">
            <v>-1260.0108992625799</v>
          </cell>
          <cell r="AY6039">
            <v>-1326.9156279245765</v>
          </cell>
          <cell r="AZ6039">
            <v>-1396.8256102380069</v>
          </cell>
          <cell r="BA6039">
            <v>-1453.079333165432</v>
          </cell>
          <cell r="BB6039">
            <v>-1519.016274682574</v>
          </cell>
          <cell r="BC6039">
            <v>-1594.3797431735948</v>
          </cell>
          <cell r="BD6039">
            <v>-1639.9009413638494</v>
          </cell>
          <cell r="BE6039">
            <v>-1596.0247733855476</v>
          </cell>
          <cell r="BF6039">
            <v>-1660.3950271950712</v>
          </cell>
          <cell r="BG6039">
            <v>-1714.3444441164761</v>
          </cell>
          <cell r="BH6039">
            <v>-1770.8758434883705</v>
          </cell>
          <cell r="BI6039">
            <v>-1829.9446521300169</v>
          </cell>
          <cell r="BJ6039">
            <v>-1891.666759937079</v>
          </cell>
          <cell r="BK6039">
            <v>-1956.1613260680831</v>
          </cell>
          <cell r="BL6039">
            <v>-2023.5528851987335</v>
          </cell>
          <cell r="BM6039">
            <v>-2083.2635910564754</v>
          </cell>
          <cell r="BN6039">
            <v>-2134.7659016862563</v>
          </cell>
          <cell r="BO6039">
            <v>-2187.7642684180551</v>
          </cell>
          <cell r="BP6039">
            <v>-2241.8541140206135</v>
          </cell>
          <cell r="BQ6039">
            <v>-2297.0354307959692</v>
          </cell>
          <cell r="BR6039">
            <v>-2353.2969883119681</v>
          </cell>
          <cell r="BS6039">
            <v>-2410.6244969525146</v>
          </cell>
          <cell r="BT6039">
            <v>-2469.0002014655906</v>
          </cell>
          <cell r="BU6039">
            <v>-2528.4026008280184</v>
          </cell>
          <cell r="BV6039">
            <v>-2587.6086268917634</v>
          </cell>
          <cell r="BW6039">
            <v>-2648.652681771543</v>
          </cell>
          <cell r="BX6039">
            <v>-2710.5577081259025</v>
          </cell>
          <cell r="BY6039">
            <v>-2773.3210480256944</v>
          </cell>
          <cell r="BZ6039">
            <v>-2836.9164163957416</v>
          </cell>
          <cell r="CA6039">
            <v>-2901.291668379034</v>
          </cell>
          <cell r="CB6039">
            <v>-2966.3885552613897</v>
          </cell>
          <cell r="CC6039">
            <v>-3032.1420188157813</v>
          </cell>
          <cell r="CD6039">
            <v>-3098.4797002124737</v>
          </cell>
          <cell r="CE6039">
            <v>-3165.562652354331</v>
          </cell>
          <cell r="CF6039">
            <v>-3234.4576057747527</v>
          </cell>
          <cell r="CG6039">
            <v>-3304.9222539746734</v>
          </cell>
          <cell r="CH6039">
            <v>-3375.843568297983</v>
          </cell>
          <cell r="CI6039">
            <v>-3447.1665326630282</v>
          </cell>
          <cell r="CJ6039">
            <v>-3518.7831934527189</v>
          </cell>
          <cell r="CK6039">
            <v>-3590.5760455907139</v>
          </cell>
          <cell r="CL6039">
            <v>-3662.4164190106831</v>
          </cell>
          <cell r="CM6039">
            <v>-3734.1637290918943</v>
          </cell>
          <cell r="CN6039">
            <v>-3805.6646656543853</v>
          </cell>
          <cell r="CO6039">
            <v>-3876.7523333914132</v>
          </cell>
          <cell r="CP6039">
            <v>-3947.2453407532498</v>
          </cell>
          <cell r="CQ6039">
            <v>-4016.9468343894705</v>
          </cell>
          <cell r="CR6039">
            <v>-4087.3607132713105</v>
          </cell>
          <cell r="CS6039">
            <v>-4159.2680840200319</v>
          </cell>
          <cell r="CT6039">
            <v>-4230.9419221559119</v>
          </cell>
          <cell r="CU6039">
            <v>-4304.9110548328208</v>
          </cell>
          <cell r="CV6039">
            <v>-4394.6891324672779</v>
          </cell>
          <cell r="CW6039">
            <v>-4497.6991647580917</v>
          </cell>
          <cell r="CX6039">
            <v>-4601.760739487404</v>
          </cell>
          <cell r="CY6039">
            <v>-4707.30667264163</v>
          </cell>
          <cell r="CZ6039">
            <v>-4814.2492069966174</v>
          </cell>
          <cell r="DA6039">
            <v>-4922.5010407194977</v>
          </cell>
          <cell r="DB6039">
            <v>-5031.964020187057</v>
          </cell>
          <cell r="DC6039">
            <v>-5142.528535185741</v>
          </cell>
          <cell r="DD6039">
            <v>-5254.3828369957873</v>
          </cell>
          <cell r="DE6039">
            <v>-5368.0480600817373</v>
          </cell>
          <cell r="DF6039">
            <v>-5483.7993930525581</v>
          </cell>
          <cell r="DG6039">
            <v>-5601.6523820656703</v>
          </cell>
          <cell r="DH6039">
            <v>-5721.6384758203294</v>
          </cell>
        </row>
        <row r="6045">
          <cell r="K6045">
            <v>0</v>
          </cell>
          <cell r="L6045">
            <v>0</v>
          </cell>
          <cell r="M6045">
            <v>51.144897671117157</v>
          </cell>
          <cell r="N6045">
            <v>-64.296926648086895</v>
          </cell>
          <cell r="O6045">
            <v>62.40897245052949</v>
          </cell>
          <cell r="P6045">
            <v>114.29083804671866</v>
          </cell>
          <cell r="Q6045">
            <v>164.86071569835576</v>
          </cell>
          <cell r="R6045">
            <v>193.7252307623238</v>
          </cell>
          <cell r="S6045">
            <v>206.79475405149225</v>
          </cell>
          <cell r="T6045">
            <v>216.72818409557169</v>
          </cell>
          <cell r="U6045">
            <v>227.36107565311866</v>
          </cell>
          <cell r="V6045">
            <v>238.09513266964035</v>
          </cell>
          <cell r="W6045">
            <v>173.96551517835911</v>
          </cell>
          <cell r="X6045">
            <v>149.24398753226177</v>
          </cell>
          <cell r="Y6045">
            <v>131.62024951429913</v>
          </cell>
          <cell r="Z6045">
            <v>113.14524847087915</v>
          </cell>
          <cell r="AA6045">
            <v>93.767329498024822</v>
          </cell>
          <cell r="AB6045">
            <v>305.45883754589096</v>
          </cell>
          <cell r="AC6045">
            <v>288.62761934403227</v>
          </cell>
          <cell r="AD6045">
            <v>270.84944182310409</v>
          </cell>
          <cell r="AE6045">
            <v>252.06170768594296</v>
          </cell>
          <cell r="AF6045">
            <v>223.23185423262339</v>
          </cell>
          <cell r="AG6045">
            <v>427.73079984264098</v>
          </cell>
          <cell r="AH6045">
            <v>409.81896375079157</v>
          </cell>
          <cell r="AI6045">
            <v>390.75239201488375</v>
          </cell>
          <cell r="AJ6045">
            <v>360.71861380121607</v>
          </cell>
          <cell r="AK6045">
            <v>339.13998905412791</v>
          </cell>
          <cell r="AL6045">
            <v>573.63496323394065</v>
          </cell>
          <cell r="AM6045">
            <v>554.13667459489284</v>
          </cell>
          <cell r="AN6045">
            <v>524.91506480173814</v>
          </cell>
          <cell r="AO6045">
            <v>510.35756879301823</v>
          </cell>
          <cell r="AP6045">
            <v>484.79039104232095</v>
          </cell>
          <cell r="AQ6045">
            <v>739.44929378708821</v>
          </cell>
          <cell r="AR6045">
            <v>718.05165925262168</v>
          </cell>
          <cell r="AS6045">
            <v>695.00570479117187</v>
          </cell>
          <cell r="AT6045">
            <v>670.22163016934405</v>
          </cell>
          <cell r="AU6045">
            <v>643.60564560440037</v>
          </cell>
          <cell r="AV6045">
            <v>939.37124708498766</v>
          </cell>
          <cell r="AW6045">
            <v>914.89504846306215</v>
          </cell>
          <cell r="AX6045">
            <v>888.39385192690168</v>
          </cell>
          <cell r="AY6045">
            <v>859.75679099627996</v>
          </cell>
          <cell r="AZ6045">
            <v>828.86764754047567</v>
          </cell>
          <cell r="BA6045">
            <v>1175.87698606655</v>
          </cell>
          <cell r="BB6045">
            <v>1154.4044754819802</v>
          </cell>
          <cell r="BC6045">
            <v>1128.011352486777</v>
          </cell>
          <cell r="BD6045">
            <v>1124.6891901408965</v>
          </cell>
          <cell r="BE6045">
            <v>1186.5539664003622</v>
          </cell>
          <cell r="BF6045">
            <v>1353.3238462651611</v>
          </cell>
          <cell r="BG6045">
            <v>1365.8931000417942</v>
          </cell>
          <cell r="BH6045">
            <v>1376.8231103422224</v>
          </cell>
          <cell r="BI6045">
            <v>1386.3358456547817</v>
          </cell>
          <cell r="BJ6045">
            <v>1394.3338552507025</v>
          </cell>
          <cell r="BK6045">
            <v>1526.5011034002796</v>
          </cell>
          <cell r="BL6045">
            <v>1533.5436835526082</v>
          </cell>
          <cell r="BM6045">
            <v>1546.6764876671366</v>
          </cell>
          <cell r="BN6045">
            <v>1566.110047464628</v>
          </cell>
          <cell r="BO6045">
            <v>1584.9133564649883</v>
          </cell>
          <cell r="BP6045">
            <v>1704.2764373534649</v>
          </cell>
          <cell r="BQ6045">
            <v>1725.0847536550584</v>
          </cell>
          <cell r="BR6045">
            <v>1746.0148224140428</v>
          </cell>
          <cell r="BS6045">
            <v>1767.0981281240333</v>
          </cell>
          <cell r="BT6045">
            <v>1788.3697227552348</v>
          </cell>
          <cell r="BU6045">
            <v>1893.4199090632678</v>
          </cell>
          <cell r="BV6045">
            <v>1917.6495119485035</v>
          </cell>
          <cell r="BW6045">
            <v>1941.5688016327192</v>
          </cell>
          <cell r="BX6045">
            <v>1966.1764947102638</v>
          </cell>
          <cell r="BY6045">
            <v>1991.301657037588</v>
          </cell>
          <cell r="BZ6045">
            <v>2102.6552353469697</v>
          </cell>
          <cell r="CA6045">
            <v>2130.5574222874166</v>
          </cell>
          <cell r="CB6045">
            <v>2159.179999925389</v>
          </cell>
          <cell r="CC6045">
            <v>2188.6070765476234</v>
          </cell>
          <cell r="CD6045">
            <v>2218.9300852504284</v>
          </cell>
          <cell r="CE6045">
            <v>2334.5115646047288</v>
          </cell>
          <cell r="CF6045">
            <v>2367.3329941624152</v>
          </cell>
          <cell r="CG6045">
            <v>2400.5007403527748</v>
          </cell>
          <cell r="CH6045">
            <v>2434.8489087602206</v>
          </cell>
          <cell r="CI6045">
            <v>2470.4257686810997</v>
          </cell>
          <cell r="CJ6045">
            <v>2591.6630789681371</v>
          </cell>
          <cell r="CK6045">
            <v>2631.6929574143892</v>
          </cell>
          <cell r="CL6045">
            <v>2673.3983699632263</v>
          </cell>
          <cell r="CM6045">
            <v>2716.9408311834572</v>
          </cell>
          <cell r="CN6045">
            <v>2762.494499459639</v>
          </cell>
          <cell r="CO6045">
            <v>2869.4290199404268</v>
          </cell>
          <cell r="CP6045">
            <v>2920.7062795796146</v>
          </cell>
          <cell r="CQ6045">
            <v>2974.6232862827392</v>
          </cell>
          <cell r="CR6045">
            <v>3030.1519243424254</v>
          </cell>
          <cell r="CS6045">
            <v>3086.8260631181784</v>
          </cell>
          <cell r="CT6045">
            <v>3164.4512216034864</v>
          </cell>
          <cell r="CU6045">
            <v>3224.588260572868</v>
          </cell>
          <cell r="CV6045">
            <v>3275.5436010199883</v>
          </cell>
          <cell r="CW6045">
            <v>3319.4411720181006</v>
          </cell>
          <cell r="CX6045">
            <v>3364.9290014759854</v>
          </cell>
          <cell r="CY6045">
            <v>3511.3902308104171</v>
          </cell>
          <cell r="CZ6045">
            <v>3560.6456665241267</v>
          </cell>
          <cell r="DA6045">
            <v>3611.0533518886123</v>
          </cell>
          <cell r="DB6045">
            <v>3662.7449908420749</v>
          </cell>
          <cell r="DC6045">
            <v>3715.8638379938684</v>
          </cell>
          <cell r="DD6045">
            <v>3902.151005016236</v>
          </cell>
          <cell r="DE6045">
            <v>3960.1811517347605</v>
          </cell>
          <cell r="DF6045">
            <v>4019.1802810953168</v>
          </cell>
          <cell r="DG6045">
            <v>4079.2010134360598</v>
          </cell>
          <cell r="DH6045">
            <v>4140.2756210067773</v>
          </cell>
        </row>
        <row r="6049">
          <cell r="K6049">
            <v>0</v>
          </cell>
          <cell r="L6049">
            <v>0</v>
          </cell>
          <cell r="M6049">
            <v>18.970559950957977</v>
          </cell>
          <cell r="N6049">
            <v>1.332548419005775</v>
          </cell>
          <cell r="O6049">
            <v>164.33913774111124</v>
          </cell>
          <cell r="P6049">
            <v>398.08205776253419</v>
          </cell>
          <cell r="Q6049">
            <v>700.99638813156935</v>
          </cell>
          <cell r="R6049">
            <v>1043.4926976979636</v>
          </cell>
          <cell r="S6049">
            <v>1403.9432869001498</v>
          </cell>
          <cell r="T6049">
            <v>1777.7697375202367</v>
          </cell>
          <cell r="U6049">
            <v>2166.2573987412852</v>
          </cell>
          <cell r="V6049">
            <v>2569.3456481680641</v>
          </cell>
          <cell r="W6049">
            <v>2871.5056156770738</v>
          </cell>
          <cell r="X6049">
            <v>3127.8397521537581</v>
          </cell>
          <cell r="Y6049">
            <v>3379.4689049089438</v>
          </cell>
          <cell r="Z6049">
            <v>3625.4327983289168</v>
          </cell>
          <cell r="AA6049">
            <v>3863.2153575528246</v>
          </cell>
          <cell r="AB6049">
            <v>4329.3405171726436</v>
          </cell>
          <cell r="AC6049">
            <v>4790.7226807501665</v>
          </cell>
          <cell r="AD6049">
            <v>5248.2449253206951</v>
          </cell>
          <cell r="AE6049">
            <v>5701.2534881722695</v>
          </cell>
          <cell r="AF6049">
            <v>6139.7276456909785</v>
          </cell>
          <cell r="AG6049">
            <v>6798.1498005641733</v>
          </cell>
          <cell r="AH6049">
            <v>7454.1963411964634</v>
          </cell>
          <cell r="AI6049">
            <v>8107.2000335303264</v>
          </cell>
          <cell r="AJ6049">
            <v>8746.3176925138887</v>
          </cell>
          <cell r="AK6049">
            <v>9381.3577789127976</v>
          </cell>
          <cell r="AL6049">
            <v>10268.58940247833</v>
          </cell>
          <cell r="AM6049">
            <v>11154.649943700726</v>
          </cell>
          <cell r="AN6049">
            <v>12029.63646213667</v>
          </cell>
          <cell r="AO6049">
            <v>12908.163095683565</v>
          </cell>
          <cell r="AP6049">
            <v>13781.208925033443</v>
          </cell>
          <cell r="AQ6049">
            <v>14928.001251524916</v>
          </cell>
          <cell r="AR6049">
            <v>16073.347506581067</v>
          </cell>
          <cell r="AS6049">
            <v>17216.480388381508</v>
          </cell>
          <cell r="AT6049">
            <v>18356.583546919188</v>
          </cell>
          <cell r="AU6049">
            <v>19492.789096887813</v>
          </cell>
          <cell r="AV6049">
            <v>20948.486753940946</v>
          </cell>
          <cell r="AW6049">
            <v>22404.488885907056</v>
          </cell>
          <cell r="AX6049">
            <v>23859.872724225832</v>
          </cell>
          <cell r="AY6049">
            <v>25313.654811947807</v>
          </cell>
          <cell r="AZ6049">
            <v>26764.787866362338</v>
          </cell>
          <cell r="BA6049">
            <v>28590.162349685103</v>
          </cell>
          <cell r="BB6049">
            <v>30423.728733853401</v>
          </cell>
          <cell r="BC6049">
            <v>32260.420705725002</v>
          </cell>
          <cell r="BD6049">
            <v>34118.999085034025</v>
          </cell>
          <cell r="BE6049">
            <v>36054.155548661118</v>
          </cell>
          <cell r="BF6049">
            <v>38183.416524919354</v>
          </cell>
          <cell r="BG6049">
            <v>40333.026424719239</v>
          </cell>
          <cell r="BH6049">
            <v>42503.403337881711</v>
          </cell>
          <cell r="BI6049">
            <v>44694.924192092505</v>
          </cell>
          <cell r="BJ6049">
            <v>46907.871049497313</v>
          </cell>
          <cell r="BK6049">
            <v>49268.214260392357</v>
          </cell>
          <cell r="BL6049">
            <v>51652.639402059824</v>
          </cell>
          <cell r="BM6049">
            <v>54067.615212889388</v>
          </cell>
          <cell r="BN6049">
            <v>56519.795310285175</v>
          </cell>
          <cell r="BO6049">
            <v>59009.819142917731</v>
          </cell>
          <cell r="BP6049">
            <v>61639.015311624571</v>
          </cell>
          <cell r="BQ6049">
            <v>64309.594787921742</v>
          </cell>
          <cell r="BR6049">
            <v>67022.430193641354</v>
          </cell>
          <cell r="BS6049">
            <v>69778.410718357831</v>
          </cell>
          <cell r="BT6049">
            <v>72578.445276576414</v>
          </cell>
          <cell r="BU6049">
            <v>75507.017198328234</v>
          </cell>
          <cell r="BV6049">
            <v>78483.832368407806</v>
          </cell>
          <cell r="BW6049">
            <v>81509.395759870444</v>
          </cell>
          <cell r="BX6049">
            <v>84584.770312061315</v>
          </cell>
          <cell r="BY6049">
            <v>87711.074802319694</v>
          </cell>
          <cell r="BZ6049">
            <v>90975.149957045884</v>
          </cell>
          <cell r="CA6049">
            <v>94294.132674048247</v>
          </cell>
          <cell r="CB6049">
            <v>97669.306242818435</v>
          </cell>
          <cell r="CC6049">
            <v>101102.01069171664</v>
          </cell>
          <cell r="CD6049">
            <v>104593.64792286104</v>
          </cell>
          <cell r="CE6049">
            <v>108229.98296889792</v>
          </cell>
          <cell r="CF6049">
            <v>111928.88265681569</v>
          </cell>
          <cell r="CG6049">
            <v>115691.26722199161</v>
          </cell>
          <cell r="CH6049">
            <v>119518.76705208544</v>
          </cell>
          <cell r="CI6049">
            <v>123413.07377577123</v>
          </cell>
          <cell r="CJ6049">
            <v>127460.26787772684</v>
          </cell>
          <cell r="CK6049">
            <v>131579.51688113008</v>
          </cell>
          <cell r="CL6049">
            <v>135772.82246166925</v>
          </cell>
          <cell r="CM6049">
            <v>140042.29497072592</v>
          </cell>
          <cell r="CN6049">
            <v>144390.16172331627</v>
          </cell>
          <cell r="CO6049">
            <v>148877.95778138813</v>
          </cell>
          <cell r="CP6049">
            <v>153450.11312589236</v>
          </cell>
          <cell r="CQ6049">
            <v>158109.28232186331</v>
          </cell>
          <cell r="CR6049">
            <v>162857.24535868672</v>
          </cell>
          <cell r="CS6049">
            <v>167695.360854748</v>
          </cell>
          <cell r="CT6049">
            <v>172644.56203502245</v>
          </cell>
          <cell r="CU6049">
            <v>177687.72861326003</v>
          </cell>
          <cell r="CV6049">
            <v>182817.82983992735</v>
          </cell>
          <cell r="CW6049">
            <v>188029.61775401077</v>
          </cell>
          <cell r="CX6049">
            <v>193325.42824501992</v>
          </cell>
          <cell r="CY6049">
            <v>198807.54104714387</v>
          </cell>
          <cell r="CZ6049">
            <v>204379.99156539942</v>
          </cell>
          <cell r="DA6049">
            <v>210045.12093447091</v>
          </cell>
          <cell r="DB6049">
            <v>215805.34720673694</v>
          </cell>
          <cell r="DC6049">
            <v>221663.17430169528</v>
          </cell>
          <cell r="DD6049">
            <v>227752.82872198772</v>
          </cell>
          <cell r="DE6049">
            <v>233947.13507198758</v>
          </cell>
          <cell r="DF6049">
            <v>240248.14235457493</v>
          </cell>
          <cell r="DG6049">
            <v>246657.93842254867</v>
          </cell>
          <cell r="DH6049">
            <v>253178.64423897592</v>
          </cell>
        </row>
        <row r="6052">
          <cell r="K6052">
            <v>0</v>
          </cell>
          <cell r="L6052">
            <v>0</v>
          </cell>
          <cell r="M6052">
            <v>28739.386766538642</v>
          </cell>
          <cell r="N6052">
            <v>28039.544407335128</v>
          </cell>
          <cell r="O6052">
            <v>27339.702048131618</v>
          </cell>
          <cell r="P6052">
            <v>26639.859688928103</v>
          </cell>
          <cell r="Q6052">
            <v>25940.017329724593</v>
          </cell>
          <cell r="R6052">
            <v>25240.174970521079</v>
          </cell>
          <cell r="S6052">
            <v>24540.332611317568</v>
          </cell>
          <cell r="T6052">
            <v>23840.490252114054</v>
          </cell>
          <cell r="U6052">
            <v>23140.647892910543</v>
          </cell>
          <cell r="V6052">
            <v>22440.805533707029</v>
          </cell>
          <cell r="W6052">
            <v>22629.725063989456</v>
          </cell>
          <cell r="X6052">
            <v>22826.557787480677</v>
          </cell>
          <cell r="Y6052">
            <v>23042.633266825389</v>
          </cell>
          <cell r="Z6052">
            <v>23278.685061975819</v>
          </cell>
          <cell r="AA6052">
            <v>23535.612036016682</v>
          </cell>
          <cell r="AB6052">
            <v>23814.351850094099</v>
          </cell>
          <cell r="AC6052">
            <v>24115.884302397135</v>
          </cell>
          <cell r="AD6052">
            <v>24441.233201861967</v>
          </cell>
          <cell r="AE6052">
            <v>24791.468345291163</v>
          </cell>
          <cell r="AF6052">
            <v>25167.70758305255</v>
          </cell>
          <cell r="AG6052">
            <v>25571.118977568723</v>
          </cell>
          <cell r="AH6052">
            <v>26002.923058762426</v>
          </cell>
          <cell r="AI6052">
            <v>26464.39518081292</v>
          </cell>
          <cell r="AJ6052">
            <v>26956.867984774122</v>
          </cell>
          <cell r="AK6052">
            <v>27481.733971809579</v>
          </cell>
          <cell r="AL6052">
            <v>28040.448192013097</v>
          </cell>
          <cell r="AM6052">
            <v>28634.53105400686</v>
          </cell>
          <cell r="AN6052">
            <v>29276.455669776351</v>
          </cell>
          <cell r="AO6052">
            <v>29987.378213191987</v>
          </cell>
          <cell r="AP6052">
            <v>30643.825583972099</v>
          </cell>
          <cell r="AQ6052">
            <v>31341.161313859277</v>
          </cell>
          <cell r="AR6052">
            <v>32080.056297978092</v>
          </cell>
          <cell r="AS6052">
            <v>32862.391205529297</v>
          </cell>
          <cell r="AT6052">
            <v>33690.117122964148</v>
          </cell>
          <cell r="AU6052">
            <v>34565.272943989643</v>
          </cell>
          <cell r="AV6052">
            <v>35489.989144167521</v>
          </cell>
          <cell r="AW6052">
            <v>36466.491896645959</v>
          </cell>
          <cell r="AX6052">
            <v>37497.107370718346</v>
          </cell>
          <cell r="AY6052">
            <v>38584.266223490864</v>
          </cell>
          <cell r="AZ6052">
            <v>39730.508293308281</v>
          </cell>
          <cell r="BA6052">
            <v>40997.774940548465</v>
          </cell>
          <cell r="BB6052">
            <v>42217.650034009865</v>
          </cell>
          <cell r="BC6052">
            <v>43428.498804660616</v>
          </cell>
          <cell r="BD6052">
            <v>44820.225763873488</v>
          </cell>
          <cell r="BE6052">
            <v>46418.405858071346</v>
          </cell>
          <cell r="BF6052">
            <v>46964.129584232047</v>
          </cell>
          <cell r="BG6052">
            <v>47568.639709097035</v>
          </cell>
          <cell r="BH6052">
            <v>48220.769144805541</v>
          </cell>
          <cell r="BI6052">
            <v>48922.821440316126</v>
          </cell>
          <cell r="BJ6052">
            <v>49677.037089470861</v>
          </cell>
          <cell r="BK6052">
            <v>50485.75921025451</v>
          </cell>
          <cell r="BL6052">
            <v>51351.4361461179</v>
          </cell>
          <cell r="BM6052">
            <v>52287.334191046888</v>
          </cell>
          <cell r="BN6052">
            <v>53281.445280845968</v>
          </cell>
          <cell r="BO6052">
            <v>54310.057676506942</v>
          </cell>
          <cell r="BP6052">
            <v>55374.243563665776</v>
          </cell>
          <cell r="BQ6052">
            <v>56474.458980546835</v>
          </cell>
          <cell r="BR6052">
            <v>57611.140642946906</v>
          </cell>
          <cell r="BS6052">
            <v>58784.691621943457</v>
          </cell>
          <cell r="BT6052">
            <v>59995.477625354346</v>
          </cell>
          <cell r="BU6052">
            <v>61243.822825124276</v>
          </cell>
          <cell r="BV6052">
            <v>62534.232334769033</v>
          </cell>
          <cell r="BW6052">
            <v>63847.550442114014</v>
          </cell>
          <cell r="BX6052">
            <v>65197.069009512648</v>
          </cell>
          <cell r="BY6052">
            <v>66584.57794160815</v>
          </cell>
          <cell r="BZ6052">
            <v>68010.082940679276</v>
          </cell>
          <cell r="CA6052">
            <v>69473.535880316544</v>
          </cell>
          <cell r="CB6052">
            <v>70974.807381418388</v>
          </cell>
          <cell r="CC6052">
            <v>72513.679878889423</v>
          </cell>
          <cell r="CD6052">
            <v>74089.839957128861</v>
          </cell>
          <cell r="CE6052">
            <v>75702.628941168339</v>
          </cell>
          <cell r="CF6052">
            <v>77350.707060147688</v>
          </cell>
          <cell r="CG6052">
            <v>79035.582734301061</v>
          </cell>
          <cell r="CH6052">
            <v>80759.33612137039</v>
          </cell>
          <cell r="CI6052">
            <v>82521.295757503191</v>
          </cell>
          <cell r="CJ6052">
            <v>84320.71961708265</v>
          </cell>
          <cell r="CK6052">
            <v>86156.720707073357</v>
          </cell>
          <cell r="CL6052">
            <v>88028.25677900303</v>
          </cell>
          <cell r="CM6052">
            <v>89934.118151308416</v>
          </cell>
          <cell r="CN6052">
            <v>91872.914770879433</v>
          </cell>
          <cell r="CO6052">
            <v>93843.0624497807</v>
          </cell>
          <cell r="CP6052">
            <v>95842.768229457215</v>
          </cell>
          <cell r="CQ6052">
            <v>97870.014821805642</v>
          </cell>
          <cell r="CR6052">
            <v>99920.826836535722</v>
          </cell>
          <cell r="CS6052">
            <v>101994.13652065264</v>
          </cell>
          <cell r="CT6052">
            <v>104092.64244855932</v>
          </cell>
          <cell r="CU6052">
            <v>106212.27337096057</v>
          </cell>
          <cell r="CV6052">
            <v>108341.5021025536</v>
          </cell>
          <cell r="CW6052">
            <v>110504.47880756162</v>
          </cell>
          <cell r="CX6052">
            <v>112731.85202280941</v>
          </cell>
          <cell r="CY6052">
            <v>115023.0497062858</v>
          </cell>
          <cell r="CZ6052">
            <v>117378.12608478342</v>
          </cell>
          <cell r="DA6052">
            <v>119796.99704629595</v>
          </cell>
          <cell r="DB6052">
            <v>122279.4422661264</v>
          </cell>
          <cell r="DC6052">
            <v>124825.09290692111</v>
          </cell>
          <cell r="DD6052">
            <v>127433.1085725203</v>
          </cell>
          <cell r="DE6052">
            <v>130102.57210368867</v>
          </cell>
          <cell r="DF6052">
            <v>132833.56745325413</v>
          </cell>
          <cell r="DG6052">
            <v>135626.83995358914</v>
          </cell>
          <cell r="DH6052">
            <v>138483.11566820939</v>
          </cell>
        </row>
        <row r="6054">
          <cell r="K6054">
            <v>0</v>
          </cell>
          <cell r="L6054">
            <v>0</v>
          </cell>
          <cell r="M6054">
            <v>28784.592667512941</v>
          </cell>
          <cell r="N6054">
            <v>28095.521932984095</v>
          </cell>
          <cell r="O6054">
            <v>27556.972967090827</v>
          </cell>
          <cell r="P6054">
            <v>27093.530323746359</v>
          </cell>
          <cell r="Q6054">
            <v>26698.336951450678</v>
          </cell>
          <cell r="R6054">
            <v>26341.949233025509</v>
          </cell>
          <cell r="S6054">
            <v>26003.084255994163</v>
          </cell>
          <cell r="T6054">
            <v>25677.942663856644</v>
          </cell>
          <cell r="U6054">
            <v>25366.97555363247</v>
          </cell>
          <cell r="V6054">
            <v>25070.617959115079</v>
          </cell>
          <cell r="W6054">
            <v>25566.731262668498</v>
          </cell>
          <cell r="X6054">
            <v>26021.178563514528</v>
          </cell>
          <cell r="Y6054">
            <v>26489.395336157952</v>
          </cell>
          <cell r="Z6054">
            <v>26971.932233357285</v>
          </cell>
          <cell r="AA6054">
            <v>27467.172225006769</v>
          </cell>
          <cell r="AB6054">
            <v>28213.420990507075</v>
          </cell>
          <cell r="AC6054">
            <v>28976.885124358618</v>
          </cell>
          <cell r="AD6054">
            <v>29760.315603923307</v>
          </cell>
          <cell r="AE6054">
            <v>30564.128660421069</v>
          </cell>
          <cell r="AF6054">
            <v>31380.337953541763</v>
          </cell>
          <cell r="AG6054">
            <v>32442.76149026537</v>
          </cell>
          <cell r="AH6054">
            <v>33531.212730245024</v>
          </cell>
          <cell r="AI6054">
            <v>34646.300007515012</v>
          </cell>
          <cell r="AJ6054">
            <v>35779.507978751746</v>
          </cell>
          <cell r="AK6054">
            <v>36940.047864028318</v>
          </cell>
          <cell r="AL6054">
            <v>38386.639032972809</v>
          </cell>
          <cell r="AM6054">
            <v>39867.439506831295</v>
          </cell>
          <cell r="AN6054">
            <v>41386.100077767209</v>
          </cell>
          <cell r="AO6054">
            <v>42976.514817446587</v>
          </cell>
          <cell r="AP6054">
            <v>44506.99196446425</v>
          </cell>
          <cell r="AQ6054">
            <v>46352.122726810681</v>
          </cell>
          <cell r="AR6054">
            <v>48237.385813706038</v>
          </cell>
          <cell r="AS6054">
            <v>50163.894983127757</v>
          </cell>
          <cell r="AT6054">
            <v>52132.785370206329</v>
          </cell>
          <cell r="AU6054">
            <v>54145.228390286051</v>
          </cell>
          <cell r="AV6054">
            <v>56526.744649954679</v>
          </cell>
          <cell r="AW6054">
            <v>58960.37311416537</v>
          </cell>
          <cell r="AX6054">
            <v>61447.517616410521</v>
          </cell>
          <cell r="AY6054">
            <v>63989.625798571498</v>
          </cell>
          <cell r="AZ6054">
            <v>66588.190667158735</v>
          </cell>
          <cell r="BA6054">
            <v>69682.044504983889</v>
          </cell>
          <cell r="BB6054">
            <v>72736.722122536768</v>
          </cell>
          <cell r="BC6054">
            <v>75785.522917131486</v>
          </cell>
          <cell r="BD6054">
            <v>79037.112709299516</v>
          </cell>
          <cell r="BE6054">
            <v>82571.758621911897</v>
          </cell>
          <cell r="BF6054">
            <v>85248.078090180818</v>
          </cell>
          <cell r="BG6054">
            <v>88003.558812248317</v>
          </cell>
          <cell r="BH6054">
            <v>90827.452321353223</v>
          </cell>
          <cell r="BI6054">
            <v>93722.439636431256</v>
          </cell>
          <cell r="BJ6054">
            <v>96691.043867003245</v>
          </cell>
          <cell r="BK6054">
            <v>99861.5790463585</v>
          </cell>
          <cell r="BL6054">
            <v>103113.17967195218</v>
          </cell>
          <cell r="BM6054">
            <v>106465.58136483916</v>
          </cell>
          <cell r="BN6054">
            <v>109913.43027911324</v>
          </cell>
          <cell r="BO6054">
            <v>113433.65473778135</v>
          </cell>
          <cell r="BP6054">
            <v>117128.65615338003</v>
          </cell>
          <cell r="BQ6054">
            <v>120901.10217469552</v>
          </cell>
          <cell r="BR6054">
            <v>124752.30279165518</v>
          </cell>
          <cell r="BS6054">
            <v>128683.55093073749</v>
          </cell>
          <cell r="BT6054">
            <v>132696.12189390141</v>
          </cell>
          <cell r="BU6054">
            <v>136874.82387685496</v>
          </cell>
          <cell r="BV6054">
            <v>141143.86858603006</v>
          </cell>
          <cell r="BW6054">
            <v>145484.60600511738</v>
          </cell>
          <cell r="BX6054">
            <v>149911.39167361934</v>
          </cell>
          <cell r="BY6054">
            <v>154427.13502662763</v>
          </cell>
          <cell r="BZ6054">
            <v>159118.68326155414</v>
          </cell>
          <cell r="CA6054">
            <v>163903.125934479</v>
          </cell>
          <cell r="CB6054">
            <v>168781.61775675343</v>
          </cell>
          <cell r="CC6054">
            <v>173755.28200922167</v>
          </cell>
          <cell r="CD6054">
            <v>178825.20801294438</v>
          </cell>
          <cell r="CE6054">
            <v>184076.50297745908</v>
          </cell>
          <cell r="CF6054">
            <v>189425.69482843019</v>
          </cell>
          <cell r="CG6054">
            <v>194875.21310904899</v>
          </cell>
          <cell r="CH6054">
            <v>200428.76927071618</v>
          </cell>
          <cell r="CI6054">
            <v>206087.38440305408</v>
          </cell>
          <cell r="CJ6054">
            <v>211936.3979091174</v>
          </cell>
          <cell r="CK6054">
            <v>217894.09128263383</v>
          </cell>
          <cell r="CL6054">
            <v>223961.42493440391</v>
          </cell>
          <cell r="CM6054">
            <v>230139.30053824509</v>
          </cell>
          <cell r="CN6054">
            <v>236428.55638090204</v>
          </cell>
          <cell r="CO6054">
            <v>242889.14438249817</v>
          </cell>
          <cell r="CP6054">
            <v>249463.7026332551</v>
          </cell>
          <cell r="CQ6054">
            <v>256152.86950009575</v>
          </cell>
          <cell r="CR6054">
            <v>262954.45069473464</v>
          </cell>
          <cell r="CS6054">
            <v>269868.7382182788</v>
          </cell>
          <cell r="CT6054">
            <v>276919.36502940056</v>
          </cell>
          <cell r="CU6054">
            <v>284085.14077591669</v>
          </cell>
          <cell r="CV6054">
            <v>291347.50873092131</v>
          </cell>
          <cell r="CW6054">
            <v>298725.37233063334</v>
          </cell>
          <cell r="CX6054">
            <v>306251.71725999698</v>
          </cell>
          <cell r="CY6054">
            <v>314028.25249593268</v>
          </cell>
          <cell r="CZ6054">
            <v>321959.06898166856</v>
          </cell>
          <cell r="DA6054">
            <v>330046.42507853202</v>
          </cell>
          <cell r="DB6054">
            <v>338292.51988065097</v>
          </cell>
          <cell r="DC6054">
            <v>346699.4898649907</v>
          </cell>
          <cell r="DD6054">
            <v>355400.72256181913</v>
          </cell>
          <cell r="DE6054">
            <v>364268.12686962727</v>
          </cell>
          <cell r="DF6054">
            <v>373303.83722765802</v>
          </cell>
          <cell r="DG6054">
            <v>382510.68833542691</v>
          </cell>
          <cell r="DH6054">
            <v>391891.52876531088</v>
          </cell>
        </row>
        <row r="6056">
          <cell r="K6056">
            <v>0</v>
          </cell>
          <cell r="L6056">
            <v>0</v>
          </cell>
          <cell r="M6056">
            <v>20597.337461083753</v>
          </cell>
          <cell r="N6056">
            <v>20095.764850673739</v>
          </cell>
          <cell r="O6056">
            <v>19594.192240263728</v>
          </cell>
          <cell r="P6056">
            <v>19092.619629853718</v>
          </cell>
          <cell r="Q6056">
            <v>18591.047019443704</v>
          </cell>
          <cell r="R6056">
            <v>18089.474409033694</v>
          </cell>
          <cell r="S6056">
            <v>17587.901798623679</v>
          </cell>
          <cell r="T6056">
            <v>17086.329188213669</v>
          </cell>
          <cell r="U6056">
            <v>16584.756577803659</v>
          </cell>
          <cell r="V6056">
            <v>16083.183967393645</v>
          </cell>
          <cell r="W6056">
            <v>15581.611356983634</v>
          </cell>
          <cell r="X6056">
            <v>15080.03874657362</v>
          </cell>
          <cell r="Y6056">
            <v>14578.46613616361</v>
          </cell>
          <cell r="Z6056">
            <v>14076.893525753596</v>
          </cell>
          <cell r="AA6056">
            <v>13575.320915343586</v>
          </cell>
          <cell r="AB6056">
            <v>13073.748304933571</v>
          </cell>
          <cell r="AC6056">
            <v>12572.175694523561</v>
          </cell>
          <cell r="AD6056">
            <v>12070.603084113549</v>
          </cell>
          <cell r="AE6056">
            <v>11569.030473703537</v>
          </cell>
          <cell r="AF6056">
            <v>11067.457863293524</v>
          </cell>
          <cell r="AG6056">
            <v>10565.885252883512</v>
          </cell>
          <cell r="AH6056">
            <v>10064.3126424735</v>
          </cell>
          <cell r="AI6056">
            <v>9562.7400320634879</v>
          </cell>
          <cell r="AJ6056">
            <v>9061.1674216534757</v>
          </cell>
          <cell r="AK6056">
            <v>8559.5948112434635</v>
          </cell>
          <cell r="AL6056">
            <v>8058.0222008334513</v>
          </cell>
          <cell r="AM6056">
            <v>7556.4495904234391</v>
          </cell>
          <cell r="AN6056">
            <v>7062.6777674053446</v>
          </cell>
          <cell r="AO6056">
            <v>6605.0295906175179</v>
          </cell>
          <cell r="AP6056">
            <v>6147.3814138296912</v>
          </cell>
          <cell r="AQ6056">
            <v>5689.7332370418644</v>
          </cell>
          <cell r="AR6056">
            <v>5232.0850602540377</v>
          </cell>
          <cell r="AS6056">
            <v>4774.4368834662109</v>
          </cell>
          <cell r="AT6056">
            <v>4316.7887066783842</v>
          </cell>
          <cell r="AU6056">
            <v>3859.1405298905574</v>
          </cell>
          <cell r="AV6056">
            <v>3401.4923531027307</v>
          </cell>
          <cell r="AW6056">
            <v>2943.8441763149021</v>
          </cell>
          <cell r="AX6056">
            <v>2486.1959995270736</v>
          </cell>
          <cell r="AY6056">
            <v>2028.547822739245</v>
          </cell>
          <cell r="AZ6056">
            <v>1570.8996459514165</v>
          </cell>
          <cell r="BA6056">
            <v>1155.7424014750613</v>
          </cell>
          <cell r="BB6056">
            <v>762.53666583635641</v>
          </cell>
          <cell r="BC6056">
            <v>369.33093019765147</v>
          </cell>
          <cell r="BD6056">
            <v>57.969865451821533</v>
          </cell>
          <cell r="BE6056">
            <v>54.581015921422988</v>
          </cell>
          <cell r="BF6056">
            <v>51.192166391024443</v>
          </cell>
          <cell r="BG6056">
            <v>47.803316860625898</v>
          </cell>
          <cell r="BH6056">
            <v>44.414467330227353</v>
          </cell>
          <cell r="BI6056">
            <v>41.025617799828808</v>
          </cell>
          <cell r="BJ6056">
            <v>37.636768269430263</v>
          </cell>
          <cell r="BK6056">
            <v>34.247918739031718</v>
          </cell>
          <cell r="BL6056">
            <v>30.859069208633173</v>
          </cell>
          <cell r="BM6056">
            <v>27.470219678234628</v>
          </cell>
          <cell r="BN6056">
            <v>24.081370147836083</v>
          </cell>
          <cell r="BO6056">
            <v>20.692520617437538</v>
          </cell>
          <cell r="BP6056">
            <v>17.303671087038992</v>
          </cell>
          <cell r="BQ6056">
            <v>13.914821556640447</v>
          </cell>
          <cell r="BR6056">
            <v>10.525972026241902</v>
          </cell>
          <cell r="BS6056">
            <v>7.1371224958433572</v>
          </cell>
          <cell r="BT6056">
            <v>3.7482729654448121</v>
          </cell>
          <cell r="BU6056">
            <v>0.35942343504626706</v>
          </cell>
          <cell r="BV6056">
            <v>3.865352482534945E-12</v>
          </cell>
          <cell r="BW6056">
            <v>3.865352482534945E-12</v>
          </cell>
          <cell r="BX6056">
            <v>3.865352482534945E-12</v>
          </cell>
          <cell r="BY6056">
            <v>3.865352482534945E-12</v>
          </cell>
          <cell r="BZ6056">
            <v>3.865352482534945E-12</v>
          </cell>
          <cell r="CA6056">
            <v>3.865352482534945E-12</v>
          </cell>
          <cell r="CB6056">
            <v>3.865352482534945E-12</v>
          </cell>
          <cell r="CC6056">
            <v>3.865352482534945E-12</v>
          </cell>
          <cell r="CD6056">
            <v>3.865352482534945E-12</v>
          </cell>
          <cell r="CE6056">
            <v>3.865352482534945E-12</v>
          </cell>
          <cell r="CF6056">
            <v>3.865352482534945E-12</v>
          </cell>
          <cell r="CG6056">
            <v>3.865352482534945E-12</v>
          </cell>
          <cell r="CH6056">
            <v>3.865352482534945E-12</v>
          </cell>
          <cell r="CI6056">
            <v>3.865352482534945E-12</v>
          </cell>
          <cell r="CJ6056">
            <v>3.865352482534945E-12</v>
          </cell>
          <cell r="CK6056">
            <v>3.865352482534945E-12</v>
          </cell>
          <cell r="CL6056">
            <v>3.865352482534945E-12</v>
          </cell>
          <cell r="CM6056">
            <v>3.865352482534945E-12</v>
          </cell>
          <cell r="CN6056">
            <v>3.865352482534945E-12</v>
          </cell>
          <cell r="CO6056">
            <v>3.865352482534945E-12</v>
          </cell>
          <cell r="CP6056">
            <v>3.865352482534945E-12</v>
          </cell>
          <cell r="CQ6056">
            <v>3.865352482534945E-12</v>
          </cell>
          <cell r="CR6056">
            <v>3.865352482534945E-12</v>
          </cell>
          <cell r="CS6056">
            <v>3.865352482534945E-12</v>
          </cell>
          <cell r="CT6056">
            <v>3.865352482534945E-12</v>
          </cell>
          <cell r="CU6056">
            <v>3.865352482534945E-12</v>
          </cell>
          <cell r="CV6056">
            <v>3.865352482534945E-12</v>
          </cell>
          <cell r="CW6056">
            <v>3.865352482534945E-12</v>
          </cell>
          <cell r="CX6056">
            <v>3.865352482534945E-12</v>
          </cell>
          <cell r="CY6056">
            <v>3.865352482534945E-12</v>
          </cell>
          <cell r="CZ6056">
            <v>3.865352482534945E-12</v>
          </cell>
          <cell r="DA6056">
            <v>3.865352482534945E-12</v>
          </cell>
          <cell r="DB6056">
            <v>3.865352482534945E-12</v>
          </cell>
          <cell r="DC6056">
            <v>3.865352482534945E-12</v>
          </cell>
          <cell r="DD6056">
            <v>3.865352482534945E-12</v>
          </cell>
          <cell r="DE6056">
            <v>3.865352482534945E-12</v>
          </cell>
          <cell r="DF6056">
            <v>3.865352482534945E-12</v>
          </cell>
          <cell r="DG6056">
            <v>3.865352482534945E-12</v>
          </cell>
          <cell r="DH6056">
            <v>3.865352482534945E-12</v>
          </cell>
        </row>
        <row r="6057">
          <cell r="K6057">
            <v>0</v>
          </cell>
          <cell r="L6057">
            <v>0</v>
          </cell>
          <cell r="M6057">
            <v>4900.9707878869394</v>
          </cell>
          <cell r="N6057">
            <v>4796.2095875357118</v>
          </cell>
          <cell r="O6057">
            <v>4679.0649534515933</v>
          </cell>
          <cell r="P6057">
            <v>4561.697181678067</v>
          </cell>
          <cell r="Q6057">
            <v>4443.7761263252414</v>
          </cell>
          <cell r="R6057">
            <v>4325.3892757763124</v>
          </cell>
          <cell r="S6057">
            <v>4206.7435022822001</v>
          </cell>
          <cell r="T6057">
            <v>4088.3062428736425</v>
          </cell>
          <cell r="U6057">
            <v>3969.5769462525172</v>
          </cell>
          <cell r="V6057">
            <v>3850.8530061320234</v>
          </cell>
          <cell r="W6057">
            <v>4268.1685740046751</v>
          </cell>
          <cell r="X6057">
            <v>4687.9800388722888</v>
          </cell>
          <cell r="Y6057">
            <v>5118.8761770512392</v>
          </cell>
          <cell r="Z6057">
            <v>5561.7635455648615</v>
          </cell>
          <cell r="AA6057">
            <v>6017.1815712662128</v>
          </cell>
          <cell r="AB6057">
            <v>6486.1993010405131</v>
          </cell>
          <cell r="AC6057">
            <v>6968.3920494509302</v>
          </cell>
          <cell r="AD6057">
            <v>7464.8805566934316</v>
          </cell>
          <cell r="AE6057">
            <v>7976.3068191271477</v>
          </cell>
          <cell r="AF6057">
            <v>8503.8914667343452</v>
          </cell>
          <cell r="AG6057">
            <v>9047.2358620905998</v>
          </cell>
          <cell r="AH6057">
            <v>9607.6222479450244</v>
          </cell>
          <cell r="AI6057">
            <v>10185.815965152708</v>
          </cell>
          <cell r="AJ6057">
            <v>10783.213718750618</v>
          </cell>
          <cell r="AK6057">
            <v>11399.457164323221</v>
          </cell>
          <cell r="AL6057">
            <v>12036.016457796604</v>
          </cell>
          <cell r="AM6057">
            <v>12693.803983624266</v>
          </cell>
          <cell r="AN6057">
            <v>13376.27150893511</v>
          </cell>
          <cell r="AO6057">
            <v>14077.993278687294</v>
          </cell>
          <cell r="AP6057">
            <v>14747.040975360662</v>
          </cell>
          <cell r="AQ6057">
            <v>15440.632942946331</v>
          </cell>
          <cell r="AR6057">
            <v>16159.171948122552</v>
          </cell>
          <cell r="AS6057">
            <v>16903.786626768018</v>
          </cell>
          <cell r="AT6057">
            <v>17675.647869965251</v>
          </cell>
          <cell r="AU6057">
            <v>18475.979258104602</v>
          </cell>
          <cell r="AV6057">
            <v>19306.059325746599</v>
          </cell>
          <cell r="AW6057">
            <v>20167.224031166043</v>
          </cell>
          <cell r="AX6057">
            <v>21060.869335594565</v>
          </cell>
          <cell r="AY6057">
            <v>21988.453898330659</v>
          </cell>
          <cell r="AZ6057">
            <v>22951.501892906985</v>
          </cell>
          <cell r="BA6057">
            <v>23961.683852294227</v>
          </cell>
          <cell r="BB6057">
            <v>24930.274033708196</v>
          </cell>
          <cell r="BC6057">
            <v>25893.462768725287</v>
          </cell>
          <cell r="BD6057">
            <v>26916.086255288188</v>
          </cell>
          <cell r="BE6057">
            <v>27877.813234397603</v>
          </cell>
          <cell r="BF6057">
            <v>28208.081639322245</v>
          </cell>
          <cell r="BG6057">
            <v>28573.637442401054</v>
          </cell>
          <cell r="BH6057">
            <v>28967.780709684757</v>
          </cell>
          <cell r="BI6057">
            <v>29391.893895923338</v>
          </cell>
          <cell r="BJ6057">
            <v>29847.321629541886</v>
          </cell>
          <cell r="BK6057">
            <v>30335.470120336249</v>
          </cell>
          <cell r="BL6057">
            <v>30857.808720410212</v>
          </cell>
          <cell r="BM6057">
            <v>31422.297559362909</v>
          </cell>
          <cell r="BN6057">
            <v>32021.732159208117</v>
          </cell>
          <cell r="BO6057">
            <v>32641.885844547691</v>
          </cell>
          <cell r="BP6057">
            <v>33283.402302401031</v>
          </cell>
          <cell r="BQ6057">
            <v>33946.555539130262</v>
          </cell>
          <cell r="BR6057">
            <v>34631.607975592531</v>
          </cell>
          <cell r="BS6057">
            <v>35338.801853930265</v>
          </cell>
          <cell r="BT6057">
            <v>36068.357006615704</v>
          </cell>
          <cell r="BU6057">
            <v>36820.468353054996</v>
          </cell>
          <cell r="BV6057">
            <v>37596.021730573324</v>
          </cell>
          <cell r="BW6057">
            <v>38385.126147148134</v>
          </cell>
          <cell r="BX6057">
            <v>39195.972816934773</v>
          </cell>
          <cell r="BY6057">
            <v>40029.636134584733</v>
          </cell>
          <cell r="BZ6057">
            <v>40886.119982704913</v>
          </cell>
          <cell r="CA6057">
            <v>41765.395956258435</v>
          </cell>
          <cell r="CB6057">
            <v>42667.386908360961</v>
          </cell>
          <cell r="CC6057">
            <v>43591.962790502985</v>
          </cell>
          <cell r="CD6057">
            <v>44538.936054049955</v>
          </cell>
          <cell r="CE6057">
            <v>45507.912005136655</v>
          </cell>
          <cell r="CF6057">
            <v>46498.087302968655</v>
          </cell>
          <cell r="CG6057">
            <v>47510.367532234384</v>
          </cell>
          <cell r="CH6057">
            <v>48546.001331178391</v>
          </cell>
          <cell r="CI6057">
            <v>49604.586376369669</v>
          </cell>
          <cell r="CJ6057">
            <v>50685.678018834296</v>
          </cell>
          <cell r="CK6057">
            <v>51788.74464090223</v>
          </cell>
          <cell r="CL6057">
            <v>52913.161483640753</v>
          </cell>
          <cell r="CM6057">
            <v>54058.203340511463</v>
          </cell>
          <cell r="CN6057">
            <v>55223.036794551415</v>
          </cell>
          <cell r="CO6057">
            <v>56406.711960665983</v>
          </cell>
          <cell r="CP6057">
            <v>57608.1537044176</v>
          </cell>
          <cell r="CQ6057">
            <v>58826.152306939439</v>
          </cell>
          <cell r="CR6057">
            <v>60058.323201628722</v>
          </cell>
          <cell r="CS6057">
            <v>61304.026418118447</v>
          </cell>
          <cell r="CT6057">
            <v>62564.881796626833</v>
          </cell>
          <cell r="CU6057">
            <v>63838.447297593972</v>
          </cell>
          <cell r="CV6057">
            <v>65117.807334596357</v>
          </cell>
          <cell r="CW6057">
            <v>66417.452745973511</v>
          </cell>
          <cell r="CX6057">
            <v>67755.773408986191</v>
          </cell>
          <cell r="CY6057">
            <v>69132.426869273244</v>
          </cell>
          <cell r="CZ6057">
            <v>70547.446449761424</v>
          </cell>
          <cell r="DA6057">
            <v>72000.782486436598</v>
          </cell>
          <cell r="DB6057">
            <v>73492.303604348359</v>
          </cell>
          <cell r="DC6057">
            <v>75021.789337977185</v>
          </cell>
          <cell r="DD6057">
            <v>76588.736303898782</v>
          </cell>
          <cell r="DE6057">
            <v>78192.595078583778</v>
          </cell>
          <cell r="DF6057">
            <v>79833.416923849829</v>
          </cell>
          <cell r="DG6057">
            <v>81511.649947726881</v>
          </cell>
          <cell r="DH6057">
            <v>83227.730715800921</v>
          </cell>
        </row>
        <row r="6075">
          <cell r="K6075">
            <v>0</v>
          </cell>
          <cell r="L6075">
            <v>0</v>
          </cell>
          <cell r="M6075">
            <v>-28385.351235499998</v>
          </cell>
          <cell r="N6075">
            <v>0</v>
          </cell>
          <cell r="O6075">
            <v>0</v>
          </cell>
          <cell r="P6075">
            <v>0</v>
          </cell>
          <cell r="Q6075">
            <v>0</v>
          </cell>
          <cell r="R6075">
            <v>0</v>
          </cell>
          <cell r="S6075">
            <v>0</v>
          </cell>
          <cell r="T6075">
            <v>0</v>
          </cell>
          <cell r="U6075">
            <v>0</v>
          </cell>
          <cell r="V6075">
            <v>0</v>
          </cell>
          <cell r="W6075">
            <v>-877.70283378030626</v>
          </cell>
          <cell r="X6075">
            <v>-906.6670272950563</v>
          </cell>
          <cell r="Y6075">
            <v>-947.51773963901303</v>
          </cell>
          <cell r="Z6075">
            <v>-990.07723860494661</v>
          </cell>
          <cell r="AA6075">
            <v>-1034.5499460041167</v>
          </cell>
          <cell r="AB6075">
            <v>-1081.0202785333011</v>
          </cell>
          <cell r="AC6075">
            <v>-1129.5779844604479</v>
          </cell>
          <cell r="AD6075">
            <v>-1180.3168250516296</v>
          </cell>
          <cell r="AE6075">
            <v>-1233.3347733980877</v>
          </cell>
          <cell r="AF6075">
            <v>-1288.7342033833795</v>
          </cell>
          <cell r="AG6075">
            <v>-1346.622087362585</v>
          </cell>
          <cell r="AH6075">
            <v>-1407.1102027182781</v>
          </cell>
          <cell r="AI6075">
            <v>-1470.3153476946941</v>
          </cell>
          <cell r="AJ6075">
            <v>-1536.3595669268234</v>
          </cell>
          <cell r="AK6075">
            <v>-1605.370387099915</v>
          </cell>
          <cell r="AL6075">
            <v>-1677.4810631944229</v>
          </cell>
          <cell r="AM6075">
            <v>-1752.8308357918879</v>
          </cell>
          <cell r="AN6075">
            <v>-1831.5651999385886</v>
          </cell>
          <cell r="AO6075">
            <v>-1894.0626639662551</v>
          </cell>
          <cell r="AP6075">
            <v>-1885.9054018343727</v>
          </cell>
          <cell r="AQ6075">
            <v>-1971.7284819369033</v>
          </cell>
          <cell r="AR6075">
            <v>-2060.2821350979693</v>
          </cell>
          <cell r="AS6075">
            <v>-2152.8268788554087</v>
          </cell>
          <cell r="AT6075">
            <v>-2249.528425100435</v>
          </cell>
          <cell r="AU6075">
            <v>-2350.5736523995638</v>
          </cell>
          <cell r="AV6075">
            <v>-2456.1576700481278</v>
          </cell>
          <cell r="AW6075">
            <v>-2566.4843532890236</v>
          </cell>
          <cell r="AX6075">
            <v>-2681.7667350925003</v>
          </cell>
          <cell r="AY6075">
            <v>-2802.2274175301695</v>
          </cell>
          <cell r="AZ6075">
            <v>-2928.0990016034898</v>
          </cell>
          <cell r="BA6075">
            <v>-3059.6245363797452</v>
          </cell>
          <cell r="BB6075">
            <v>-3056.3008428792727</v>
          </cell>
          <cell r="BC6075">
            <v>-3121.0326399912683</v>
          </cell>
          <cell r="BD6075">
            <v>-3262.0891542959957</v>
          </cell>
          <cell r="BE6075">
            <v>-3120.2124483936504</v>
          </cell>
          <cell r="BF6075">
            <v>-2156.0378638623856</v>
          </cell>
          <cell r="BG6075">
            <v>-2266.0454903511509</v>
          </cell>
          <cell r="BH6075">
            <v>-2367.6757696401937</v>
          </cell>
          <cell r="BI6075">
            <v>-2474.0298567242362</v>
          </cell>
          <cell r="BJ6075">
            <v>-2585.1593077890502</v>
          </cell>
          <cell r="BK6075">
            <v>-2701.2805390145677</v>
          </cell>
          <cell r="BL6075">
            <v>-2822.6177503830181</v>
          </cell>
          <cell r="BM6075">
            <v>-2949.4052356712159</v>
          </cell>
          <cell r="BN6075">
            <v>-3056.46549669764</v>
          </cell>
          <cell r="BO6075">
            <v>-3141.8476908757084</v>
          </cell>
          <cell r="BP6075">
            <v>-3229.3411892172703</v>
          </cell>
          <cell r="BQ6075">
            <v>-3318.3447474701761</v>
          </cell>
          <cell r="BR6075">
            <v>-3408.8285521491243</v>
          </cell>
          <cell r="BS6075">
            <v>-3500.7458289221822</v>
          </cell>
          <cell r="BT6075">
            <v>-3594.042793137085</v>
          </cell>
          <cell r="BU6075">
            <v>-3688.657933380508</v>
          </cell>
          <cell r="BV6075">
            <v>-3784.5214285436714</v>
          </cell>
          <cell r="BW6075">
            <v>-3866.0917145945641</v>
          </cell>
          <cell r="BX6075">
            <v>-3961.8230635485306</v>
          </cell>
          <cell r="BY6075">
            <v>-4060.1385442244355</v>
          </cell>
          <cell r="BZ6075">
            <v>-4159.2714826959809</v>
          </cell>
          <cell r="CA6075">
            <v>-4259.1184699612841</v>
          </cell>
          <cell r="CB6075">
            <v>-4359.5433805261673</v>
          </cell>
          <cell r="CC6075">
            <v>-4460.3966786561414</v>
          </cell>
          <cell r="CD6075">
            <v>-4561.5142256556555</v>
          </cell>
          <cell r="CE6075">
            <v>-4662.7162728276935</v>
          </cell>
          <cell r="CF6075">
            <v>-4764.3791225156956</v>
          </cell>
          <cell r="CG6075">
            <v>-4869.04559731466</v>
          </cell>
          <cell r="CH6075">
            <v>-4976.1875052374262</v>
          </cell>
          <cell r="CI6075">
            <v>-5083.0661288015617</v>
          </cell>
          <cell r="CJ6075">
            <v>-5189.5072726699591</v>
          </cell>
          <cell r="CK6075">
            <v>-5295.2548161410959</v>
          </cell>
          <cell r="CL6075">
            <v>-5400.031704664676</v>
          </cell>
          <cell r="CM6075">
            <v>-5503.537374509443</v>
          </cell>
          <cell r="CN6075">
            <v>-5605.4462189943342</v>
          </cell>
          <cell r="CO6075">
            <v>-5705.4059448601329</v>
          </cell>
          <cell r="CP6075">
            <v>-5803.0358318010904</v>
          </cell>
          <cell r="CQ6075">
            <v>-5897.9248894788279</v>
          </cell>
          <cell r="CR6075">
            <v>-5989.629906324516</v>
          </cell>
          <cell r="CS6075">
            <v>-6081.7503592280827</v>
          </cell>
          <cell r="CT6075">
            <v>-6176.2762002952495</v>
          </cell>
          <cell r="CU6075">
            <v>-6269.0690644360448</v>
          </cell>
          <cell r="CV6075">
            <v>-6366.0400703164651</v>
          </cell>
          <cell r="CW6075">
            <v>-6499.4885536359143</v>
          </cell>
          <cell r="CX6075">
            <v>-6663.8699792498001</v>
          </cell>
          <cell r="CY6075">
            <v>-6829.1416433626446</v>
          </cell>
          <cell r="CZ6075">
            <v>-6995.8290256579048</v>
          </cell>
          <cell r="DA6075">
            <v>-7163.7119459718897</v>
          </cell>
          <cell r="DB6075">
            <v>-7332.5617096189499</v>
          </cell>
          <cell r="DC6075">
            <v>-7502.1264402619363</v>
          </cell>
          <cell r="DD6075">
            <v>-7672.1296863729103</v>
          </cell>
          <cell r="DE6075">
            <v>-7843.0050656226504</v>
          </cell>
          <cell r="DF6075">
            <v>-8015.9979924063591</v>
          </cell>
          <cell r="DG6075">
            <v>-8191.7690109296082</v>
          </cell>
          <cell r="DH6075">
            <v>-8370.3300062847175</v>
          </cell>
        </row>
        <row r="6244">
          <cell r="K6244">
            <v>0</v>
          </cell>
          <cell r="L6244">
            <v>0</v>
          </cell>
          <cell r="M6244">
            <v>59.87987248146311</v>
          </cell>
          <cell r="N6244">
            <v>221.34271049525407</v>
          </cell>
          <cell r="O6244">
            <v>333.93776373353387</v>
          </cell>
          <cell r="P6244">
            <v>397.88891923815152</v>
          </cell>
          <cell r="Q6244">
            <v>453.57673867838145</v>
          </cell>
          <cell r="R6244">
            <v>484.89630252177272</v>
          </cell>
          <cell r="S6244">
            <v>495.15842632490876</v>
          </cell>
          <cell r="T6244">
            <v>505.62073833615443</v>
          </cell>
          <cell r="U6244">
            <v>513.89921397443641</v>
          </cell>
          <cell r="V6244">
            <v>522.31258718027789</v>
          </cell>
          <cell r="W6244">
            <v>514.24917362832821</v>
          </cell>
          <cell r="X6244">
            <v>523.85322555333471</v>
          </cell>
          <cell r="Y6244">
            <v>533.63954297558143</v>
          </cell>
          <cell r="Z6244">
            <v>543.61163304652359</v>
          </cell>
          <cell r="AA6244">
            <v>553.7730711875796</v>
          </cell>
          <cell r="AB6244">
            <v>739.97111868666525</v>
          </cell>
          <cell r="AC6244">
            <v>753.81114439335033</v>
          </cell>
          <cell r="AD6244">
            <v>767.91416447838651</v>
          </cell>
          <cell r="AE6244">
            <v>782.28524500507081</v>
          </cell>
          <cell r="AF6244">
            <v>796.92955074130316</v>
          </cell>
          <cell r="AG6244">
            <v>976.83312100504509</v>
          </cell>
          <cell r="AH6244">
            <v>995.13000015740272</v>
          </cell>
          <cell r="AI6244">
            <v>1013.7750071945782</v>
          </cell>
          <cell r="AJ6244">
            <v>1032.7748553181975</v>
          </cell>
          <cell r="AK6244">
            <v>1052.1363886424426</v>
          </cell>
          <cell r="AL6244">
            <v>1260.1855695945394</v>
          </cell>
          <cell r="AM6244">
            <v>1283.8240120623213</v>
          </cell>
          <cell r="AN6244">
            <v>1307.9127789203828</v>
          </cell>
          <cell r="AO6244">
            <v>1332.4605632903249</v>
          </cell>
          <cell r="AP6244">
            <v>1357.4762279638794</v>
          </cell>
          <cell r="AQ6244">
            <v>1587.524279872064</v>
          </cell>
          <cell r="AR6244">
            <v>1617.3455102646369</v>
          </cell>
          <cell r="AS6244">
            <v>1647.7355537311512</v>
          </cell>
          <cell r="AT6244">
            <v>1678.7054021512383</v>
          </cell>
          <cell r="AU6244">
            <v>1710.2662621247434</v>
          </cell>
          <cell r="AV6244">
            <v>1979.6606030788282</v>
          </cell>
          <cell r="AW6244">
            <v>2016.9006128447832</v>
          </cell>
          <cell r="AX6244">
            <v>2054.8518095373843</v>
          </cell>
          <cell r="AY6244">
            <v>2093.5279503869147</v>
          </cell>
          <cell r="AZ6244">
            <v>2132.9430615892002</v>
          </cell>
          <cell r="BA6244">
            <v>2442.2399274392637</v>
          </cell>
          <cell r="BB6244">
            <v>2488.245898722585</v>
          </cell>
          <cell r="BC6244">
            <v>2535.1315216280627</v>
          </cell>
          <cell r="BD6244">
            <v>2582.9138293294532</v>
          </cell>
          <cell r="BE6244">
            <v>2631.6101882882258</v>
          </cell>
          <cell r="BF6244">
            <v>2814.4575952544942</v>
          </cell>
          <cell r="BG6244">
            <v>2867.5485236541649</v>
          </cell>
          <cell r="BH6244">
            <v>2921.655775407407</v>
          </cell>
          <cell r="BI6244">
            <v>2976.7990496521165</v>
          </cell>
          <cell r="BJ6244">
            <v>3032.9984312909173</v>
          </cell>
          <cell r="BK6244">
            <v>3182.2850663582822</v>
          </cell>
          <cell r="BL6244">
            <v>3242.3965251930722</v>
          </cell>
          <cell r="BM6244">
            <v>3303.6600477254378</v>
          </cell>
          <cell r="BN6244">
            <v>3366.09798588999</v>
          </cell>
          <cell r="BO6244">
            <v>3429.7331296833008</v>
          </cell>
          <cell r="BP6244">
            <v>3568.1189245673481</v>
          </cell>
          <cell r="BQ6244">
            <v>3635.6094602651892</v>
          </cell>
          <cell r="BR6244">
            <v>3704.394973698083</v>
          </cell>
          <cell r="BS6244">
            <v>3774.5006136593502</v>
          </cell>
          <cell r="BT6244">
            <v>3845.9520222028054</v>
          </cell>
          <cell r="BU6244">
            <v>3979.9041655146802</v>
          </cell>
          <cell r="BV6244">
            <v>4055.2838437588644</v>
          </cell>
          <cell r="BW6244">
            <v>4132.1115150675632</v>
          </cell>
          <cell r="BX6244">
            <v>4210.4153263374556</v>
          </cell>
          <cell r="BY6244">
            <v>4290.2239769523385</v>
          </cell>
          <cell r="BZ6244">
            <v>4434.2658412158671</v>
          </cell>
          <cell r="CA6244">
            <v>4518.3616211224435</v>
          </cell>
          <cell r="CB6244">
            <v>4604.0746309570768</v>
          </cell>
          <cell r="CC6244">
            <v>4691.4363364641413</v>
          </cell>
          <cell r="CD6244">
            <v>4780.47882148393</v>
          </cell>
          <cell r="CE6244">
            <v>4933.0321072009301</v>
          </cell>
          <cell r="CF6244">
            <v>5026.7084430794339</v>
          </cell>
          <cell r="CG6244">
            <v>5122.1882344728438</v>
          </cell>
          <cell r="CH6244">
            <v>5219.5066023873551</v>
          </cell>
          <cell r="CI6244">
            <v>5318.6993582357063</v>
          </cell>
          <cell r="CJ6244">
            <v>5481.5110061025425</v>
          </cell>
          <cell r="CK6244">
            <v>5585.7361141709262</v>
          </cell>
          <cell r="CL6244">
            <v>5691.9699380374859</v>
          </cell>
          <cell r="CM6244">
            <v>5800.2516310061392</v>
          </cell>
          <cell r="CN6244">
            <v>5910.6211166106814</v>
          </cell>
          <cell r="CO6244">
            <v>6066.4486699877743</v>
          </cell>
          <cell r="CP6244">
            <v>6181.9415762656781</v>
          </cell>
          <cell r="CQ6244">
            <v>6299.6627366199054</v>
          </cell>
          <cell r="CR6244">
            <v>6419.6556217095149</v>
          </cell>
          <cell r="CS6244">
            <v>6541.96455796182</v>
          </cell>
          <cell r="CT6244">
            <v>6680.1611048095692</v>
          </cell>
          <cell r="CU6244">
            <v>6807.4964666207761</v>
          </cell>
          <cell r="CV6244">
            <v>6937.2911446356475</v>
          </cell>
          <cell r="CW6244">
            <v>7069.5931586968372</v>
          </cell>
          <cell r="CX6244">
            <v>7204.4514746287578</v>
          </cell>
          <cell r="CY6244">
            <v>7415.2457857850441</v>
          </cell>
          <cell r="CZ6244">
            <v>7556.7669918622132</v>
          </cell>
          <cell r="DA6244">
            <v>7701.0243203981609</v>
          </cell>
          <cell r="DB6244">
            <v>7848.071241376987</v>
          </cell>
          <cell r="DC6244">
            <v>7997.962278850041</v>
          </cell>
          <cell r="DD6244">
            <v>8247.3378209110742</v>
          </cell>
          <cell r="DE6244">
            <v>8404.930557495627</v>
          </cell>
          <cell r="DF6244">
            <v>8565.5732364232299</v>
          </cell>
          <cell r="DG6244">
            <v>8729.3255100632014</v>
          </cell>
          <cell r="DH6244">
            <v>8896.2482075137959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IZ289"/>
  <sheetViews>
    <sheetView tabSelected="1" view="pageBreakPreview" zoomScale="60" zoomScaleNormal="70" workbookViewId="0">
      <pane xSplit="4" ySplit="6" topLeftCell="W7" activePane="bottomRight" state="frozen"/>
      <selection pane="topRight"/>
      <selection pane="bottomLeft"/>
      <selection pane="bottomRight" activeCell="AM38" sqref="AM38"/>
    </sheetView>
  </sheetViews>
  <sheetFormatPr defaultColWidth="0" defaultRowHeight="15" outlineLevelRow="2" outlineLevelCol="1" x14ac:dyDescent="0.25"/>
  <cols>
    <col min="1" max="1" width="9.140625" hidden="1" customWidth="1"/>
    <col min="2" max="2" width="6.42578125" hidden="1" customWidth="1"/>
    <col min="3" max="3" width="56.140625" customWidth="1"/>
    <col min="4" max="4" width="21.28515625" style="2" customWidth="1"/>
    <col min="5" max="6" width="17.85546875" style="2" hidden="1" customWidth="1" outlineLevel="1"/>
    <col min="7" max="9" width="17.5703125" style="2" hidden="1" customWidth="1" outlineLevel="1"/>
    <col min="10" max="10" width="17.5703125" style="2" customWidth="1" collapsed="1"/>
    <col min="11" max="12" width="17.5703125" hidden="1" customWidth="1" outlineLevel="1"/>
    <col min="13" max="13" width="11.5703125" bestFit="1" customWidth="1" collapsed="1"/>
    <col min="14" max="26" width="11.5703125" bestFit="1" customWidth="1"/>
    <col min="27" max="37" width="10.7109375" customWidth="1"/>
    <col min="38" max="53" width="11.7109375" customWidth="1"/>
    <col min="54" max="112" width="11.7109375" hidden="1" customWidth="1"/>
    <col min="113" max="113" width="11.7109375" customWidth="1"/>
    <col min="114" max="139" width="11.7109375" hidden="1" customWidth="1"/>
    <col min="140" max="140" width="12.7109375" hidden="1" customWidth="1"/>
    <col min="141" max="145" width="11.7109375" hidden="1" customWidth="1"/>
    <col min="146" max="147" width="9.140625" style="4" hidden="1" customWidth="1"/>
    <col min="148" max="164" width="11.7109375" style="4" hidden="1" customWidth="1"/>
    <col min="165" max="165" width="12.7109375" style="4" hidden="1" customWidth="1"/>
    <col min="166" max="170" width="11.7109375" style="4" hidden="1" customWidth="1"/>
    <col min="171" max="202" width="0" style="4" hidden="1" customWidth="1"/>
    <col min="203" max="228" width="11.7109375" style="4" hidden="1" customWidth="1"/>
    <col min="229" max="229" width="12.7109375" style="4" hidden="1" customWidth="1"/>
    <col min="230" max="234" width="11.7109375" style="4" hidden="1" customWidth="1"/>
    <col min="235" max="236" width="9.140625" style="4" hidden="1" customWidth="1"/>
    <col min="237" max="253" width="11.7109375" style="4" hidden="1" customWidth="1"/>
    <col min="254" max="254" width="12.7109375" style="4" hidden="1" customWidth="1"/>
    <col min="255" max="260" width="11.7109375" style="4" hidden="1" customWidth="1"/>
    <col min="261" max="16384" width="9.140625" style="4" hidden="1"/>
  </cols>
  <sheetData>
    <row r="1" spans="1:145" s="1" customFormat="1" ht="19.5" hidden="1" thickBot="1" x14ac:dyDescent="0.35">
      <c r="A1" s="1" t="str">
        <f ca="1">UPPER(MID(CELL("filename",A1),FIND("]",CELL("filename",A1))+1,255))</f>
        <v>OUTPUT</v>
      </c>
    </row>
    <row r="2" spans="1:145" ht="15.75" hidden="1" thickBot="1" x14ac:dyDescent="0.3"/>
    <row r="3" spans="1:145" ht="15.75" hidden="1" thickBot="1" x14ac:dyDescent="0.3"/>
    <row r="4" spans="1:145" ht="15.75" hidden="1" thickBot="1" x14ac:dyDescent="0.3"/>
    <row r="5" spans="1:145" ht="15.75" hidden="1" thickBot="1" x14ac:dyDescent="0.3">
      <c r="D5" s="2" t="s">
        <v>0</v>
      </c>
      <c r="E5" s="2" t="s">
        <v>1</v>
      </c>
      <c r="F5" s="2" t="s">
        <v>2</v>
      </c>
      <c r="G5" s="2" t="s">
        <v>3</v>
      </c>
      <c r="H5" s="2" t="s">
        <v>4</v>
      </c>
      <c r="I5" s="2" t="s">
        <v>5</v>
      </c>
      <c r="J5" s="2" t="s">
        <v>6</v>
      </c>
      <c r="K5" s="3">
        <v>2020</v>
      </c>
      <c r="L5" s="3">
        <v>2021</v>
      </c>
      <c r="M5" s="3">
        <v>2022</v>
      </c>
      <c r="N5" s="3">
        <v>2023</v>
      </c>
      <c r="O5" s="3">
        <v>2024</v>
      </c>
      <c r="P5" s="3">
        <v>2025</v>
      </c>
      <c r="Q5" s="3">
        <v>2026</v>
      </c>
      <c r="R5" s="3">
        <v>2027</v>
      </c>
      <c r="S5" s="3">
        <v>2028</v>
      </c>
      <c r="T5" s="3">
        <v>2029</v>
      </c>
      <c r="U5" s="3">
        <v>2030</v>
      </c>
      <c r="V5" s="3">
        <v>2031</v>
      </c>
      <c r="W5" s="3">
        <v>2032</v>
      </c>
      <c r="X5" s="3">
        <v>2033</v>
      </c>
      <c r="Y5" s="3">
        <v>2034</v>
      </c>
      <c r="Z5" s="3">
        <v>2035</v>
      </c>
      <c r="AA5" s="3">
        <v>2036</v>
      </c>
      <c r="AB5" s="3">
        <v>2037</v>
      </c>
      <c r="AC5" s="3">
        <v>2038</v>
      </c>
      <c r="AD5" s="3">
        <v>2039</v>
      </c>
      <c r="AE5" s="3">
        <v>2040</v>
      </c>
      <c r="AF5" s="3">
        <v>2041</v>
      </c>
      <c r="AG5" s="3">
        <v>2042</v>
      </c>
      <c r="AH5" s="3">
        <v>2043</v>
      </c>
      <c r="AI5" s="3">
        <v>2044</v>
      </c>
      <c r="AJ5" s="3">
        <v>2045</v>
      </c>
      <c r="AK5" s="3">
        <v>2046</v>
      </c>
      <c r="AL5" s="3">
        <v>2047</v>
      </c>
      <c r="AM5" s="3">
        <v>2048</v>
      </c>
      <c r="AN5" s="3">
        <v>2049</v>
      </c>
      <c r="AO5" s="3">
        <v>2050</v>
      </c>
      <c r="AP5" s="3">
        <v>2051</v>
      </c>
      <c r="AQ5" s="3">
        <v>2052</v>
      </c>
      <c r="AR5" s="3">
        <v>2053</v>
      </c>
      <c r="AS5" s="3">
        <v>2054</v>
      </c>
      <c r="AT5" s="3">
        <v>2055</v>
      </c>
      <c r="AU5" s="3">
        <v>2056</v>
      </c>
      <c r="AV5" s="3">
        <v>2057</v>
      </c>
      <c r="AW5" s="3">
        <v>2058</v>
      </c>
      <c r="AX5" s="3">
        <v>2059</v>
      </c>
      <c r="AY5" s="3">
        <v>2060</v>
      </c>
      <c r="AZ5" s="3">
        <v>2061</v>
      </c>
      <c r="BA5" s="3">
        <v>2062</v>
      </c>
      <c r="BB5" s="3">
        <v>2063</v>
      </c>
      <c r="BC5" s="3">
        <v>2064</v>
      </c>
      <c r="BD5" s="3">
        <v>2065</v>
      </c>
      <c r="BE5" s="3">
        <v>2066</v>
      </c>
      <c r="BF5" s="3">
        <v>2067</v>
      </c>
      <c r="BG5" s="3">
        <v>2068</v>
      </c>
      <c r="BH5" s="3">
        <v>2069</v>
      </c>
      <c r="BI5" s="3">
        <v>2070</v>
      </c>
      <c r="BJ5" s="3">
        <v>2071</v>
      </c>
      <c r="BK5" s="3">
        <v>2072</v>
      </c>
      <c r="BL5" s="3">
        <v>2073</v>
      </c>
      <c r="BM5" s="3">
        <v>2074</v>
      </c>
      <c r="BN5" s="3">
        <v>2075</v>
      </c>
      <c r="BO5" s="3">
        <v>2076</v>
      </c>
      <c r="BP5" s="3">
        <v>2077</v>
      </c>
      <c r="BQ5" s="3">
        <v>2078</v>
      </c>
      <c r="BR5" s="3">
        <v>2079</v>
      </c>
      <c r="BS5" s="3">
        <v>2080</v>
      </c>
      <c r="BT5" s="3">
        <v>2081</v>
      </c>
      <c r="BU5" s="3">
        <v>2082</v>
      </c>
      <c r="BV5" s="3">
        <v>2083</v>
      </c>
      <c r="BW5" s="3">
        <v>2084</v>
      </c>
      <c r="BX5" s="3">
        <v>2085</v>
      </c>
      <c r="BY5" s="3">
        <v>2086</v>
      </c>
      <c r="BZ5" s="3">
        <v>2087</v>
      </c>
      <c r="CA5" s="3">
        <v>2088</v>
      </c>
      <c r="CB5" s="3">
        <v>2089</v>
      </c>
      <c r="CC5" s="3">
        <v>2090</v>
      </c>
      <c r="CD5" s="3">
        <v>2091</v>
      </c>
      <c r="CE5" s="3">
        <v>2092</v>
      </c>
      <c r="CF5" s="3">
        <v>2093</v>
      </c>
      <c r="CG5" s="3">
        <v>2094</v>
      </c>
      <c r="CH5" s="3">
        <v>2095</v>
      </c>
      <c r="CI5" s="3">
        <v>2096</v>
      </c>
      <c r="CJ5" s="3">
        <v>2097</v>
      </c>
      <c r="CK5" s="3">
        <v>2098</v>
      </c>
      <c r="CL5" s="3">
        <v>2099</v>
      </c>
      <c r="CM5" s="3">
        <v>2100</v>
      </c>
      <c r="CN5" s="3">
        <v>2101</v>
      </c>
      <c r="CO5" s="3">
        <v>2102</v>
      </c>
      <c r="CP5" s="3">
        <v>2103</v>
      </c>
      <c r="CQ5" s="3">
        <v>2104</v>
      </c>
      <c r="CR5" s="3">
        <v>2105</v>
      </c>
      <c r="CS5" s="3">
        <v>2106</v>
      </c>
      <c r="CT5" s="3">
        <v>2107</v>
      </c>
      <c r="CU5" s="3">
        <v>2108</v>
      </c>
      <c r="CV5" s="3">
        <v>2109</v>
      </c>
      <c r="CW5" s="3">
        <v>2110</v>
      </c>
      <c r="CX5" s="3">
        <v>2111</v>
      </c>
      <c r="CY5" s="3">
        <v>2112</v>
      </c>
      <c r="CZ5" s="3">
        <v>2113</v>
      </c>
      <c r="DA5" s="3">
        <v>2114</v>
      </c>
      <c r="DB5" s="3">
        <v>2115</v>
      </c>
      <c r="DC5" s="3">
        <v>2116</v>
      </c>
      <c r="DD5" s="3">
        <v>2117</v>
      </c>
      <c r="DE5" s="3">
        <v>2118</v>
      </c>
      <c r="DF5" s="3">
        <v>2119</v>
      </c>
      <c r="DG5" s="3">
        <v>2120</v>
      </c>
      <c r="DH5" s="3">
        <v>2121</v>
      </c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</row>
    <row r="6" spans="1:145" ht="15.75" hidden="1" thickBot="1" x14ac:dyDescent="0.3">
      <c r="C6" t="s">
        <v>7</v>
      </c>
      <c r="K6" s="3">
        <v>0</v>
      </c>
      <c r="L6" s="3">
        <v>1</v>
      </c>
      <c r="M6" s="3">
        <v>2</v>
      </c>
      <c r="N6" s="3">
        <v>3</v>
      </c>
      <c r="O6" s="3">
        <v>4</v>
      </c>
      <c r="P6" s="3">
        <v>5</v>
      </c>
      <c r="Q6" s="3">
        <v>6</v>
      </c>
      <c r="R6" s="3">
        <v>7</v>
      </c>
      <c r="S6" s="3">
        <v>8</v>
      </c>
      <c r="T6" s="3">
        <v>9</v>
      </c>
      <c r="U6" s="3">
        <v>10</v>
      </c>
      <c r="V6" s="3">
        <v>11</v>
      </c>
      <c r="W6" s="3">
        <v>12</v>
      </c>
      <c r="X6" s="3">
        <v>13</v>
      </c>
      <c r="Y6" s="3">
        <v>14</v>
      </c>
      <c r="Z6" s="3">
        <v>15</v>
      </c>
      <c r="AA6" s="3">
        <v>16</v>
      </c>
      <c r="AB6" s="3">
        <v>17</v>
      </c>
      <c r="AC6" s="3">
        <v>18</v>
      </c>
      <c r="AD6" s="3">
        <v>19</v>
      </c>
      <c r="AE6" s="3">
        <v>20</v>
      </c>
      <c r="AF6" s="3">
        <v>21</v>
      </c>
      <c r="AG6" s="3">
        <v>22</v>
      </c>
      <c r="AH6" s="3">
        <v>23</v>
      </c>
      <c r="AI6" s="3">
        <v>24</v>
      </c>
      <c r="AJ6" s="3">
        <v>25</v>
      </c>
      <c r="AK6" s="3">
        <v>26</v>
      </c>
      <c r="AL6" s="3">
        <v>27</v>
      </c>
      <c r="AM6" s="3">
        <v>28</v>
      </c>
      <c r="AN6" s="3">
        <v>29</v>
      </c>
      <c r="AO6" s="3">
        <v>30</v>
      </c>
      <c r="AP6" s="3">
        <v>31</v>
      </c>
      <c r="AQ6" s="3">
        <v>32</v>
      </c>
      <c r="AR6" s="3">
        <v>33</v>
      </c>
      <c r="AS6" s="3">
        <v>34</v>
      </c>
      <c r="AT6" s="3">
        <v>35</v>
      </c>
      <c r="AU6" s="3">
        <v>36</v>
      </c>
      <c r="AV6" s="3">
        <v>37</v>
      </c>
      <c r="AW6" s="3">
        <v>38</v>
      </c>
      <c r="AX6" s="3">
        <v>39</v>
      </c>
      <c r="AY6" s="3">
        <v>40</v>
      </c>
      <c r="AZ6" s="3">
        <v>41</v>
      </c>
      <c r="BA6" s="3">
        <v>42</v>
      </c>
      <c r="BB6" s="3">
        <v>43</v>
      </c>
      <c r="BC6" s="3">
        <v>44</v>
      </c>
      <c r="BD6" s="3">
        <v>45</v>
      </c>
      <c r="BE6" s="3">
        <v>46</v>
      </c>
      <c r="BF6" s="3">
        <v>47</v>
      </c>
      <c r="BG6" s="3">
        <v>48</v>
      </c>
      <c r="BH6" s="3">
        <v>49</v>
      </c>
      <c r="BI6" s="3">
        <v>50</v>
      </c>
      <c r="BJ6" s="3">
        <v>51</v>
      </c>
      <c r="BK6" s="3">
        <v>52</v>
      </c>
      <c r="BL6" s="3">
        <v>53</v>
      </c>
      <c r="BM6" s="3">
        <v>54</v>
      </c>
      <c r="BN6" s="3">
        <v>55</v>
      </c>
      <c r="BO6" s="3">
        <v>56</v>
      </c>
      <c r="BP6" s="3">
        <v>57</v>
      </c>
      <c r="BQ6" s="3">
        <v>58</v>
      </c>
      <c r="BR6" s="3">
        <v>59</v>
      </c>
      <c r="BS6" s="3">
        <v>60</v>
      </c>
      <c r="BT6" s="3">
        <v>61</v>
      </c>
      <c r="BU6" s="3">
        <v>62</v>
      </c>
      <c r="BV6" s="3">
        <v>63</v>
      </c>
      <c r="BW6" s="3">
        <v>64</v>
      </c>
      <c r="BX6" s="3">
        <v>65</v>
      </c>
      <c r="BY6" s="3">
        <v>66</v>
      </c>
      <c r="BZ6" s="3">
        <v>67</v>
      </c>
      <c r="CA6" s="3">
        <v>68</v>
      </c>
      <c r="CB6" s="3">
        <v>69</v>
      </c>
      <c r="CC6" s="3">
        <v>70</v>
      </c>
      <c r="CD6" s="3">
        <v>71</v>
      </c>
      <c r="CE6" s="3">
        <v>72</v>
      </c>
      <c r="CF6" s="3">
        <v>73</v>
      </c>
      <c r="CG6" s="3">
        <v>74</v>
      </c>
      <c r="CH6" s="3">
        <v>75</v>
      </c>
      <c r="CI6" s="3">
        <v>76</v>
      </c>
      <c r="CJ6" s="3">
        <v>77</v>
      </c>
      <c r="CK6" s="3">
        <v>78</v>
      </c>
      <c r="CL6" s="3">
        <v>79</v>
      </c>
      <c r="CM6" s="3">
        <v>80</v>
      </c>
      <c r="CN6" s="3">
        <v>81</v>
      </c>
      <c r="CO6" s="3">
        <v>82</v>
      </c>
      <c r="CP6" s="3">
        <v>83</v>
      </c>
      <c r="CQ6" s="3">
        <v>84</v>
      </c>
      <c r="CR6" s="3">
        <v>85</v>
      </c>
      <c r="CS6" s="3">
        <v>86</v>
      </c>
      <c r="CT6" s="3">
        <v>87</v>
      </c>
      <c r="CU6" s="3">
        <v>88</v>
      </c>
      <c r="CV6" s="3">
        <v>89</v>
      </c>
      <c r="CW6" s="3">
        <v>90</v>
      </c>
      <c r="CX6" s="3">
        <v>91</v>
      </c>
      <c r="CY6" s="3">
        <v>92</v>
      </c>
      <c r="CZ6" s="3">
        <v>93</v>
      </c>
      <c r="DA6" s="3">
        <v>94</v>
      </c>
      <c r="DB6" s="3">
        <v>95</v>
      </c>
      <c r="DC6" s="3">
        <v>96</v>
      </c>
      <c r="DD6" s="3">
        <v>97</v>
      </c>
      <c r="DE6" s="3">
        <v>98</v>
      </c>
      <c r="DF6" s="3">
        <v>99</v>
      </c>
      <c r="DG6" s="3">
        <v>100</v>
      </c>
      <c r="DH6" s="3">
        <v>101</v>
      </c>
    </row>
    <row r="7" spans="1:145" ht="15.75" hidden="1" thickBot="1" x14ac:dyDescent="0.3">
      <c r="C7" t="s">
        <v>8</v>
      </c>
      <c r="K7" s="3">
        <v>0</v>
      </c>
      <c r="L7" s="3">
        <v>0</v>
      </c>
      <c r="M7" s="3">
        <v>0</v>
      </c>
      <c r="N7" s="3">
        <v>1</v>
      </c>
      <c r="O7" s="3">
        <v>2</v>
      </c>
      <c r="P7" s="3">
        <v>3</v>
      </c>
      <c r="Q7" s="3">
        <v>4</v>
      </c>
      <c r="R7" s="3">
        <v>5</v>
      </c>
      <c r="S7" s="3">
        <v>6</v>
      </c>
      <c r="T7" s="3">
        <v>7</v>
      </c>
      <c r="U7" s="3">
        <v>8</v>
      </c>
      <c r="V7" s="3">
        <v>9</v>
      </c>
      <c r="W7" s="3">
        <v>10</v>
      </c>
      <c r="X7" s="3">
        <v>11</v>
      </c>
      <c r="Y7" s="3">
        <v>12</v>
      </c>
      <c r="Z7" s="3">
        <v>13</v>
      </c>
      <c r="AA7" s="3">
        <v>14</v>
      </c>
      <c r="AB7" s="3">
        <v>15</v>
      </c>
      <c r="AC7" s="3">
        <v>16</v>
      </c>
      <c r="AD7" s="3">
        <v>17</v>
      </c>
      <c r="AE7" s="3">
        <v>18</v>
      </c>
      <c r="AF7" s="3">
        <v>19</v>
      </c>
      <c r="AG7" s="3">
        <v>20</v>
      </c>
      <c r="AH7" s="3">
        <v>21</v>
      </c>
      <c r="AI7" s="3">
        <v>22</v>
      </c>
      <c r="AJ7" s="3">
        <v>23</v>
      </c>
      <c r="AK7" s="3">
        <v>24</v>
      </c>
      <c r="AL7" s="3">
        <v>25</v>
      </c>
      <c r="AM7" s="3">
        <v>26</v>
      </c>
      <c r="AN7" s="3">
        <v>27</v>
      </c>
      <c r="AO7" s="3">
        <v>28</v>
      </c>
      <c r="AP7" s="3">
        <v>29</v>
      </c>
      <c r="AQ7" s="3">
        <v>30</v>
      </c>
      <c r="AR7" s="3">
        <v>31</v>
      </c>
      <c r="AS7" s="3">
        <v>32</v>
      </c>
      <c r="AT7" s="3">
        <v>33</v>
      </c>
      <c r="AU7" s="3">
        <v>34</v>
      </c>
      <c r="AV7" s="3">
        <v>35</v>
      </c>
      <c r="AW7" s="3">
        <v>36</v>
      </c>
      <c r="AX7" s="3">
        <v>37</v>
      </c>
      <c r="AY7" s="3">
        <v>38</v>
      </c>
      <c r="AZ7" s="3">
        <v>39</v>
      </c>
      <c r="BA7" s="3">
        <v>40</v>
      </c>
      <c r="BB7" s="3">
        <v>41</v>
      </c>
      <c r="BC7" s="3">
        <v>42</v>
      </c>
      <c r="BD7" s="3">
        <v>43</v>
      </c>
      <c r="BE7" s="3">
        <v>44</v>
      </c>
      <c r="BF7" s="3">
        <v>45</v>
      </c>
      <c r="BG7" s="3">
        <v>46</v>
      </c>
      <c r="BH7" s="3">
        <v>47</v>
      </c>
      <c r="BI7" s="3">
        <v>48</v>
      </c>
      <c r="BJ7" s="3">
        <v>49</v>
      </c>
      <c r="BK7" s="3">
        <v>50</v>
      </c>
      <c r="BL7" s="3">
        <v>51</v>
      </c>
      <c r="BM7" s="3">
        <v>52</v>
      </c>
      <c r="BN7" s="3">
        <v>53</v>
      </c>
      <c r="BO7" s="3">
        <v>54</v>
      </c>
      <c r="BP7" s="3">
        <v>55</v>
      </c>
      <c r="BQ7" s="3">
        <v>56</v>
      </c>
      <c r="BR7" s="3">
        <v>57</v>
      </c>
      <c r="BS7" s="3">
        <v>58</v>
      </c>
      <c r="BT7" s="3">
        <v>59</v>
      </c>
      <c r="BU7" s="3">
        <v>60</v>
      </c>
      <c r="BV7" s="3">
        <v>61</v>
      </c>
      <c r="BW7" s="3">
        <v>62</v>
      </c>
      <c r="BX7" s="3">
        <v>63</v>
      </c>
      <c r="BY7" s="3">
        <v>64</v>
      </c>
      <c r="BZ7" s="3">
        <v>65</v>
      </c>
      <c r="CA7" s="3">
        <v>66</v>
      </c>
      <c r="CB7" s="3">
        <v>67</v>
      </c>
      <c r="CC7" s="3">
        <v>68</v>
      </c>
      <c r="CD7" s="3">
        <v>69</v>
      </c>
      <c r="CE7" s="3">
        <v>70</v>
      </c>
      <c r="CF7" s="3">
        <v>71</v>
      </c>
      <c r="CG7" s="3">
        <v>72</v>
      </c>
      <c r="CH7" s="3">
        <v>73</v>
      </c>
      <c r="CI7" s="3">
        <v>74</v>
      </c>
      <c r="CJ7" s="3">
        <v>75</v>
      </c>
      <c r="CK7" s="3">
        <v>76</v>
      </c>
      <c r="CL7" s="3">
        <v>77</v>
      </c>
      <c r="CM7" s="3">
        <v>78</v>
      </c>
      <c r="CN7" s="3">
        <v>79</v>
      </c>
      <c r="CO7" s="3">
        <v>80</v>
      </c>
      <c r="CP7" s="3">
        <v>81</v>
      </c>
      <c r="CQ7" s="3">
        <v>82</v>
      </c>
      <c r="CR7" s="3">
        <v>83</v>
      </c>
      <c r="CS7" s="3">
        <v>84</v>
      </c>
      <c r="CT7" s="3">
        <v>85</v>
      </c>
      <c r="CU7" s="3">
        <v>86</v>
      </c>
      <c r="CV7" s="3">
        <v>87</v>
      </c>
      <c r="CW7" s="3">
        <v>88</v>
      </c>
      <c r="CX7" s="3">
        <v>89</v>
      </c>
      <c r="CY7" s="3">
        <v>90</v>
      </c>
      <c r="CZ7" s="3">
        <v>91</v>
      </c>
      <c r="DA7" s="3">
        <v>92</v>
      </c>
      <c r="DB7" s="3">
        <v>93</v>
      </c>
      <c r="DC7" s="3">
        <v>94</v>
      </c>
      <c r="DD7" s="3">
        <v>95</v>
      </c>
      <c r="DE7" s="3">
        <v>96</v>
      </c>
      <c r="DF7" s="3">
        <v>97</v>
      </c>
      <c r="DG7" s="3">
        <v>98</v>
      </c>
      <c r="DH7" s="3">
        <v>99</v>
      </c>
    </row>
    <row r="8" spans="1:145" ht="15.75" hidden="1" thickBot="1" x14ac:dyDescent="0.3"/>
    <row r="9" spans="1:145" s="6" customFormat="1" ht="18.75" collapsed="1" x14ac:dyDescent="0.3">
      <c r="A9" s="1"/>
      <c r="B9" s="1"/>
      <c r="C9" s="5" t="s">
        <v>189</v>
      </c>
      <c r="D9" s="5"/>
      <c r="E9" s="5"/>
      <c r="F9" s="5"/>
      <c r="G9" s="5"/>
      <c r="H9" s="5"/>
      <c r="I9" s="5"/>
      <c r="J9" s="5"/>
      <c r="K9" s="5"/>
      <c r="L9" s="5"/>
    </row>
    <row r="10" spans="1:145" s="12" customFormat="1" x14ac:dyDescent="0.25">
      <c r="A10"/>
      <c r="B10"/>
      <c r="C10" s="10"/>
      <c r="D10" s="8"/>
      <c r="E10" s="9"/>
      <c r="F10" s="9"/>
      <c r="G10" s="9"/>
      <c r="H10" s="9"/>
      <c r="I10" s="9"/>
      <c r="J10" s="9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</row>
    <row r="11" spans="1:145" s="12" customFormat="1" outlineLevel="1" x14ac:dyDescent="0.25">
      <c r="A11"/>
      <c r="B11"/>
      <c r="C11" s="10" t="s">
        <v>9</v>
      </c>
      <c r="D11" s="8"/>
      <c r="E11" s="9"/>
      <c r="F11" s="9"/>
      <c r="G11" s="9"/>
      <c r="H11" s="9"/>
      <c r="I11" s="9"/>
      <c r="J11" s="9"/>
      <c r="K11" s="10">
        <f t="shared" ref="K11:BV11" si="0">MAX(K$5-$F$39,0)</f>
        <v>2020</v>
      </c>
      <c r="L11" s="10">
        <f t="shared" si="0"/>
        <v>2021</v>
      </c>
      <c r="M11" s="10">
        <f t="shared" si="0"/>
        <v>2022</v>
      </c>
      <c r="N11" s="10">
        <f t="shared" si="0"/>
        <v>2023</v>
      </c>
      <c r="O11" s="10">
        <f t="shared" si="0"/>
        <v>2024</v>
      </c>
      <c r="P11" s="10">
        <f t="shared" si="0"/>
        <v>2025</v>
      </c>
      <c r="Q11" s="10">
        <f t="shared" si="0"/>
        <v>2026</v>
      </c>
      <c r="R11" s="10">
        <f t="shared" si="0"/>
        <v>2027</v>
      </c>
      <c r="S11" s="10">
        <f t="shared" si="0"/>
        <v>2028</v>
      </c>
      <c r="T11" s="10">
        <f t="shared" si="0"/>
        <v>2029</v>
      </c>
      <c r="U11" s="10">
        <f t="shared" si="0"/>
        <v>2030</v>
      </c>
      <c r="V11" s="10">
        <f t="shared" si="0"/>
        <v>2031</v>
      </c>
      <c r="W11" s="10">
        <f t="shared" si="0"/>
        <v>2032</v>
      </c>
      <c r="X11" s="10">
        <f t="shared" si="0"/>
        <v>2033</v>
      </c>
      <c r="Y11" s="10">
        <f t="shared" si="0"/>
        <v>2034</v>
      </c>
      <c r="Z11" s="10">
        <f t="shared" si="0"/>
        <v>2035</v>
      </c>
      <c r="AA11" s="10">
        <f t="shared" si="0"/>
        <v>2036</v>
      </c>
      <c r="AB11" s="10">
        <f t="shared" si="0"/>
        <v>2037</v>
      </c>
      <c r="AC11" s="10">
        <f t="shared" si="0"/>
        <v>2038</v>
      </c>
      <c r="AD11" s="10">
        <f t="shared" si="0"/>
        <v>2039</v>
      </c>
      <c r="AE11" s="10">
        <f t="shared" si="0"/>
        <v>2040</v>
      </c>
      <c r="AF11" s="10">
        <f t="shared" si="0"/>
        <v>2041</v>
      </c>
      <c r="AG11" s="10">
        <f t="shared" si="0"/>
        <v>2042</v>
      </c>
      <c r="AH11" s="10">
        <f t="shared" si="0"/>
        <v>2043</v>
      </c>
      <c r="AI11" s="10">
        <f t="shared" si="0"/>
        <v>2044</v>
      </c>
      <c r="AJ11" s="10">
        <f t="shared" si="0"/>
        <v>2045</v>
      </c>
      <c r="AK11" s="10">
        <f t="shared" si="0"/>
        <v>2046</v>
      </c>
      <c r="AL11" s="10">
        <f t="shared" si="0"/>
        <v>2047</v>
      </c>
      <c r="AM11" s="10">
        <f t="shared" si="0"/>
        <v>2048</v>
      </c>
      <c r="AN11" s="10">
        <f t="shared" si="0"/>
        <v>2049</v>
      </c>
      <c r="AO11" s="10">
        <f t="shared" si="0"/>
        <v>2050</v>
      </c>
      <c r="AP11" s="10">
        <f t="shared" si="0"/>
        <v>2051</v>
      </c>
      <c r="AQ11" s="10">
        <f t="shared" si="0"/>
        <v>2052</v>
      </c>
      <c r="AR11" s="10">
        <f t="shared" si="0"/>
        <v>2053</v>
      </c>
      <c r="AS11" s="10">
        <f t="shared" si="0"/>
        <v>2054</v>
      </c>
      <c r="AT11" s="10">
        <f t="shared" si="0"/>
        <v>2055</v>
      </c>
      <c r="AU11" s="10">
        <f t="shared" si="0"/>
        <v>2056</v>
      </c>
      <c r="AV11" s="10">
        <f t="shared" si="0"/>
        <v>2057</v>
      </c>
      <c r="AW11" s="10">
        <f t="shared" si="0"/>
        <v>2058</v>
      </c>
      <c r="AX11" s="10">
        <f t="shared" si="0"/>
        <v>2059</v>
      </c>
      <c r="AY11" s="10">
        <f t="shared" si="0"/>
        <v>2060</v>
      </c>
      <c r="AZ11" s="10">
        <f t="shared" si="0"/>
        <v>2061</v>
      </c>
      <c r="BA11" s="10">
        <f t="shared" si="0"/>
        <v>2062</v>
      </c>
      <c r="BB11" s="10">
        <f t="shared" si="0"/>
        <v>2063</v>
      </c>
      <c r="BC11" s="10">
        <f t="shared" si="0"/>
        <v>2064</v>
      </c>
      <c r="BD11" s="10">
        <f t="shared" si="0"/>
        <v>2065</v>
      </c>
      <c r="BE11" s="10">
        <f t="shared" si="0"/>
        <v>2066</v>
      </c>
      <c r="BF11" s="10">
        <f t="shared" si="0"/>
        <v>2067</v>
      </c>
      <c r="BG11" s="10">
        <f t="shared" si="0"/>
        <v>2068</v>
      </c>
      <c r="BH11" s="10">
        <f t="shared" si="0"/>
        <v>2069</v>
      </c>
      <c r="BI11" s="10">
        <f t="shared" si="0"/>
        <v>2070</v>
      </c>
      <c r="BJ11" s="10">
        <f t="shared" si="0"/>
        <v>2071</v>
      </c>
      <c r="BK11" s="10">
        <f t="shared" si="0"/>
        <v>2072</v>
      </c>
      <c r="BL11" s="10">
        <f t="shared" si="0"/>
        <v>2073</v>
      </c>
      <c r="BM11" s="10">
        <f t="shared" si="0"/>
        <v>2074</v>
      </c>
      <c r="BN11" s="10">
        <f t="shared" si="0"/>
        <v>2075</v>
      </c>
      <c r="BO11" s="10">
        <f t="shared" si="0"/>
        <v>2076</v>
      </c>
      <c r="BP11" s="10">
        <f t="shared" si="0"/>
        <v>2077</v>
      </c>
      <c r="BQ11" s="10">
        <f t="shared" si="0"/>
        <v>2078</v>
      </c>
      <c r="BR11" s="10">
        <f t="shared" si="0"/>
        <v>2079</v>
      </c>
      <c r="BS11" s="10">
        <f t="shared" si="0"/>
        <v>2080</v>
      </c>
      <c r="BT11" s="10">
        <f t="shared" si="0"/>
        <v>2081</v>
      </c>
      <c r="BU11" s="10">
        <f t="shared" si="0"/>
        <v>2082</v>
      </c>
      <c r="BV11" s="10">
        <f t="shared" si="0"/>
        <v>2083</v>
      </c>
      <c r="BW11" s="10">
        <f t="shared" ref="BW11:DH11" si="1">MAX(BW$5-$F$39,0)</f>
        <v>2084</v>
      </c>
      <c r="BX11" s="10">
        <f t="shared" si="1"/>
        <v>2085</v>
      </c>
      <c r="BY11" s="10">
        <f t="shared" si="1"/>
        <v>2086</v>
      </c>
      <c r="BZ11" s="10">
        <f t="shared" si="1"/>
        <v>2087</v>
      </c>
      <c r="CA11" s="10">
        <f t="shared" si="1"/>
        <v>2088</v>
      </c>
      <c r="CB11" s="10">
        <f t="shared" si="1"/>
        <v>2089</v>
      </c>
      <c r="CC11" s="10">
        <f t="shared" si="1"/>
        <v>2090</v>
      </c>
      <c r="CD11" s="10">
        <f t="shared" si="1"/>
        <v>2091</v>
      </c>
      <c r="CE11" s="10">
        <f t="shared" si="1"/>
        <v>2092</v>
      </c>
      <c r="CF11" s="10">
        <f t="shared" si="1"/>
        <v>2093</v>
      </c>
      <c r="CG11" s="10">
        <f t="shared" si="1"/>
        <v>2094</v>
      </c>
      <c r="CH11" s="10">
        <f t="shared" si="1"/>
        <v>2095</v>
      </c>
      <c r="CI11" s="10">
        <f t="shared" si="1"/>
        <v>2096</v>
      </c>
      <c r="CJ11" s="10">
        <f t="shared" si="1"/>
        <v>2097</v>
      </c>
      <c r="CK11" s="10">
        <f t="shared" si="1"/>
        <v>2098</v>
      </c>
      <c r="CL11" s="10">
        <f t="shared" si="1"/>
        <v>2099</v>
      </c>
      <c r="CM11" s="10">
        <f t="shared" si="1"/>
        <v>2100</v>
      </c>
      <c r="CN11" s="10">
        <f t="shared" si="1"/>
        <v>2101</v>
      </c>
      <c r="CO11" s="10">
        <f t="shared" si="1"/>
        <v>2102</v>
      </c>
      <c r="CP11" s="10">
        <f t="shared" si="1"/>
        <v>2103</v>
      </c>
      <c r="CQ11" s="10">
        <f t="shared" si="1"/>
        <v>2104</v>
      </c>
      <c r="CR11" s="10">
        <f t="shared" si="1"/>
        <v>2105</v>
      </c>
      <c r="CS11" s="10">
        <f t="shared" si="1"/>
        <v>2106</v>
      </c>
      <c r="CT11" s="10">
        <f t="shared" si="1"/>
        <v>2107</v>
      </c>
      <c r="CU11" s="10">
        <f t="shared" si="1"/>
        <v>2108</v>
      </c>
      <c r="CV11" s="10">
        <f t="shared" si="1"/>
        <v>2109</v>
      </c>
      <c r="CW11" s="10">
        <f t="shared" si="1"/>
        <v>2110</v>
      </c>
      <c r="CX11" s="10">
        <f t="shared" si="1"/>
        <v>2111</v>
      </c>
      <c r="CY11" s="10">
        <f t="shared" si="1"/>
        <v>2112</v>
      </c>
      <c r="CZ11" s="10">
        <f t="shared" si="1"/>
        <v>2113</v>
      </c>
      <c r="DA11" s="10">
        <f t="shared" si="1"/>
        <v>2114</v>
      </c>
      <c r="DB11" s="10">
        <f t="shared" si="1"/>
        <v>2115</v>
      </c>
      <c r="DC11" s="10">
        <f t="shared" si="1"/>
        <v>2116</v>
      </c>
      <c r="DD11" s="10">
        <f t="shared" si="1"/>
        <v>2117</v>
      </c>
      <c r="DE11" s="10">
        <f t="shared" si="1"/>
        <v>2118</v>
      </c>
      <c r="DF11" s="10">
        <f t="shared" si="1"/>
        <v>2119</v>
      </c>
      <c r="DG11" s="10">
        <f t="shared" si="1"/>
        <v>2120</v>
      </c>
      <c r="DH11" s="10">
        <f t="shared" si="1"/>
        <v>2121</v>
      </c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</row>
    <row r="12" spans="1:145" s="12" customFormat="1" outlineLevel="1" x14ac:dyDescent="0.25">
      <c r="A12"/>
      <c r="B12"/>
      <c r="C12" s="10"/>
      <c r="D12" s="9"/>
      <c r="E12" s="9"/>
      <c r="F12" s="9"/>
      <c r="G12" s="9"/>
      <c r="H12" s="9"/>
      <c r="I12" s="9"/>
      <c r="J12" s="9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</row>
    <row r="13" spans="1:145" s="12" customFormat="1" outlineLevel="1" x14ac:dyDescent="0.25">
      <c r="A13"/>
      <c r="B13"/>
      <c r="C13" s="10" t="s">
        <v>10</v>
      </c>
      <c r="D13" s="11">
        <v>4.5636599999999992E-2</v>
      </c>
      <c r="E13" s="9"/>
      <c r="F13" s="9"/>
      <c r="G13" s="9"/>
      <c r="H13" s="9"/>
      <c r="I13" s="9"/>
      <c r="J13" s="9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</row>
    <row r="14" spans="1:145" s="12" customFormat="1" outlineLevel="1" x14ac:dyDescent="0.25">
      <c r="A14"/>
      <c r="B14"/>
      <c r="C14" s="10" t="s">
        <v>11</v>
      </c>
      <c r="E14" s="9"/>
      <c r="F14" s="9"/>
      <c r="G14" s="9"/>
      <c r="H14" s="9"/>
      <c r="I14" s="9"/>
      <c r="J14" s="9"/>
      <c r="K14" s="13">
        <f t="shared" ref="K14:BV14" si="2">IF(K$5&gt;$D$15,1/(1+$D$13)^(K7-0.5),1)</f>
        <v>1</v>
      </c>
      <c r="L14" s="13">
        <f t="shared" si="2"/>
        <v>1</v>
      </c>
      <c r="M14" s="13">
        <f t="shared" si="2"/>
        <v>1</v>
      </c>
      <c r="N14" s="13">
        <f t="shared" si="2"/>
        <v>0.9779341492490552</v>
      </c>
      <c r="O14" s="13">
        <f t="shared" si="2"/>
        <v>0.93525240915348162</v>
      </c>
      <c r="P14" s="13">
        <f t="shared" si="2"/>
        <v>0.89443350505661501</v>
      </c>
      <c r="Q14" s="13">
        <f t="shared" si="2"/>
        <v>0.8553961338543572</v>
      </c>
      <c r="R14" s="13">
        <f t="shared" si="2"/>
        <v>0.8180625409003065</v>
      </c>
      <c r="S14" s="13">
        <f t="shared" si="2"/>
        <v>0.78235836513403079</v>
      </c>
      <c r="T14" s="13">
        <f t="shared" si="2"/>
        <v>0.74821249096868914</v>
      </c>
      <c r="U14" s="13">
        <f t="shared" si="2"/>
        <v>0.71555690664298588</v>
      </c>
      <c r="V14" s="13">
        <f t="shared" si="2"/>
        <v>0.6843265687553266</v>
      </c>
      <c r="W14" s="13">
        <f t="shared" si="2"/>
        <v>0.65445927271035342</v>
      </c>
      <c r="X14" s="13">
        <f t="shared" si="2"/>
        <v>0.62589552881981514</v>
      </c>
      <c r="Y14" s="13">
        <f t="shared" si="2"/>
        <v>0.59857844381099046</v>
      </c>
      <c r="Z14" s="13">
        <f t="shared" si="2"/>
        <v>0.57245360750665242</v>
      </c>
      <c r="AA14" s="13">
        <f t="shared" si="2"/>
        <v>0.54746898445086223</v>
      </c>
      <c r="AB14" s="13">
        <f t="shared" si="2"/>
        <v>0.52357481026473462</v>
      </c>
      <c r="AC14" s="13">
        <f t="shared" si="2"/>
        <v>0.50072349252573478</v>
      </c>
      <c r="AD14" s="13">
        <f t="shared" si="2"/>
        <v>0.47886951597307781</v>
      </c>
      <c r="AE14" s="13">
        <f t="shared" si="2"/>
        <v>0.45796935185042098</v>
      </c>
      <c r="AF14" s="13">
        <f t="shared" si="2"/>
        <v>0.43798137120527442</v>
      </c>
      <c r="AG14" s="13">
        <f t="shared" si="2"/>
        <v>0.4188657619724428</v>
      </c>
      <c r="AH14" s="13">
        <f t="shared" si="2"/>
        <v>0.40058444967634349</v>
      </c>
      <c r="AI14" s="13">
        <f t="shared" si="2"/>
        <v>0.38310102159425513</v>
      </c>
      <c r="AJ14" s="13">
        <f t="shared" si="2"/>
        <v>0.36638065422944754</v>
      </c>
      <c r="AK14" s="13">
        <f t="shared" si="2"/>
        <v>0.35039004394973128</v>
      </c>
      <c r="AL14" s="13">
        <f t="shared" si="2"/>
        <v>0.33509734065327412</v>
      </c>
      <c r="AM14" s="13">
        <f t="shared" si="2"/>
        <v>0.3204720843295597</v>
      </c>
      <c r="AN14" s="13">
        <f t="shared" si="2"/>
        <v>0.30648514438913077</v>
      </c>
      <c r="AO14" s="13">
        <f t="shared" si="2"/>
        <v>0.29310866164127269</v>
      </c>
      <c r="AP14" s="13">
        <f t="shared" si="2"/>
        <v>0.28031599280407044</v>
      </c>
      <c r="AQ14" s="13">
        <f t="shared" si="2"/>
        <v>0.26808165743631251</v>
      </c>
      <c r="AR14" s="13">
        <f t="shared" si="2"/>
        <v>0.25638128718554082</v>
      </c>
      <c r="AS14" s="13">
        <f t="shared" si="2"/>
        <v>0.24519157725116053</v>
      </c>
      <c r="AT14" s="13">
        <f t="shared" si="2"/>
        <v>0.23449023996593132</v>
      </c>
      <c r="AU14" s="13">
        <f t="shared" si="2"/>
        <v>0.22425596040338619</v>
      </c>
      <c r="AV14" s="13">
        <f t="shared" si="2"/>
        <v>0.21446835392275498</v>
      </c>
      <c r="AW14" s="13">
        <f t="shared" si="2"/>
        <v>0.20510792556683177</v>
      </c>
      <c r="AX14" s="13">
        <f t="shared" si="2"/>
        <v>0.19615603123191341</v>
      </c>
      <c r="AY14" s="13">
        <f t="shared" si="2"/>
        <v>0.18759484053246933</v>
      </c>
      <c r="AZ14" s="13">
        <f t="shared" si="2"/>
        <v>0.17940730128657451</v>
      </c>
      <c r="BA14" s="13">
        <f t="shared" si="2"/>
        <v>0.1715771055513689</v>
      </c>
      <c r="BB14" s="13">
        <f t="shared" si="2"/>
        <v>0.16408865714089282</v>
      </c>
      <c r="BC14" s="13">
        <f t="shared" si="2"/>
        <v>0.15692704056159937</v>
      </c>
      <c r="BD14" s="13">
        <f t="shared" si="2"/>
        <v>0.15007799130367028</v>
      </c>
      <c r="BE14" s="13">
        <f t="shared" si="2"/>
        <v>0.14352786742896173</v>
      </c>
      <c r="BF14" s="13">
        <f t="shared" si="2"/>
        <v>0.13726362239898809</v>
      </c>
      <c r="BG14" s="13">
        <f t="shared" si="2"/>
        <v>0.13127277908882315</v>
      </c>
      <c r="BH14" s="13">
        <f t="shared" si="2"/>
        <v>0.12554340493515925</v>
      </c>
      <c r="BI14" s="13">
        <f t="shared" si="2"/>
        <v>0.12006408816902475</v>
      </c>
      <c r="BJ14" s="13">
        <f t="shared" si="2"/>
        <v>0.11482391508581928</v>
      </c>
      <c r="BK14" s="13">
        <f t="shared" si="2"/>
        <v>0.10981244830739403</v>
      </c>
      <c r="BL14" s="13">
        <f t="shared" si="2"/>
        <v>0.10501970599287942</v>
      </c>
      <c r="BM14" s="13">
        <f t="shared" si="2"/>
        <v>0.10043614195685141</v>
      </c>
      <c r="BN14" s="13">
        <f t="shared" si="2"/>
        <v>9.6052626655236978E-2</v>
      </c>
      <c r="BO14" s="13">
        <f t="shared" si="2"/>
        <v>9.1860429001086041E-2</v>
      </c>
      <c r="BP14" s="13">
        <f t="shared" si="2"/>
        <v>8.7851198973989686E-2</v>
      </c>
      <c r="BQ14" s="13">
        <f t="shared" si="2"/>
        <v>8.4016950988507547E-2</v>
      </c>
      <c r="BR14" s="13">
        <f t="shared" si="2"/>
        <v>8.0350047988476656E-2</v>
      </c>
      <c r="BS14" s="13">
        <f t="shared" si="2"/>
        <v>7.6843186235520708E-2</v>
      </c>
      <c r="BT14" s="13">
        <f t="shared" si="2"/>
        <v>7.348938076146215E-2</v>
      </c>
      <c r="BU14" s="13">
        <f t="shared" si="2"/>
        <v>7.0281951455660754E-2</v>
      </c>
      <c r="BV14" s="13">
        <f t="shared" si="2"/>
        <v>6.7214509759567304E-2</v>
      </c>
      <c r="BW14" s="13">
        <f t="shared" ref="BW14:DH14" si="3">IF(BW$5&gt;$D$15,1/(1+$D$13)^(BW7-0.5),1)</f>
        <v>6.4280945941991019E-2</v>
      </c>
      <c r="BX14" s="13">
        <f t="shared" si="3"/>
        <v>6.1475416929735467E-2</v>
      </c>
      <c r="BY14" s="13">
        <f t="shared" si="3"/>
        <v>5.8792334669363608E-2</v>
      </c>
      <c r="BZ14" s="13">
        <f t="shared" si="3"/>
        <v>5.6226354996911539E-2</v>
      </c>
      <c r="CA14" s="13">
        <f t="shared" si="3"/>
        <v>5.37723669933814E-2</v>
      </c>
      <c r="CB14" s="13">
        <f t="shared" si="3"/>
        <v>5.1425482804811365E-2</v>
      </c>
      <c r="CC14" s="13">
        <f t="shared" si="3"/>
        <v>4.9181027906646871E-2</v>
      </c>
      <c r="CD14" s="13">
        <f t="shared" si="3"/>
        <v>4.7034531793021472E-2</v>
      </c>
      <c r="CE14" s="13">
        <f t="shared" si="3"/>
        <v>4.4981719072401907E-2</v>
      </c>
      <c r="CF14" s="13">
        <f t="shared" si="3"/>
        <v>4.3018500951862153E-2</v>
      </c>
      <c r="CG14" s="13">
        <f t="shared" si="3"/>
        <v>4.114096709302463E-2</v>
      </c>
      <c r="CH14" s="13">
        <f t="shared" si="3"/>
        <v>3.9345377823447117E-2</v>
      </c>
      <c r="CI14" s="13">
        <f t="shared" si="3"/>
        <v>3.7628156687942158E-2</v>
      </c>
      <c r="CJ14" s="13">
        <f t="shared" si="3"/>
        <v>3.5985883324992807E-2</v>
      </c>
      <c r="CK14" s="13">
        <f t="shared" si="3"/>
        <v>3.4415286654075436E-2</v>
      </c>
      <c r="CL14" s="13">
        <f t="shared" si="3"/>
        <v>3.2913238360320812E-2</v>
      </c>
      <c r="CM14" s="13">
        <f t="shared" si="3"/>
        <v>3.1476746663535705E-2</v>
      </c>
      <c r="CN14" s="13">
        <f t="shared" si="3"/>
        <v>3.0102950359174221E-2</v>
      </c>
      <c r="CO14" s="13">
        <f t="shared" si="3"/>
        <v>2.8789113119389868E-2</v>
      </c>
      <c r="CP14" s="13">
        <f t="shared" si="3"/>
        <v>2.7532618042817047E-2</v>
      </c>
      <c r="CQ14" s="13">
        <f t="shared" si="3"/>
        <v>2.6330962442226154E-2</v>
      </c>
      <c r="CR14" s="13">
        <f t="shared" si="3"/>
        <v>2.5181752859670514E-2</v>
      </c>
      <c r="CS14" s="13">
        <f t="shared" si="3"/>
        <v>2.4082700299196218E-2</v>
      </c>
      <c r="CT14" s="13">
        <f t="shared" si="3"/>
        <v>2.3031615667619347E-2</v>
      </c>
      <c r="CU14" s="13">
        <f t="shared" si="3"/>
        <v>2.2026405414289577E-2</v>
      </c>
      <c r="CV14" s="13">
        <f t="shared" si="3"/>
        <v>2.1065067361155473E-2</v>
      </c>
      <c r="CW14" s="13">
        <f t="shared" si="3"/>
        <v>2.0145686714825663E-2</v>
      </c>
      <c r="CX14" s="13">
        <f t="shared" si="3"/>
        <v>1.9266432252682871E-2</v>
      </c>
      <c r="CY14" s="13">
        <f t="shared" si="3"/>
        <v>1.8425552675454242E-2</v>
      </c>
      <c r="CZ14" s="13">
        <f t="shared" si="3"/>
        <v>1.7621373118972918E-2</v>
      </c>
      <c r="DA14" s="13">
        <f t="shared" si="3"/>
        <v>1.6852291818183228E-2</v>
      </c>
      <c r="DB14" s="13">
        <f t="shared" si="3"/>
        <v>1.6116776916744523E-2</v>
      </c>
      <c r="DC14" s="13">
        <f t="shared" si="3"/>
        <v>1.5413363415879398E-2</v>
      </c>
      <c r="DD14" s="13">
        <f t="shared" si="3"/>
        <v>1.4740650256388698E-2</v>
      </c>
      <c r="DE14" s="13">
        <f t="shared" si="3"/>
        <v>1.4097297528021394E-2</v>
      </c>
      <c r="DF14" s="13">
        <f t="shared" si="3"/>
        <v>1.3482023800641056E-2</v>
      </c>
      <c r="DG14" s="13">
        <f t="shared" si="3"/>
        <v>1.2893603571872929E-2</v>
      </c>
      <c r="DH14" s="13">
        <f t="shared" si="3"/>
        <v>1.2330864826147944E-2</v>
      </c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</row>
    <row r="15" spans="1:145" s="12" customFormat="1" outlineLevel="1" x14ac:dyDescent="0.25">
      <c r="A15"/>
      <c r="B15"/>
      <c r="C15" s="10" t="s">
        <v>12</v>
      </c>
      <c r="D15" s="14">
        <v>2022</v>
      </c>
      <c r="E15" s="9"/>
      <c r="F15" s="9"/>
      <c r="G15" s="9"/>
      <c r="H15" s="9"/>
      <c r="I15" s="9"/>
      <c r="J15" s="9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</row>
    <row r="16" spans="1:145" s="12" customFormat="1" outlineLevel="1" x14ac:dyDescent="0.25">
      <c r="A16"/>
      <c r="B16"/>
      <c r="C16" s="10"/>
      <c r="D16" s="9"/>
      <c r="E16" s="9"/>
      <c r="F16" s="9"/>
      <c r="G16" s="9"/>
      <c r="H16" s="9"/>
      <c r="I16" s="9"/>
      <c r="J16" s="9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</row>
    <row r="17" spans="1:145" s="12" customFormat="1" ht="18.75" outlineLevel="1" x14ac:dyDescent="0.3">
      <c r="A17"/>
      <c r="B17"/>
      <c r="C17" s="105" t="s">
        <v>13</v>
      </c>
      <c r="D17" s="8"/>
      <c r="E17" s="9"/>
      <c r="F17" s="9"/>
      <c r="G17" s="9"/>
      <c r="H17" s="9"/>
      <c r="I17" s="9"/>
      <c r="J17" s="9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</row>
    <row r="18" spans="1:145" s="12" customFormat="1" outlineLevel="1" x14ac:dyDescent="0.25">
      <c r="A18"/>
      <c r="B18"/>
      <c r="C18" s="10"/>
      <c r="D18" s="8"/>
      <c r="E18" s="9"/>
      <c r="F18" s="9"/>
      <c r="G18" s="9"/>
      <c r="H18" s="9"/>
      <c r="I18" s="9"/>
      <c r="J18" s="9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</row>
    <row r="19" spans="1:145" s="12" customFormat="1" ht="15.75" outlineLevel="2" x14ac:dyDescent="0.25">
      <c r="A19"/>
      <c r="B19"/>
      <c r="C19" s="106" t="s">
        <v>14</v>
      </c>
      <c r="D19" s="8"/>
      <c r="E19" s="9"/>
      <c r="F19" s="9"/>
      <c r="G19" s="9"/>
      <c r="H19" s="9"/>
      <c r="I19" s="9"/>
      <c r="J19" s="9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</row>
    <row r="20" spans="1:145" s="12" customFormat="1" outlineLevel="2" x14ac:dyDescent="0.25">
      <c r="A20"/>
      <c r="B20"/>
      <c r="C20" s="9"/>
      <c r="D20" s="8"/>
      <c r="E20" s="9"/>
      <c r="F20" s="9"/>
      <c r="G20" s="9"/>
      <c r="H20" s="9"/>
      <c r="I20" s="9"/>
      <c r="J20" s="9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</row>
    <row r="21" spans="1:145" s="12" customFormat="1" outlineLevel="2" x14ac:dyDescent="0.25">
      <c r="A21"/>
      <c r="B21"/>
      <c r="C21" s="10" t="s">
        <v>15</v>
      </c>
      <c r="D21" s="8" t="s">
        <v>16</v>
      </c>
      <c r="E21" s="9"/>
      <c r="F21" s="9"/>
      <c r="G21" s="9"/>
      <c r="H21" s="9"/>
      <c r="I21" s="9"/>
      <c r="J21" s="9"/>
      <c r="K21" s="17">
        <f ca="1">[1]Calculation!K5181</f>
        <v>0</v>
      </c>
      <c r="L21" s="17">
        <f ca="1">[1]Calculation!L5181</f>
        <v>0</v>
      </c>
      <c r="M21" s="17">
        <f ca="1">[1]Calculation!M5181</f>
        <v>274.62826264037631</v>
      </c>
      <c r="N21" s="17">
        <f ca="1">[1]Calculation!N5181</f>
        <v>546.16737290985998</v>
      </c>
      <c r="O21" s="17">
        <f ca="1">[1]Calculation!O5181</f>
        <v>678.54689293180502</v>
      </c>
      <c r="P21" s="17">
        <f ca="1">[1]Calculation!P5181</f>
        <v>739.00878249145285</v>
      </c>
      <c r="Q21" s="17">
        <f ca="1">[1]Calculation!Q5181</f>
        <v>788.85523191703703</v>
      </c>
      <c r="R21" s="17">
        <f ca="1">[1]Calculation!R5181</f>
        <v>811.76952004165139</v>
      </c>
      <c r="S21" s="17">
        <f ca="1">[1]Calculation!S5181</f>
        <v>816.08477743637332</v>
      </c>
      <c r="T21" s="17">
        <f ca="1">[1]Calculation!T5181</f>
        <v>820.40003483109524</v>
      </c>
      <c r="U21" s="17">
        <f ca="1">[1]Calculation!U5181</f>
        <v>821.20237340379617</v>
      </c>
      <c r="V21" s="17">
        <f ca="1">[1]Calculation!V5181</f>
        <v>822.00471197649722</v>
      </c>
      <c r="W21" s="17">
        <f ca="1">[1]Calculation!W5181</f>
        <v>822.00471197649722</v>
      </c>
      <c r="X21" s="17">
        <f ca="1">[1]Calculation!X5181</f>
        <v>822.00471197649722</v>
      </c>
      <c r="Y21" s="17">
        <f ca="1">[1]Calculation!Y5181</f>
        <v>822.00471197649722</v>
      </c>
      <c r="Z21" s="17">
        <f ca="1">[1]Calculation!Z5181</f>
        <v>822.00471197649722</v>
      </c>
      <c r="AA21" s="17">
        <f ca="1">[1]Calculation!AA5181</f>
        <v>822.00471197649722</v>
      </c>
      <c r="AB21" s="17">
        <f ca="1">[1]Calculation!AB5181</f>
        <v>822.00471197649722</v>
      </c>
      <c r="AC21" s="17">
        <f ca="1">[1]Calculation!AC5181</f>
        <v>822.00471197649722</v>
      </c>
      <c r="AD21" s="17">
        <f ca="1">[1]Calculation!AD5181</f>
        <v>822.00471197649722</v>
      </c>
      <c r="AE21" s="17">
        <f ca="1">[1]Calculation!AE5181</f>
        <v>822.00471197649722</v>
      </c>
      <c r="AF21" s="17">
        <f ca="1">[1]Calculation!AF5181</f>
        <v>822.00471197649722</v>
      </c>
      <c r="AG21" s="17">
        <f ca="1">[1]Calculation!AG5181</f>
        <v>822.00471197649722</v>
      </c>
      <c r="AH21" s="17">
        <f ca="1">[1]Calculation!AH5181</f>
        <v>822.00471197649722</v>
      </c>
      <c r="AI21" s="17">
        <f ca="1">[1]Calculation!AI5181</f>
        <v>822.00471197649722</v>
      </c>
      <c r="AJ21" s="17">
        <f ca="1">[1]Calculation!AJ5181</f>
        <v>822.00471197649722</v>
      </c>
      <c r="AK21" s="17">
        <f ca="1">[1]Calculation!AK5181</f>
        <v>822.00471197649722</v>
      </c>
      <c r="AL21" s="17">
        <f ca="1">[1]Calculation!AL5181</f>
        <v>822.00471197649722</v>
      </c>
      <c r="AM21" s="17">
        <f ca="1">[1]Calculation!AM5181</f>
        <v>822.00471197649722</v>
      </c>
      <c r="AN21" s="17">
        <f ca="1">[1]Calculation!AN5181</f>
        <v>822.00471197649722</v>
      </c>
      <c r="AO21" s="17">
        <f ca="1">[1]Calculation!AO5181</f>
        <v>822.00471197649722</v>
      </c>
      <c r="AP21" s="17">
        <f ca="1">[1]Calculation!AP5181</f>
        <v>822.00471197649722</v>
      </c>
      <c r="AQ21" s="17">
        <f ca="1">[1]Calculation!AQ5181</f>
        <v>822.00471197649722</v>
      </c>
      <c r="AR21" s="17">
        <f ca="1">[1]Calculation!AR5181</f>
        <v>822.00471197649722</v>
      </c>
      <c r="AS21" s="17">
        <f ca="1">[1]Calculation!AS5181</f>
        <v>822.00471197649722</v>
      </c>
      <c r="AT21" s="17">
        <f ca="1">[1]Calculation!AT5181</f>
        <v>822.00471197649722</v>
      </c>
      <c r="AU21" s="17">
        <f ca="1">[1]Calculation!AU5181</f>
        <v>822.00471197649722</v>
      </c>
      <c r="AV21" s="17">
        <f ca="1">[1]Calculation!AV5181</f>
        <v>822.00471197649722</v>
      </c>
      <c r="AW21" s="17">
        <f ca="1">[1]Calculation!AW5181</f>
        <v>822.00471197649722</v>
      </c>
      <c r="AX21" s="17">
        <f ca="1">[1]Calculation!AX5181</f>
        <v>822.00471197649722</v>
      </c>
      <c r="AY21" s="17">
        <f ca="1">[1]Calculation!AY5181</f>
        <v>822.00471197649722</v>
      </c>
      <c r="AZ21" s="17">
        <f ca="1">[1]Calculation!AZ5181</f>
        <v>822.00471197649722</v>
      </c>
      <c r="BA21" s="17">
        <f ca="1">[1]Calculation!BA5181</f>
        <v>822.00471197649722</v>
      </c>
      <c r="BB21" s="17">
        <f ca="1">[1]Calculation!BB5181</f>
        <v>822.00471197649722</v>
      </c>
      <c r="BC21" s="17">
        <f ca="1">[1]Calculation!BC5181</f>
        <v>822.00471197649722</v>
      </c>
      <c r="BD21" s="17">
        <f ca="1">[1]Calculation!BD5181</f>
        <v>822.00471197649722</v>
      </c>
      <c r="BE21" s="17">
        <f ca="1">[1]Calculation!BE5181</f>
        <v>822.00471197649722</v>
      </c>
      <c r="BF21" s="17">
        <f ca="1">[1]Calculation!BF5181</f>
        <v>822.00471197649722</v>
      </c>
      <c r="BG21" s="17">
        <f ca="1">[1]Calculation!BG5181</f>
        <v>822.00471197649722</v>
      </c>
      <c r="BH21" s="17">
        <f ca="1">[1]Calculation!BH5181</f>
        <v>822.00471197649722</v>
      </c>
      <c r="BI21" s="17">
        <f ca="1">[1]Calculation!BI5181</f>
        <v>822.00471197649722</v>
      </c>
      <c r="BJ21" s="17">
        <f ca="1">[1]Calculation!BJ5181</f>
        <v>822.00471197649722</v>
      </c>
      <c r="BK21" s="17">
        <f ca="1">[1]Calculation!BK5181</f>
        <v>822.00471197649722</v>
      </c>
      <c r="BL21" s="17">
        <f ca="1">[1]Calculation!BL5181</f>
        <v>822.00471197649722</v>
      </c>
      <c r="BM21" s="17">
        <f ca="1">[1]Calculation!BM5181</f>
        <v>822.00471197649722</v>
      </c>
      <c r="BN21" s="17">
        <f ca="1">[1]Calculation!BN5181</f>
        <v>822.00471197649722</v>
      </c>
      <c r="BO21" s="17">
        <f ca="1">[1]Calculation!BO5181</f>
        <v>822.00471197649722</v>
      </c>
      <c r="BP21" s="17">
        <f ca="1">[1]Calculation!BP5181</f>
        <v>822.00471197649722</v>
      </c>
      <c r="BQ21" s="17">
        <f ca="1">[1]Calculation!BQ5181</f>
        <v>822.00471197649722</v>
      </c>
      <c r="BR21" s="17">
        <f ca="1">[1]Calculation!BR5181</f>
        <v>822.00471197649722</v>
      </c>
      <c r="BS21" s="17">
        <f ca="1">[1]Calculation!BS5181</f>
        <v>822.00471197649722</v>
      </c>
      <c r="BT21" s="17">
        <f ca="1">[1]Calculation!BT5181</f>
        <v>822.00471197649722</v>
      </c>
      <c r="BU21" s="17">
        <f ca="1">[1]Calculation!BU5181</f>
        <v>822.00471197649722</v>
      </c>
      <c r="BV21" s="17">
        <f ca="1">[1]Calculation!BV5181</f>
        <v>822.00471197649722</v>
      </c>
      <c r="BW21" s="17">
        <f ca="1">[1]Calculation!BW5181</f>
        <v>822.00471197649722</v>
      </c>
      <c r="BX21" s="17">
        <f ca="1">[1]Calculation!BX5181</f>
        <v>822.00471197649722</v>
      </c>
      <c r="BY21" s="17">
        <f ca="1">[1]Calculation!BY5181</f>
        <v>822.00471197649722</v>
      </c>
      <c r="BZ21" s="17">
        <f ca="1">[1]Calculation!BZ5181</f>
        <v>822.00471197649722</v>
      </c>
      <c r="CA21" s="17">
        <f ca="1">[1]Calculation!CA5181</f>
        <v>822.00471197649722</v>
      </c>
      <c r="CB21" s="17">
        <f ca="1">[1]Calculation!CB5181</f>
        <v>822.00471197649722</v>
      </c>
      <c r="CC21" s="17">
        <f ca="1">[1]Calculation!CC5181</f>
        <v>822.00471197649722</v>
      </c>
      <c r="CD21" s="17">
        <f ca="1">[1]Calculation!CD5181</f>
        <v>822.00471197649722</v>
      </c>
      <c r="CE21" s="17">
        <f ca="1">[1]Calculation!CE5181</f>
        <v>822.00471197649722</v>
      </c>
      <c r="CF21" s="17">
        <f ca="1">[1]Calculation!CF5181</f>
        <v>822.00471197649722</v>
      </c>
      <c r="CG21" s="17">
        <f ca="1">[1]Calculation!CG5181</f>
        <v>822.00471197649722</v>
      </c>
      <c r="CH21" s="17">
        <f ca="1">[1]Calculation!CH5181</f>
        <v>822.00471197649722</v>
      </c>
      <c r="CI21" s="17">
        <f ca="1">[1]Calculation!CI5181</f>
        <v>822.00471197649722</v>
      </c>
      <c r="CJ21" s="17">
        <f ca="1">[1]Calculation!CJ5181</f>
        <v>822.00471197649722</v>
      </c>
      <c r="CK21" s="17">
        <f ca="1">[1]Calculation!CK5181</f>
        <v>822.00471197649722</v>
      </c>
      <c r="CL21" s="17">
        <f ca="1">[1]Calculation!CL5181</f>
        <v>822.00471197649722</v>
      </c>
      <c r="CM21" s="17">
        <f ca="1">[1]Calculation!CM5181</f>
        <v>822.00471197649722</v>
      </c>
      <c r="CN21" s="17">
        <f ca="1">[1]Calculation!CN5181</f>
        <v>822.00471197649722</v>
      </c>
      <c r="CO21" s="17">
        <f ca="1">[1]Calculation!CO5181</f>
        <v>822.00471197649722</v>
      </c>
      <c r="CP21" s="17">
        <f ca="1">[1]Calculation!CP5181</f>
        <v>822.00471197649722</v>
      </c>
      <c r="CQ21" s="17">
        <f ca="1">[1]Calculation!CQ5181</f>
        <v>822.00471197649722</v>
      </c>
      <c r="CR21" s="17">
        <f ca="1">[1]Calculation!CR5181</f>
        <v>822.00471197649722</v>
      </c>
      <c r="CS21" s="17">
        <f ca="1">[1]Calculation!CS5181</f>
        <v>822.00471197649722</v>
      </c>
      <c r="CT21" s="17">
        <f ca="1">[1]Calculation!CT5181</f>
        <v>822.00471197649722</v>
      </c>
      <c r="CU21" s="17">
        <f ca="1">[1]Calculation!CU5181</f>
        <v>822.00471197649722</v>
      </c>
      <c r="CV21" s="17">
        <f ca="1">[1]Calculation!CV5181</f>
        <v>822.00471197649722</v>
      </c>
      <c r="CW21" s="17">
        <f ca="1">[1]Calculation!CW5181</f>
        <v>822.00471197649722</v>
      </c>
      <c r="CX21" s="17">
        <f ca="1">[1]Calculation!CX5181</f>
        <v>822.00471197649722</v>
      </c>
      <c r="CY21" s="17">
        <f ca="1">[1]Calculation!CY5181</f>
        <v>822.00471197649722</v>
      </c>
      <c r="CZ21" s="17">
        <f ca="1">[1]Calculation!CZ5181</f>
        <v>822.00471197649722</v>
      </c>
      <c r="DA21" s="17">
        <f ca="1">[1]Calculation!DA5181</f>
        <v>822.00471197649722</v>
      </c>
      <c r="DB21" s="17">
        <f ca="1">[1]Calculation!DB5181</f>
        <v>822.00471197649722</v>
      </c>
      <c r="DC21" s="17">
        <f ca="1">[1]Calculation!DC5181</f>
        <v>822.00471197649722</v>
      </c>
      <c r="DD21" s="17">
        <f ca="1">[1]Calculation!DD5181</f>
        <v>822.00471197649722</v>
      </c>
      <c r="DE21" s="17">
        <f ca="1">[1]Calculation!DE5181</f>
        <v>822.00471197649722</v>
      </c>
      <c r="DF21" s="17">
        <f ca="1">[1]Calculation!DF5181</f>
        <v>822.00471197649722</v>
      </c>
      <c r="DG21" s="17">
        <f ca="1">[1]Calculation!DG5181</f>
        <v>822.00471197649722</v>
      </c>
      <c r="DH21" s="17">
        <f ca="1">[1]Calculation!DH5181</f>
        <v>822.00471197649722</v>
      </c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</row>
    <row r="22" spans="1:145" s="12" customFormat="1" outlineLevel="2" x14ac:dyDescent="0.25">
      <c r="A22"/>
      <c r="B22"/>
      <c r="C22" s="10" t="s">
        <v>17</v>
      </c>
      <c r="D22" s="8" t="s">
        <v>16</v>
      </c>
      <c r="E22" s="9"/>
      <c r="F22" s="9"/>
      <c r="G22" s="9"/>
      <c r="H22" s="9"/>
      <c r="I22" s="9"/>
      <c r="J22" s="9"/>
      <c r="K22" s="17">
        <v>0</v>
      </c>
      <c r="L22" s="17">
        <v>0</v>
      </c>
      <c r="M22" s="17">
        <v>-89.603917389692342</v>
      </c>
      <c r="N22" s="17">
        <v>-241.0151902895652</v>
      </c>
      <c r="O22" s="17">
        <v>-216.23762165330749</v>
      </c>
      <c r="P22" s="17">
        <v>-215.82376272887896</v>
      </c>
      <c r="Q22" s="17">
        <v>-213.24396659384766</v>
      </c>
      <c r="R22" s="17">
        <v>-212.0741707524528</v>
      </c>
      <c r="S22" s="17">
        <v>-212.26016660570832</v>
      </c>
      <c r="T22" s="17">
        <v>-211.09037076431349</v>
      </c>
      <c r="U22" s="17">
        <v>-211.07244708752256</v>
      </c>
      <c r="V22" s="17">
        <v>-211.07244708752256</v>
      </c>
      <c r="W22" s="17">
        <v>-224.97255909265246</v>
      </c>
      <c r="X22" s="17">
        <v>-224.97255909265246</v>
      </c>
      <c r="Y22" s="17">
        <v>-224.97255909265246</v>
      </c>
      <c r="Z22" s="17">
        <v>-224.97255909265246</v>
      </c>
      <c r="AA22" s="17">
        <v>-224.97255909265246</v>
      </c>
      <c r="AB22" s="17">
        <v>-224.97255909265246</v>
      </c>
      <c r="AC22" s="17">
        <v>-224.97255909265246</v>
      </c>
      <c r="AD22" s="17">
        <v>-224.97255909265246</v>
      </c>
      <c r="AE22" s="17">
        <v>-224.97255909265246</v>
      </c>
      <c r="AF22" s="17">
        <v>-224.97255909265246</v>
      </c>
      <c r="AG22" s="17">
        <v>-224.97255909265246</v>
      </c>
      <c r="AH22" s="17">
        <v>-224.97255909265246</v>
      </c>
      <c r="AI22" s="17">
        <v>-224.97255909265246</v>
      </c>
      <c r="AJ22" s="17">
        <v>-224.97255909265246</v>
      </c>
      <c r="AK22" s="17">
        <v>-224.97255909265246</v>
      </c>
      <c r="AL22" s="17">
        <v>-224.97255909265246</v>
      </c>
      <c r="AM22" s="17">
        <v>-224.97255909265246</v>
      </c>
      <c r="AN22" s="17">
        <v>-224.97255909265246</v>
      </c>
      <c r="AO22" s="17">
        <v>-224.97255909265246</v>
      </c>
      <c r="AP22" s="17">
        <v>-224.97255909265246</v>
      </c>
      <c r="AQ22" s="17">
        <v>-224.97255909265246</v>
      </c>
      <c r="AR22" s="17">
        <v>-224.97255909265246</v>
      </c>
      <c r="AS22" s="17">
        <v>-224.97255909265246</v>
      </c>
      <c r="AT22" s="17">
        <v>-224.97255909265246</v>
      </c>
      <c r="AU22" s="17">
        <v>-224.97255909265246</v>
      </c>
      <c r="AV22" s="17">
        <v>-224.97255909265246</v>
      </c>
      <c r="AW22" s="17">
        <v>-224.97255909265246</v>
      </c>
      <c r="AX22" s="17">
        <v>-224.97255909265246</v>
      </c>
      <c r="AY22" s="17">
        <v>-224.97255909265246</v>
      </c>
      <c r="AZ22" s="17">
        <v>-224.97255909265246</v>
      </c>
      <c r="BA22" s="17">
        <v>-224.97255909265246</v>
      </c>
      <c r="BB22" s="17">
        <v>-224.97255909265246</v>
      </c>
      <c r="BC22" s="17">
        <v>-224.97255909265246</v>
      </c>
      <c r="BD22" s="17">
        <v>-224.97255909265246</v>
      </c>
      <c r="BE22" s="17">
        <v>-224.97255909265246</v>
      </c>
      <c r="BF22" s="17">
        <v>-224.97255909265246</v>
      </c>
      <c r="BG22" s="17">
        <v>-224.97255909265246</v>
      </c>
      <c r="BH22" s="17">
        <v>-224.97255909265246</v>
      </c>
      <c r="BI22" s="17">
        <v>-224.97255909265246</v>
      </c>
      <c r="BJ22" s="17">
        <v>-224.97255909265246</v>
      </c>
      <c r="BK22" s="17">
        <v>-224.97255909265246</v>
      </c>
      <c r="BL22" s="17">
        <v>-224.97255909265246</v>
      </c>
      <c r="BM22" s="17">
        <v>-224.97255909265246</v>
      </c>
      <c r="BN22" s="17">
        <v>-224.97255909265246</v>
      </c>
      <c r="BO22" s="17">
        <v>-224.97255909265246</v>
      </c>
      <c r="BP22" s="17">
        <v>-224.97255909265246</v>
      </c>
      <c r="BQ22" s="17">
        <v>-224.97255909265246</v>
      </c>
      <c r="BR22" s="17">
        <v>-224.97255909265246</v>
      </c>
      <c r="BS22" s="17">
        <v>-224.97255909265246</v>
      </c>
      <c r="BT22" s="17">
        <v>-224.97255909265246</v>
      </c>
      <c r="BU22" s="17">
        <v>-224.97255909265246</v>
      </c>
      <c r="BV22" s="17">
        <v>-224.97255909265246</v>
      </c>
      <c r="BW22" s="17">
        <v>-224.97255909265246</v>
      </c>
      <c r="BX22" s="17">
        <v>-224.97255909265246</v>
      </c>
      <c r="BY22" s="17">
        <v>-224.97255909265246</v>
      </c>
      <c r="BZ22" s="17">
        <v>-224.97255909265246</v>
      </c>
      <c r="CA22" s="17">
        <v>-224.97255909265246</v>
      </c>
      <c r="CB22" s="17">
        <v>-224.97255909265246</v>
      </c>
      <c r="CC22" s="17">
        <v>-224.97255909265246</v>
      </c>
      <c r="CD22" s="17">
        <v>-224.97255909265246</v>
      </c>
      <c r="CE22" s="17">
        <v>-224.97255909265246</v>
      </c>
      <c r="CF22" s="17">
        <v>-224.97255909265246</v>
      </c>
      <c r="CG22" s="17">
        <v>-224.97255909265246</v>
      </c>
      <c r="CH22" s="17">
        <v>-224.97255909265246</v>
      </c>
      <c r="CI22" s="17">
        <v>-224.97255909265246</v>
      </c>
      <c r="CJ22" s="17">
        <v>-224.97255909265246</v>
      </c>
      <c r="CK22" s="17">
        <v>-224.97255909265246</v>
      </c>
      <c r="CL22" s="17">
        <v>-224.97255909265246</v>
      </c>
      <c r="CM22" s="17">
        <v>-224.97255909265246</v>
      </c>
      <c r="CN22" s="17">
        <v>-224.97255909265246</v>
      </c>
      <c r="CO22" s="17">
        <v>-224.97255909265246</v>
      </c>
      <c r="CP22" s="17">
        <v>-224.97255909265246</v>
      </c>
      <c r="CQ22" s="17">
        <v>-224.97255909265246</v>
      </c>
      <c r="CR22" s="17">
        <v>-224.97255909265246</v>
      </c>
      <c r="CS22" s="17">
        <v>-224.97255909265246</v>
      </c>
      <c r="CT22" s="17">
        <v>-224.97255909265246</v>
      </c>
      <c r="CU22" s="17">
        <v>-224.97255909265246</v>
      </c>
      <c r="CV22" s="17">
        <v>-224.97255909265246</v>
      </c>
      <c r="CW22" s="17">
        <v>-224.97255909265246</v>
      </c>
      <c r="CX22" s="17">
        <v>-224.97255909265246</v>
      </c>
      <c r="CY22" s="17">
        <v>-224.97255909265246</v>
      </c>
      <c r="CZ22" s="17">
        <v>-224.97255909265246</v>
      </c>
      <c r="DA22" s="17">
        <v>-224.97255909265246</v>
      </c>
      <c r="DB22" s="17">
        <v>-224.97255909265246</v>
      </c>
      <c r="DC22" s="17">
        <v>-224.97255909265246</v>
      </c>
      <c r="DD22" s="17">
        <v>-224.97255909265246</v>
      </c>
      <c r="DE22" s="17">
        <v>-224.97255909265246</v>
      </c>
      <c r="DF22" s="17">
        <v>-224.97255909265246</v>
      </c>
      <c r="DG22" s="17">
        <v>-224.97255909265246</v>
      </c>
      <c r="DH22" s="17">
        <v>-224.97255909265246</v>
      </c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</row>
    <row r="23" spans="1:145" s="12" customFormat="1" outlineLevel="2" x14ac:dyDescent="0.25">
      <c r="A23"/>
      <c r="B23"/>
      <c r="C23" s="10" t="s">
        <v>18</v>
      </c>
      <c r="D23" s="8" t="s">
        <v>16</v>
      </c>
      <c r="E23" s="9"/>
      <c r="F23" s="9"/>
      <c r="G23" s="9"/>
      <c r="H23" s="9"/>
      <c r="I23" s="18"/>
      <c r="J23" s="9"/>
      <c r="K23" s="19">
        <v>0</v>
      </c>
      <c r="L23" s="15">
        <v>0</v>
      </c>
      <c r="M23" s="112">
        <v>-26.615735012260448</v>
      </c>
      <c r="N23" s="112">
        <v>-23.293697807230298</v>
      </c>
      <c r="O23" s="112">
        <v>-1.8052204378878685</v>
      </c>
      <c r="P23" s="112">
        <v>0</v>
      </c>
      <c r="Q23" s="112">
        <v>0</v>
      </c>
      <c r="R23" s="112">
        <v>0</v>
      </c>
      <c r="S23" s="112">
        <v>0</v>
      </c>
      <c r="T23" s="112">
        <v>0</v>
      </c>
      <c r="U23" s="112">
        <v>0</v>
      </c>
      <c r="V23" s="112">
        <v>0</v>
      </c>
      <c r="W23" s="112">
        <v>0</v>
      </c>
      <c r="X23" s="112">
        <v>0</v>
      </c>
      <c r="Y23" s="112">
        <v>0</v>
      </c>
      <c r="Z23" s="112">
        <v>0</v>
      </c>
      <c r="AA23" s="112">
        <v>0</v>
      </c>
      <c r="AB23" s="112">
        <v>0</v>
      </c>
      <c r="AC23" s="112">
        <v>0</v>
      </c>
      <c r="AD23" s="112">
        <v>0</v>
      </c>
      <c r="AE23" s="112">
        <v>0</v>
      </c>
      <c r="AF23" s="112">
        <v>0</v>
      </c>
      <c r="AG23" s="112">
        <v>0</v>
      </c>
      <c r="AH23" s="112">
        <v>0</v>
      </c>
      <c r="AI23" s="112">
        <v>0</v>
      </c>
      <c r="AJ23" s="112">
        <v>0</v>
      </c>
      <c r="AK23" s="112">
        <v>0</v>
      </c>
      <c r="AL23" s="112">
        <v>0</v>
      </c>
      <c r="AM23" s="112">
        <v>0</v>
      </c>
      <c r="AN23" s="112">
        <v>0</v>
      </c>
      <c r="AO23" s="112">
        <v>0</v>
      </c>
      <c r="AP23" s="112">
        <v>0</v>
      </c>
      <c r="AQ23" s="112">
        <v>0</v>
      </c>
      <c r="AR23" s="112">
        <v>0</v>
      </c>
      <c r="AS23" s="112">
        <v>0</v>
      </c>
      <c r="AT23" s="112">
        <v>0</v>
      </c>
      <c r="AU23" s="112">
        <v>0</v>
      </c>
      <c r="AV23" s="112">
        <v>0</v>
      </c>
      <c r="AW23" s="112">
        <v>0</v>
      </c>
      <c r="AX23" s="112">
        <v>0</v>
      </c>
      <c r="AY23" s="112">
        <v>0</v>
      </c>
      <c r="AZ23" s="112">
        <v>0</v>
      </c>
      <c r="BA23" s="20">
        <v>0</v>
      </c>
      <c r="BB23" s="107">
        <v>0</v>
      </c>
      <c r="BC23" s="107">
        <v>0</v>
      </c>
      <c r="BD23" s="107">
        <v>0</v>
      </c>
      <c r="BE23" s="107">
        <v>0</v>
      </c>
      <c r="BF23" s="107">
        <v>0</v>
      </c>
      <c r="BG23" s="107">
        <v>0</v>
      </c>
      <c r="BH23" s="107">
        <v>0</v>
      </c>
      <c r="BI23" s="107">
        <v>0</v>
      </c>
      <c r="BJ23" s="107">
        <v>0</v>
      </c>
      <c r="BK23" s="107">
        <v>0</v>
      </c>
      <c r="BL23" s="107">
        <v>0</v>
      </c>
      <c r="BM23" s="107">
        <v>0</v>
      </c>
      <c r="BN23" s="107">
        <v>0</v>
      </c>
      <c r="BO23" s="107">
        <v>0</v>
      </c>
      <c r="BP23" s="107">
        <v>0</v>
      </c>
      <c r="BQ23" s="107">
        <v>0</v>
      </c>
      <c r="BR23" s="107">
        <v>0</v>
      </c>
      <c r="BS23" s="107">
        <v>0</v>
      </c>
      <c r="BT23" s="107">
        <v>0</v>
      </c>
      <c r="BU23" s="107">
        <v>0</v>
      </c>
      <c r="BV23" s="107">
        <v>0</v>
      </c>
      <c r="BW23" s="107">
        <v>0</v>
      </c>
      <c r="BX23" s="107">
        <v>0</v>
      </c>
      <c r="BY23" s="107">
        <v>0</v>
      </c>
      <c r="BZ23" s="107">
        <v>0</v>
      </c>
      <c r="CA23" s="107">
        <v>0</v>
      </c>
      <c r="CB23" s="107">
        <v>0</v>
      </c>
      <c r="CC23" s="107">
        <v>0</v>
      </c>
      <c r="CD23" s="107">
        <v>0</v>
      </c>
      <c r="CE23" s="107">
        <v>0</v>
      </c>
      <c r="CF23" s="107">
        <v>0</v>
      </c>
      <c r="CG23" s="107">
        <v>0</v>
      </c>
      <c r="CH23" s="107">
        <v>0</v>
      </c>
      <c r="CI23" s="107">
        <v>0</v>
      </c>
      <c r="CJ23" s="107">
        <v>0</v>
      </c>
      <c r="CK23" s="107">
        <v>0</v>
      </c>
      <c r="CL23" s="107">
        <v>0</v>
      </c>
      <c r="CM23" s="107">
        <v>0</v>
      </c>
      <c r="CN23" s="107">
        <v>0</v>
      </c>
      <c r="CO23" s="107">
        <v>0</v>
      </c>
      <c r="CP23" s="107">
        <v>0</v>
      </c>
      <c r="CQ23" s="107">
        <v>0</v>
      </c>
      <c r="CR23" s="107">
        <v>0</v>
      </c>
      <c r="CS23" s="107">
        <v>0</v>
      </c>
      <c r="CT23" s="107">
        <v>0</v>
      </c>
      <c r="CU23" s="107">
        <v>0</v>
      </c>
      <c r="CV23" s="107">
        <v>0</v>
      </c>
      <c r="CW23" s="107">
        <v>0</v>
      </c>
      <c r="CX23" s="107">
        <v>0</v>
      </c>
      <c r="CY23" s="107">
        <v>0</v>
      </c>
      <c r="CZ23" s="107">
        <v>0</v>
      </c>
      <c r="DA23" s="107">
        <v>0</v>
      </c>
      <c r="DB23" s="107">
        <v>0</v>
      </c>
      <c r="DC23" s="107">
        <v>0</v>
      </c>
      <c r="DD23" s="107">
        <v>0</v>
      </c>
      <c r="DE23" s="107">
        <v>0</v>
      </c>
      <c r="DF23" s="107">
        <v>0</v>
      </c>
      <c r="DG23" s="107">
        <v>0</v>
      </c>
      <c r="DH23" s="107">
        <v>0</v>
      </c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</row>
    <row r="24" spans="1:145" s="12" customFormat="1" outlineLevel="2" x14ac:dyDescent="0.25">
      <c r="A24"/>
      <c r="B24"/>
      <c r="C24" s="10" t="s">
        <v>19</v>
      </c>
      <c r="D24" s="8" t="s">
        <v>16</v>
      </c>
      <c r="E24" s="9"/>
      <c r="F24" s="9"/>
      <c r="G24" s="9"/>
      <c r="H24" s="9"/>
      <c r="I24" s="9"/>
      <c r="J24" s="18"/>
      <c r="K24" s="21">
        <f t="shared" ref="K24:AX24" ca="1" si="4">SUM(K21:K23)</f>
        <v>0</v>
      </c>
      <c r="L24" s="21">
        <f t="shared" ca="1" si="4"/>
        <v>0</v>
      </c>
      <c r="M24" s="108">
        <f t="shared" ca="1" si="4"/>
        <v>158.40861023842351</v>
      </c>
      <c r="N24" s="108">
        <f t="shared" ca="1" si="4"/>
        <v>281.85848481306448</v>
      </c>
      <c r="O24" s="108">
        <f t="shared" ca="1" si="4"/>
        <v>460.50405084060969</v>
      </c>
      <c r="P24" s="108">
        <f t="shared" ca="1" si="4"/>
        <v>523.18501976257392</v>
      </c>
      <c r="Q24" s="108">
        <f t="shared" ca="1" si="4"/>
        <v>575.6112653231894</v>
      </c>
      <c r="R24" s="108">
        <f t="shared" ca="1" si="4"/>
        <v>599.69534928919859</v>
      </c>
      <c r="S24" s="108">
        <f t="shared" ca="1" si="4"/>
        <v>603.82461083066505</v>
      </c>
      <c r="T24" s="108">
        <f t="shared" ca="1" si="4"/>
        <v>609.30966406678181</v>
      </c>
      <c r="U24" s="108">
        <f t="shared" ca="1" si="4"/>
        <v>610.12992631627367</v>
      </c>
      <c r="V24" s="108">
        <f t="shared" ca="1" si="4"/>
        <v>610.93226488897471</v>
      </c>
      <c r="W24" s="108">
        <f t="shared" ca="1" si="4"/>
        <v>597.03215288384479</v>
      </c>
      <c r="X24" s="108">
        <f t="shared" ca="1" si="4"/>
        <v>597.03215288384479</v>
      </c>
      <c r="Y24" s="108">
        <f t="shared" ca="1" si="4"/>
        <v>597.03215288384479</v>
      </c>
      <c r="Z24" s="108">
        <f t="shared" ca="1" si="4"/>
        <v>597.03215288384479</v>
      </c>
      <c r="AA24" s="108">
        <f t="shared" ca="1" si="4"/>
        <v>597.03215288384479</v>
      </c>
      <c r="AB24" s="108">
        <f t="shared" ca="1" si="4"/>
        <v>597.03215288384479</v>
      </c>
      <c r="AC24" s="108">
        <f t="shared" ca="1" si="4"/>
        <v>597.03215288384479</v>
      </c>
      <c r="AD24" s="108">
        <f t="shared" ca="1" si="4"/>
        <v>597.03215288384479</v>
      </c>
      <c r="AE24" s="108">
        <f t="shared" ca="1" si="4"/>
        <v>597.03215288384479</v>
      </c>
      <c r="AF24" s="108">
        <f t="shared" ca="1" si="4"/>
        <v>597.03215288384479</v>
      </c>
      <c r="AG24" s="108">
        <f t="shared" ca="1" si="4"/>
        <v>597.03215288384479</v>
      </c>
      <c r="AH24" s="108">
        <f t="shared" ca="1" si="4"/>
        <v>597.03215288384479</v>
      </c>
      <c r="AI24" s="108">
        <f t="shared" ca="1" si="4"/>
        <v>597.03215288384479</v>
      </c>
      <c r="AJ24" s="108">
        <f t="shared" ca="1" si="4"/>
        <v>597.03215288384479</v>
      </c>
      <c r="AK24" s="108">
        <f t="shared" ca="1" si="4"/>
        <v>597.03215288384479</v>
      </c>
      <c r="AL24" s="108">
        <f t="shared" ca="1" si="4"/>
        <v>597.03215288384479</v>
      </c>
      <c r="AM24" s="108">
        <f t="shared" ca="1" si="4"/>
        <v>597.03215288384479</v>
      </c>
      <c r="AN24" s="108">
        <f t="shared" ca="1" si="4"/>
        <v>597.03215288384479</v>
      </c>
      <c r="AO24" s="108">
        <f t="shared" ca="1" si="4"/>
        <v>597.03215288384479</v>
      </c>
      <c r="AP24" s="108">
        <f t="shared" ca="1" si="4"/>
        <v>597.03215288384479</v>
      </c>
      <c r="AQ24" s="108">
        <f t="shared" ca="1" si="4"/>
        <v>597.03215288384479</v>
      </c>
      <c r="AR24" s="108">
        <f t="shared" ca="1" si="4"/>
        <v>597.03215288384479</v>
      </c>
      <c r="AS24" s="108">
        <f t="shared" ca="1" si="4"/>
        <v>597.03215288384479</v>
      </c>
      <c r="AT24" s="108">
        <f t="shared" ca="1" si="4"/>
        <v>597.03215288384479</v>
      </c>
      <c r="AU24" s="108">
        <f t="shared" ca="1" si="4"/>
        <v>597.03215288384479</v>
      </c>
      <c r="AV24" s="108">
        <f t="shared" ca="1" si="4"/>
        <v>597.03215288384479</v>
      </c>
      <c r="AW24" s="108">
        <f t="shared" ca="1" si="4"/>
        <v>597.03215288384479</v>
      </c>
      <c r="AX24" s="108">
        <f t="shared" ca="1" si="4"/>
        <v>597.03215288384479</v>
      </c>
      <c r="AY24" s="108">
        <f t="shared" ref="AY24:DH24" ca="1" si="5">SUM(AY21:AY23)</f>
        <v>597.03215288384479</v>
      </c>
      <c r="AZ24" s="108">
        <f t="shared" ca="1" si="5"/>
        <v>597.03215288384479</v>
      </c>
      <c r="BA24" s="108">
        <f t="shared" ca="1" si="5"/>
        <v>597.03215288384479</v>
      </c>
      <c r="BB24" s="108">
        <f t="shared" ca="1" si="5"/>
        <v>597.03215288384479</v>
      </c>
      <c r="BC24" s="108">
        <f t="shared" ca="1" si="5"/>
        <v>597.03215288384479</v>
      </c>
      <c r="BD24" s="108">
        <f t="shared" ca="1" si="5"/>
        <v>597.03215288384479</v>
      </c>
      <c r="BE24" s="108">
        <f t="shared" ca="1" si="5"/>
        <v>597.03215288384479</v>
      </c>
      <c r="BF24" s="108">
        <f t="shared" ca="1" si="5"/>
        <v>597.03215288384479</v>
      </c>
      <c r="BG24" s="108">
        <f t="shared" ca="1" si="5"/>
        <v>597.03215288384479</v>
      </c>
      <c r="BH24" s="108">
        <f t="shared" ca="1" si="5"/>
        <v>597.03215288384479</v>
      </c>
      <c r="BI24" s="108">
        <f t="shared" ca="1" si="5"/>
        <v>597.03215288384479</v>
      </c>
      <c r="BJ24" s="108">
        <f t="shared" ca="1" si="5"/>
        <v>597.03215288384479</v>
      </c>
      <c r="BK24" s="108">
        <f t="shared" ca="1" si="5"/>
        <v>597.03215288384479</v>
      </c>
      <c r="BL24" s="108">
        <f t="shared" ca="1" si="5"/>
        <v>597.03215288384479</v>
      </c>
      <c r="BM24" s="108">
        <f t="shared" ca="1" si="5"/>
        <v>597.03215288384479</v>
      </c>
      <c r="BN24" s="108">
        <f t="shared" ca="1" si="5"/>
        <v>597.03215288384479</v>
      </c>
      <c r="BO24" s="108">
        <f t="shared" ca="1" si="5"/>
        <v>597.03215288384479</v>
      </c>
      <c r="BP24" s="108">
        <f t="shared" ca="1" si="5"/>
        <v>597.03215288384479</v>
      </c>
      <c r="BQ24" s="108">
        <f t="shared" ca="1" si="5"/>
        <v>597.03215288384479</v>
      </c>
      <c r="BR24" s="108">
        <f t="shared" ca="1" si="5"/>
        <v>597.03215288384479</v>
      </c>
      <c r="BS24" s="108">
        <f t="shared" ca="1" si="5"/>
        <v>597.03215288384479</v>
      </c>
      <c r="BT24" s="108">
        <f t="shared" ca="1" si="5"/>
        <v>597.03215288384479</v>
      </c>
      <c r="BU24" s="108">
        <f t="shared" ca="1" si="5"/>
        <v>597.03215288384479</v>
      </c>
      <c r="BV24" s="108">
        <f t="shared" ca="1" si="5"/>
        <v>597.03215288384479</v>
      </c>
      <c r="BW24" s="108">
        <f t="shared" ca="1" si="5"/>
        <v>597.03215288384479</v>
      </c>
      <c r="BX24" s="108">
        <f t="shared" ca="1" si="5"/>
        <v>597.03215288384479</v>
      </c>
      <c r="BY24" s="108">
        <f t="shared" ca="1" si="5"/>
        <v>597.03215288384479</v>
      </c>
      <c r="BZ24" s="108">
        <f t="shared" ca="1" si="5"/>
        <v>597.03215288384479</v>
      </c>
      <c r="CA24" s="108">
        <f t="shared" ca="1" si="5"/>
        <v>597.03215288384479</v>
      </c>
      <c r="CB24" s="108">
        <f t="shared" ca="1" si="5"/>
        <v>597.03215288384479</v>
      </c>
      <c r="CC24" s="108">
        <f t="shared" ca="1" si="5"/>
        <v>597.03215288384479</v>
      </c>
      <c r="CD24" s="108">
        <f t="shared" ca="1" si="5"/>
        <v>597.03215288384479</v>
      </c>
      <c r="CE24" s="108">
        <f t="shared" ca="1" si="5"/>
        <v>597.03215288384479</v>
      </c>
      <c r="CF24" s="108">
        <f t="shared" ca="1" si="5"/>
        <v>597.03215288384479</v>
      </c>
      <c r="CG24" s="108">
        <f t="shared" ca="1" si="5"/>
        <v>597.03215288384479</v>
      </c>
      <c r="CH24" s="108">
        <f t="shared" ca="1" si="5"/>
        <v>597.03215288384479</v>
      </c>
      <c r="CI24" s="108">
        <f t="shared" ca="1" si="5"/>
        <v>597.03215288384479</v>
      </c>
      <c r="CJ24" s="108">
        <f t="shared" ca="1" si="5"/>
        <v>597.03215288384479</v>
      </c>
      <c r="CK24" s="108">
        <f t="shared" ca="1" si="5"/>
        <v>597.03215288384479</v>
      </c>
      <c r="CL24" s="108">
        <f t="shared" ca="1" si="5"/>
        <v>597.03215288384479</v>
      </c>
      <c r="CM24" s="108">
        <f t="shared" ca="1" si="5"/>
        <v>597.03215288384479</v>
      </c>
      <c r="CN24" s="108">
        <f t="shared" ca="1" si="5"/>
        <v>597.03215288384479</v>
      </c>
      <c r="CO24" s="108">
        <f t="shared" ca="1" si="5"/>
        <v>597.03215288384479</v>
      </c>
      <c r="CP24" s="108">
        <f t="shared" ca="1" si="5"/>
        <v>597.03215288384479</v>
      </c>
      <c r="CQ24" s="108">
        <f t="shared" ca="1" si="5"/>
        <v>597.03215288384479</v>
      </c>
      <c r="CR24" s="108">
        <f t="shared" ca="1" si="5"/>
        <v>597.03215288384479</v>
      </c>
      <c r="CS24" s="108">
        <f t="shared" ca="1" si="5"/>
        <v>597.03215288384479</v>
      </c>
      <c r="CT24" s="108">
        <f t="shared" ca="1" si="5"/>
        <v>597.03215288384479</v>
      </c>
      <c r="CU24" s="108">
        <f t="shared" ca="1" si="5"/>
        <v>597.03215288384479</v>
      </c>
      <c r="CV24" s="108">
        <f t="shared" ca="1" si="5"/>
        <v>597.03215288384479</v>
      </c>
      <c r="CW24" s="108">
        <f t="shared" ca="1" si="5"/>
        <v>597.03215288384479</v>
      </c>
      <c r="CX24" s="108">
        <f t="shared" ca="1" si="5"/>
        <v>597.03215288384479</v>
      </c>
      <c r="CY24" s="108">
        <f t="shared" ca="1" si="5"/>
        <v>597.03215288384479</v>
      </c>
      <c r="CZ24" s="108">
        <f t="shared" ca="1" si="5"/>
        <v>597.03215288384479</v>
      </c>
      <c r="DA24" s="108">
        <f t="shared" ca="1" si="5"/>
        <v>597.03215288384479</v>
      </c>
      <c r="DB24" s="108">
        <f t="shared" ca="1" si="5"/>
        <v>597.03215288384479</v>
      </c>
      <c r="DC24" s="108">
        <f t="shared" ca="1" si="5"/>
        <v>597.03215288384479</v>
      </c>
      <c r="DD24" s="108">
        <f t="shared" ca="1" si="5"/>
        <v>597.03215288384479</v>
      </c>
      <c r="DE24" s="108">
        <f t="shared" ca="1" si="5"/>
        <v>597.03215288384479</v>
      </c>
      <c r="DF24" s="108">
        <f t="shared" ca="1" si="5"/>
        <v>597.03215288384479</v>
      </c>
      <c r="DG24" s="108">
        <f t="shared" ca="1" si="5"/>
        <v>597.03215288384479</v>
      </c>
      <c r="DH24" s="108">
        <f t="shared" ca="1" si="5"/>
        <v>597.03215288384479</v>
      </c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</row>
    <row r="25" spans="1:145" s="12" customFormat="1" outlineLevel="2" x14ac:dyDescent="0.25">
      <c r="A25"/>
      <c r="B25"/>
      <c r="C25" s="10"/>
      <c r="D25" s="8"/>
      <c r="E25" s="9"/>
      <c r="F25" s="9"/>
      <c r="G25" s="9"/>
      <c r="H25" s="9"/>
      <c r="I25" s="9"/>
      <c r="J25" s="18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</row>
    <row r="26" spans="1:145" s="12" customFormat="1" ht="15.75" outlineLevel="2" thickBot="1" x14ac:dyDescent="0.3">
      <c r="A26"/>
      <c r="B26"/>
      <c r="C26" s="10" t="s">
        <v>20</v>
      </c>
      <c r="D26" s="8" t="s">
        <v>16</v>
      </c>
      <c r="E26" s="9"/>
      <c r="F26" s="9"/>
      <c r="G26" s="9"/>
      <c r="H26" s="9"/>
      <c r="I26" s="9"/>
      <c r="J26" s="18"/>
      <c r="K26" s="22">
        <f t="shared" ref="K26:BV26" ca="1" si="6">K24*K$14</f>
        <v>0</v>
      </c>
      <c r="L26" s="22">
        <f t="shared" ca="1" si="6"/>
        <v>0</v>
      </c>
      <c r="M26" s="109">
        <f t="shared" ca="1" si="6"/>
        <v>158.40861023842351</v>
      </c>
      <c r="N26" s="109">
        <f t="shared" ca="1" si="6"/>
        <v>275.63903755429197</v>
      </c>
      <c r="O26" s="109">
        <f t="shared" ca="1" si="6"/>
        <v>430.6875229736176</v>
      </c>
      <c r="P26" s="109">
        <f t="shared" ca="1" si="6"/>
        <v>467.95421101935335</v>
      </c>
      <c r="Q26" s="109">
        <f t="shared" ca="1" si="6"/>
        <v>492.37565096047086</v>
      </c>
      <c r="R26" s="109">
        <f t="shared" ca="1" si="6"/>
        <v>490.58830120561862</v>
      </c>
      <c r="S26" s="109">
        <f t="shared" ca="1" si="6"/>
        <v>472.40723535717149</v>
      </c>
      <c r="T26" s="109">
        <f t="shared" ca="1" si="6"/>
        <v>455.89310152270201</v>
      </c>
      <c r="U26" s="109">
        <f t="shared" ca="1" si="6"/>
        <v>436.58268272518569</v>
      </c>
      <c r="V26" s="109">
        <f t="shared" ca="1" si="6"/>
        <v>418.07718057339235</v>
      </c>
      <c r="W26" s="109">
        <f t="shared" ca="1" si="6"/>
        <v>390.73322856105762</v>
      </c>
      <c r="X26" s="109">
        <f t="shared" ca="1" si="6"/>
        <v>373.67975505166675</v>
      </c>
      <c r="Y26" s="109">
        <f t="shared" ca="1" si="6"/>
        <v>357.37057697833717</v>
      </c>
      <c r="Z26" s="109">
        <f t="shared" ca="1" si="6"/>
        <v>341.7732097158202</v>
      </c>
      <c r="AA26" s="109">
        <f t="shared" ca="1" si="6"/>
        <v>326.85658642383044</v>
      </c>
      <c r="AB26" s="109">
        <f t="shared" ca="1" si="6"/>
        <v>312.59099616810505</v>
      </c>
      <c r="AC26" s="109">
        <f t="shared" ca="1" si="6"/>
        <v>298.9480247421572</v>
      </c>
      <c r="AD26" s="109">
        <f t="shared" ca="1" si="6"/>
        <v>285.90049807185136</v>
      </c>
      <c r="AE26" s="109">
        <f t="shared" ca="1" si="6"/>
        <v>273.42242809007587</v>
      </c>
      <c r="AF26" s="109">
        <f t="shared" ca="1" si="6"/>
        <v>261.48896097370334</v>
      </c>
      <c r="AG26" s="109">
        <f t="shared" ca="1" si="6"/>
        <v>250.07632763973962</v>
      </c>
      <c r="AH26" s="109">
        <f t="shared" ca="1" si="6"/>
        <v>239.16179640205755</v>
      </c>
      <c r="AI26" s="109">
        <f t="shared" ca="1" si="6"/>
        <v>228.72362769441844</v>
      </c>
      <c r="AJ26" s="109">
        <f t="shared" ca="1" si="6"/>
        <v>218.74103076959861</v>
      </c>
      <c r="AK26" s="109">
        <f t="shared" ca="1" si="6"/>
        <v>209.19412228837305</v>
      </c>
      <c r="AL26" s="109">
        <f t="shared" ca="1" si="6"/>
        <v>200.06388671587538</v>
      </c>
      <c r="AM26" s="109">
        <f t="shared" ca="1" si="6"/>
        <v>191.3321384464501</v>
      </c>
      <c r="AN26" s="109">
        <f t="shared" ca="1" si="6"/>
        <v>182.98148558155876</v>
      </c>
      <c r="AO26" s="109">
        <f t="shared" ca="1" si="6"/>
        <v>174.99529528859145</v>
      </c>
      <c r="AP26" s="109">
        <f t="shared" ca="1" si="6"/>
        <v>167.35766067158653</v>
      </c>
      <c r="AQ26" s="109">
        <f t="shared" ca="1" si="6"/>
        <v>160.05336908787103</v>
      </c>
      <c r="AR26" s="109">
        <f t="shared" ca="1" si="6"/>
        <v>153.06787184751471</v>
      </c>
      <c r="AS26" s="109">
        <f t="shared" ca="1" si="6"/>
        <v>146.3872552352459</v>
      </c>
      <c r="AT26" s="109">
        <f t="shared" ca="1" si="6"/>
        <v>139.99821279710937</v>
      </c>
      <c r="AU26" s="109">
        <f t="shared" ca="1" si="6"/>
        <v>133.8880188366679</v>
      </c>
      <c r="AV26" s="109">
        <f t="shared" ca="1" si="6"/>
        <v>128.04450306795678</v>
      </c>
      <c r="AW26" s="109">
        <f t="shared" ca="1" si="6"/>
        <v>122.45602637470496</v>
      </c>
      <c r="AX26" s="109">
        <f t="shared" ca="1" si="6"/>
        <v>117.11145762753996</v>
      </c>
      <c r="AY26" s="109">
        <f t="shared" ca="1" si="6"/>
        <v>112.00015151300171</v>
      </c>
      <c r="AZ26" s="109">
        <f t="shared" ca="1" si="6"/>
        <v>107.11192733020415</v>
      </c>
      <c r="BA26" s="109">
        <f t="shared" ca="1" si="6"/>
        <v>102.43704871291246</v>
      </c>
      <c r="BB26" s="109">
        <f t="shared" ca="1" si="6"/>
        <v>97.96620423664632</v>
      </c>
      <c r="BC26" s="109">
        <f t="shared" ca="1" si="6"/>
        <v>93.690488872182101</v>
      </c>
      <c r="BD26" s="109">
        <f t="shared" ca="1" si="6"/>
        <v>89.601386248513208</v>
      </c>
      <c r="BE26" s="109">
        <f t="shared" ca="1" si="6"/>
        <v>85.690751689940086</v>
      </c>
      <c r="BF26" s="109">
        <f t="shared" ca="1" si="6"/>
        <v>81.950795993503007</v>
      </c>
      <c r="BG26" s="109">
        <f t="shared" ca="1" si="6"/>
        <v>78.374069914445442</v>
      </c>
      <c r="BH26" s="109">
        <f t="shared" ca="1" si="6"/>
        <v>74.953449328806428</v>
      </c>
      <c r="BI26" s="109">
        <f t="shared" ca="1" si="6"/>
        <v>71.682121043588609</v>
      </c>
      <c r="BJ26" s="109">
        <f t="shared" ca="1" si="6"/>
        <v>68.553569226238466</v>
      </c>
      <c r="BK26" s="109">
        <f t="shared" ca="1" si="6"/>
        <v>65.561562426409381</v>
      </c>
      <c r="BL26" s="109">
        <f t="shared" ca="1" si="6"/>
        <v>62.700141164157216</v>
      </c>
      <c r="BM26" s="109">
        <f t="shared" ca="1" si="6"/>
        <v>59.963606059846448</v>
      </c>
      <c r="BN26" s="109">
        <f t="shared" ca="1" si="6"/>
        <v>57.346506482124312</v>
      </c>
      <c r="BO26" s="109">
        <f t="shared" ca="1" si="6"/>
        <v>54.843629691351971</v>
      </c>
      <c r="BP26" s="109">
        <f t="shared" ca="1" si="6"/>
        <v>52.449990456868079</v>
      </c>
      <c r="BQ26" s="109">
        <f t="shared" ca="1" si="6"/>
        <v>50.160821127405129</v>
      </c>
      <c r="BR26" s="109">
        <f t="shared" ca="1" si="6"/>
        <v>47.971562134880458</v>
      </c>
      <c r="BS26" s="109">
        <f t="shared" ca="1" si="6"/>
        <v>45.877852912647157</v>
      </c>
      <c r="BT26" s="109">
        <f t="shared" ca="1" si="6"/>
        <v>43.875523210116356</v>
      </c>
      <c r="BU26" s="109">
        <f t="shared" ca="1" si="6"/>
        <v>41.960584786451008</v>
      </c>
      <c r="BV26" s="109">
        <f t="shared" ca="1" si="6"/>
        <v>40.129223466786662</v>
      </c>
      <c r="BW26" s="109">
        <f t="shared" ref="BW26:DH26" ca="1" si="7">BW24*BW$14</f>
        <v>38.377791545156946</v>
      </c>
      <c r="BX26" s="109">
        <f t="shared" ca="1" si="7"/>
        <v>36.702800518991928</v>
      </c>
      <c r="BY26" s="109">
        <f t="shared" ca="1" si="7"/>
        <v>35.100914140717663</v>
      </c>
      <c r="BZ26" s="109">
        <f t="shared" ca="1" si="7"/>
        <v>33.568941772617421</v>
      </c>
      <c r="CA26" s="109">
        <f t="shared" ca="1" si="7"/>
        <v>32.103832031718696</v>
      </c>
      <c r="CB26" s="109">
        <f t="shared" ca="1" si="7"/>
        <v>30.70266671204767</v>
      </c>
      <c r="CC26" s="109">
        <f t="shared" ca="1" si="7"/>
        <v>29.362654972145833</v>
      </c>
      <c r="CD26" s="109">
        <f t="shared" ca="1" si="7"/>
        <v>28.081127776271256</v>
      </c>
      <c r="CE26" s="109">
        <f t="shared" ca="1" si="7"/>
        <v>26.855532578212411</v>
      </c>
      <c r="CF26" s="109">
        <f t="shared" ca="1" si="7"/>
        <v>25.683428237125987</v>
      </c>
      <c r="CG26" s="109">
        <f t="shared" ca="1" si="7"/>
        <v>24.56248015527191</v>
      </c>
      <c r="CH26" s="109">
        <f t="shared" ca="1" si="7"/>
        <v>23.490455627960916</v>
      </c>
      <c r="CI26" s="109">
        <f t="shared" ca="1" si="7"/>
        <v>22.465219396452749</v>
      </c>
      <c r="CJ26" s="109">
        <f t="shared" ca="1" si="7"/>
        <v>21.484729394947305</v>
      </c>
      <c r="CK26" s="109">
        <f t="shared" ca="1" si="7"/>
        <v>20.547032683197308</v>
      </c>
      <c r="CL26" s="109">
        <f t="shared" ca="1" si="7"/>
        <v>19.650261556641482</v>
      </c>
      <c r="CM26" s="109">
        <f t="shared" ca="1" si="7"/>
        <v>18.792629826310101</v>
      </c>
      <c r="CN26" s="109">
        <f t="shared" ca="1" si="7"/>
        <v>17.972429261093293</v>
      </c>
      <c r="CO26" s="109">
        <f t="shared" ca="1" si="7"/>
        <v>17.188026185285874</v>
      </c>
      <c r="CP26" s="109">
        <f t="shared" ca="1" si="7"/>
        <v>16.43785822463165</v>
      </c>
      <c r="CQ26" s="109">
        <f t="shared" ca="1" si="7"/>
        <v>15.72043119438594</v>
      </c>
      <c r="CR26" s="109">
        <f t="shared" ca="1" si="7"/>
        <v>15.034316123198002</v>
      </c>
      <c r="CS26" s="109">
        <f t="shared" ca="1" si="7"/>
        <v>14.378146406885531</v>
      </c>
      <c r="CT26" s="109">
        <f t="shared" ca="1" si="7"/>
        <v>13.750615086432068</v>
      </c>
      <c r="CU26" s="109">
        <f t="shared" ca="1" si="7"/>
        <v>13.150472244785682</v>
      </c>
      <c r="CV26" s="109">
        <f t="shared" ca="1" si="7"/>
        <v>12.576522517273863</v>
      </c>
      <c r="CW26" s="109">
        <f t="shared" ca="1" si="7"/>
        <v>12.027622710675836</v>
      </c>
      <c r="CX26" s="109">
        <f t="shared" ca="1" si="7"/>
        <v>11.502679526209999</v>
      </c>
      <c r="CY26" s="109">
        <f t="shared" ca="1" si="7"/>
        <v>11.000647381901132</v>
      </c>
      <c r="CZ26" s="109">
        <f t="shared" ca="1" si="7"/>
        <v>10.520526329989911</v>
      </c>
      <c r="DA26" s="109">
        <f t="shared" ca="1" si="7"/>
        <v>10.061360065236736</v>
      </c>
      <c r="DB26" s="109">
        <f t="shared" ca="1" si="7"/>
        <v>9.6222340201526375</v>
      </c>
      <c r="DC26" s="109">
        <f t="shared" ca="1" si="7"/>
        <v>9.2022735433635692</v>
      </c>
      <c r="DD26" s="109">
        <f t="shared" ca="1" si="7"/>
        <v>8.8006421574795421</v>
      </c>
      <c r="DE26" s="109">
        <f t="shared" ca="1" si="7"/>
        <v>8.4165398929987152</v>
      </c>
      <c r="DF26" s="109">
        <f t="shared" ca="1" si="7"/>
        <v>8.0492016949279659</v>
      </c>
      <c r="DG26" s="109">
        <f t="shared" ca="1" si="7"/>
        <v>7.6978958989461264</v>
      </c>
      <c r="DH26" s="109">
        <f t="shared" ca="1" si="7"/>
        <v>7.3619227740747837</v>
      </c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</row>
    <row r="27" spans="1:145" s="12" customFormat="1" ht="15.75" outlineLevel="2" thickTop="1" x14ac:dyDescent="0.25">
      <c r="A27"/>
      <c r="B27"/>
      <c r="C27" s="10"/>
      <c r="D27" s="8"/>
      <c r="E27" s="9"/>
      <c r="F27" s="9"/>
      <c r="G27" s="9"/>
      <c r="H27" s="9"/>
      <c r="I27" s="9"/>
      <c r="J27" s="18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</row>
    <row r="28" spans="1:145" s="12" customFormat="1" ht="15.75" outlineLevel="2" x14ac:dyDescent="0.25">
      <c r="A28"/>
      <c r="B28"/>
      <c r="C28" s="106" t="s">
        <v>21</v>
      </c>
      <c r="D28" s="8"/>
      <c r="E28" s="9"/>
      <c r="F28" s="9"/>
      <c r="G28" s="9"/>
      <c r="H28" s="9"/>
      <c r="I28" s="9"/>
      <c r="J28" s="18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</row>
    <row r="29" spans="1:145" s="12" customFormat="1" outlineLevel="2" x14ac:dyDescent="0.25">
      <c r="A29"/>
      <c r="B29"/>
      <c r="C29" s="10"/>
      <c r="D29" s="8"/>
      <c r="E29" s="9"/>
      <c r="F29" s="9"/>
      <c r="G29" s="9"/>
      <c r="H29" s="9"/>
      <c r="I29" s="9"/>
      <c r="J29" s="18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</row>
    <row r="30" spans="1:145" s="12" customFormat="1" outlineLevel="2" x14ac:dyDescent="0.25">
      <c r="A30"/>
      <c r="B30"/>
      <c r="C30" s="10" t="s">
        <v>22</v>
      </c>
      <c r="D30" s="8" t="s">
        <v>16</v>
      </c>
      <c r="E30" s="9"/>
      <c r="F30" s="9"/>
      <c r="G30" s="9"/>
      <c r="H30" s="9"/>
      <c r="I30" s="9"/>
      <c r="J30" s="18"/>
      <c r="K30" s="17">
        <f ca="1">[1]Calculation!K5286</f>
        <v>0</v>
      </c>
      <c r="L30" s="17">
        <f ca="1">[1]Calculation!L5286</f>
        <v>0</v>
      </c>
      <c r="M30" s="17">
        <f ca="1">[1]Calculation!M5286</f>
        <v>-32.225370440446966</v>
      </c>
      <c r="N30" s="17">
        <f ca="1">[1]Calculation!N5286</f>
        <v>-64.450740880893932</v>
      </c>
      <c r="O30" s="17">
        <f ca="1">[1]Calculation!O5286</f>
        <v>-64.450740880893932</v>
      </c>
      <c r="P30" s="17">
        <f ca="1">[1]Calculation!P5286</f>
        <v>-64.450740880893932</v>
      </c>
      <c r="Q30" s="17">
        <f ca="1">[1]Calculation!Q5286</f>
        <v>-64.450740880893932</v>
      </c>
      <c r="R30" s="17">
        <f ca="1">[1]Calculation!R5286</f>
        <v>-64.450740880893932</v>
      </c>
      <c r="S30" s="17">
        <f ca="1">[1]Calculation!S5286</f>
        <v>-64.450740880893932</v>
      </c>
      <c r="T30" s="17">
        <f ca="1">[1]Calculation!T5286</f>
        <v>-64.450740880893932</v>
      </c>
      <c r="U30" s="17">
        <f ca="1">[1]Calculation!U5286</f>
        <v>-64.450740880893932</v>
      </c>
      <c r="V30" s="17">
        <f ca="1">[1]Calculation!V5286</f>
        <v>-64.450740880893932</v>
      </c>
      <c r="W30" s="17">
        <f ca="1">[1]Calculation!W5286</f>
        <v>-102.39801465699364</v>
      </c>
      <c r="X30" s="17">
        <f ca="1">[1]Calculation!X5286</f>
        <v>-102.39801465699364</v>
      </c>
      <c r="Y30" s="17">
        <f ca="1">[1]Calculation!Y5286</f>
        <v>-102.39801465699364</v>
      </c>
      <c r="Z30" s="17">
        <f ca="1">[1]Calculation!Z5286</f>
        <v>-102.39801465699364</v>
      </c>
      <c r="AA30" s="17">
        <f ca="1">[1]Calculation!AA5286</f>
        <v>-102.39801465699364</v>
      </c>
      <c r="AB30" s="17">
        <f ca="1">[1]Calculation!AB5286</f>
        <v>-102.39801465699364</v>
      </c>
      <c r="AC30" s="17">
        <f ca="1">[1]Calculation!AC5286</f>
        <v>-102.39801465699364</v>
      </c>
      <c r="AD30" s="17">
        <f ca="1">[1]Calculation!AD5286</f>
        <v>-102.39801465699364</v>
      </c>
      <c r="AE30" s="17">
        <f ca="1">[1]Calculation!AE5286</f>
        <v>-102.39801465699364</v>
      </c>
      <c r="AF30" s="17">
        <f ca="1">[1]Calculation!AF5286</f>
        <v>-102.39801465699364</v>
      </c>
      <c r="AG30" s="17">
        <f ca="1">[1]Calculation!AG5286</f>
        <v>-102.39801465699364</v>
      </c>
      <c r="AH30" s="17">
        <f ca="1">[1]Calculation!AH5286</f>
        <v>-102.39801465699364</v>
      </c>
      <c r="AI30" s="17">
        <f ca="1">[1]Calculation!AI5286</f>
        <v>-102.39801465699364</v>
      </c>
      <c r="AJ30" s="17">
        <f ca="1">[1]Calculation!AJ5286</f>
        <v>-102.39801465699364</v>
      </c>
      <c r="AK30" s="17">
        <f ca="1">[1]Calculation!AK5286</f>
        <v>-102.39801465699364</v>
      </c>
      <c r="AL30" s="17">
        <f ca="1">[1]Calculation!AL5286</f>
        <v>-102.39801465699364</v>
      </c>
      <c r="AM30" s="17">
        <f ca="1">[1]Calculation!AM5286</f>
        <v>-102.39801465699364</v>
      </c>
      <c r="AN30" s="17">
        <f ca="1">[1]Calculation!AN5286</f>
        <v>-102.39801465699364</v>
      </c>
      <c r="AO30" s="17">
        <f ca="1">[1]Calculation!AO5286</f>
        <v>-102.39801465699364</v>
      </c>
      <c r="AP30" s="17">
        <f ca="1">[1]Calculation!AP5286</f>
        <v>-102.39801465699364</v>
      </c>
      <c r="AQ30" s="17">
        <f ca="1">[1]Calculation!AQ5286</f>
        <v>-102.39801465699364</v>
      </c>
      <c r="AR30" s="17">
        <f ca="1">[1]Calculation!AR5286</f>
        <v>-102.39801465699364</v>
      </c>
      <c r="AS30" s="17">
        <f ca="1">[1]Calculation!AS5286</f>
        <v>-102.39801465699364</v>
      </c>
      <c r="AT30" s="17">
        <f ca="1">[1]Calculation!AT5286</f>
        <v>-102.39801465699364</v>
      </c>
      <c r="AU30" s="17">
        <f ca="1">[1]Calculation!AU5286</f>
        <v>-102.39801465699364</v>
      </c>
      <c r="AV30" s="17">
        <f ca="1">[1]Calculation!AV5286</f>
        <v>-102.39801465699364</v>
      </c>
      <c r="AW30" s="17">
        <f ca="1">[1]Calculation!AW5286</f>
        <v>-102.39801465699364</v>
      </c>
      <c r="AX30" s="17">
        <f ca="1">[1]Calculation!AX5286</f>
        <v>-102.39801465699364</v>
      </c>
      <c r="AY30" s="17">
        <f ca="1">[1]Calculation!AY5286</f>
        <v>-102.39801465699364</v>
      </c>
      <c r="AZ30" s="17">
        <f ca="1">[1]Calculation!AZ5286</f>
        <v>-102.39801465699364</v>
      </c>
      <c r="BA30" s="17">
        <f ca="1">[1]Calculation!BA5286</f>
        <v>-102.39801465699364</v>
      </c>
      <c r="BB30" s="17">
        <f ca="1">[1]Calculation!BB5286</f>
        <v>-102.39801465699364</v>
      </c>
      <c r="BC30" s="17">
        <f ca="1">[1]Calculation!BC5286</f>
        <v>-102.39801465699364</v>
      </c>
      <c r="BD30" s="17">
        <f ca="1">[1]Calculation!BD5286</f>
        <v>-102.39801465699364</v>
      </c>
      <c r="BE30" s="17">
        <f ca="1">[1]Calculation!BE5286</f>
        <v>-102.39801465699364</v>
      </c>
      <c r="BF30" s="17">
        <f ca="1">[1]Calculation!BF5286</f>
        <v>-102.39801465699364</v>
      </c>
      <c r="BG30" s="17">
        <f ca="1">[1]Calculation!BG5286</f>
        <v>-102.39801465699364</v>
      </c>
      <c r="BH30" s="17">
        <f ca="1">[1]Calculation!BH5286</f>
        <v>-102.39801465699364</v>
      </c>
      <c r="BI30" s="17">
        <f ca="1">[1]Calculation!BI5286</f>
        <v>-102.39801465699364</v>
      </c>
      <c r="BJ30" s="17">
        <f ca="1">[1]Calculation!BJ5286</f>
        <v>-102.39801465699364</v>
      </c>
      <c r="BK30" s="17">
        <f ca="1">[1]Calculation!BK5286</f>
        <v>-102.39801465699364</v>
      </c>
      <c r="BL30" s="17">
        <f ca="1">[1]Calculation!BL5286</f>
        <v>-102.39801465699364</v>
      </c>
      <c r="BM30" s="17">
        <f ca="1">[1]Calculation!BM5286</f>
        <v>-102.39801465699364</v>
      </c>
      <c r="BN30" s="17">
        <f ca="1">[1]Calculation!BN5286</f>
        <v>-102.39801465699364</v>
      </c>
      <c r="BO30" s="17">
        <f ca="1">[1]Calculation!BO5286</f>
        <v>-102.39801465699364</v>
      </c>
      <c r="BP30" s="17">
        <f ca="1">[1]Calculation!BP5286</f>
        <v>-102.39801465699364</v>
      </c>
      <c r="BQ30" s="17">
        <f ca="1">[1]Calculation!BQ5286</f>
        <v>-102.39801465699364</v>
      </c>
      <c r="BR30" s="17">
        <f ca="1">[1]Calculation!BR5286</f>
        <v>-102.39801465699364</v>
      </c>
      <c r="BS30" s="17">
        <f ca="1">[1]Calculation!BS5286</f>
        <v>-102.39801465699364</v>
      </c>
      <c r="BT30" s="17">
        <f ca="1">[1]Calculation!BT5286</f>
        <v>-102.39801465699364</v>
      </c>
      <c r="BU30" s="17">
        <f ca="1">[1]Calculation!BU5286</f>
        <v>-102.39801465699364</v>
      </c>
      <c r="BV30" s="17">
        <f ca="1">[1]Calculation!BV5286</f>
        <v>-102.39801465699364</v>
      </c>
      <c r="BW30" s="17">
        <f ca="1">[1]Calculation!BW5286</f>
        <v>-102.39801465699364</v>
      </c>
      <c r="BX30" s="17">
        <f ca="1">[1]Calculation!BX5286</f>
        <v>-102.39801465699364</v>
      </c>
      <c r="BY30" s="17">
        <f ca="1">[1]Calculation!BY5286</f>
        <v>-102.39801465699364</v>
      </c>
      <c r="BZ30" s="17">
        <f ca="1">[1]Calculation!BZ5286</f>
        <v>-102.39801465699364</v>
      </c>
      <c r="CA30" s="17">
        <f ca="1">[1]Calculation!CA5286</f>
        <v>-102.39801465699364</v>
      </c>
      <c r="CB30" s="17">
        <f ca="1">[1]Calculation!CB5286</f>
        <v>-102.39801465699364</v>
      </c>
      <c r="CC30" s="17">
        <f ca="1">[1]Calculation!CC5286</f>
        <v>-102.39801465699364</v>
      </c>
      <c r="CD30" s="17">
        <f ca="1">[1]Calculation!CD5286</f>
        <v>-102.39801465699364</v>
      </c>
      <c r="CE30" s="17">
        <f ca="1">[1]Calculation!CE5286</f>
        <v>-102.39801465699364</v>
      </c>
      <c r="CF30" s="17">
        <f ca="1">[1]Calculation!CF5286</f>
        <v>-102.39801465699364</v>
      </c>
      <c r="CG30" s="17">
        <f ca="1">[1]Calculation!CG5286</f>
        <v>-102.39801465699364</v>
      </c>
      <c r="CH30" s="17">
        <f ca="1">[1]Calculation!CH5286</f>
        <v>-102.39801465699364</v>
      </c>
      <c r="CI30" s="17">
        <f ca="1">[1]Calculation!CI5286</f>
        <v>-102.39801465699364</v>
      </c>
      <c r="CJ30" s="17">
        <f ca="1">[1]Calculation!CJ5286</f>
        <v>-102.39801465699364</v>
      </c>
      <c r="CK30" s="17">
        <f ca="1">[1]Calculation!CK5286</f>
        <v>-102.39801465699364</v>
      </c>
      <c r="CL30" s="17">
        <f ca="1">[1]Calculation!CL5286</f>
        <v>-102.39801465699364</v>
      </c>
      <c r="CM30" s="17">
        <f ca="1">[1]Calculation!CM5286</f>
        <v>-102.39801465699364</v>
      </c>
      <c r="CN30" s="17">
        <f ca="1">[1]Calculation!CN5286</f>
        <v>-102.39801465699364</v>
      </c>
      <c r="CO30" s="17">
        <f ca="1">[1]Calculation!CO5286</f>
        <v>-102.39801465699364</v>
      </c>
      <c r="CP30" s="17">
        <f ca="1">[1]Calculation!CP5286</f>
        <v>-102.39801465699364</v>
      </c>
      <c r="CQ30" s="17">
        <f ca="1">[1]Calculation!CQ5286</f>
        <v>-102.39801465699364</v>
      </c>
      <c r="CR30" s="17">
        <f ca="1">[1]Calculation!CR5286</f>
        <v>-102.39801465699364</v>
      </c>
      <c r="CS30" s="17">
        <f ca="1">[1]Calculation!CS5286</f>
        <v>-102.39801465699364</v>
      </c>
      <c r="CT30" s="17">
        <f ca="1">[1]Calculation!CT5286</f>
        <v>-102.39801465699364</v>
      </c>
      <c r="CU30" s="17">
        <f ca="1">[1]Calculation!CU5286</f>
        <v>-102.39801465699364</v>
      </c>
      <c r="CV30" s="17">
        <f ca="1">[1]Calculation!CV5286</f>
        <v>-102.39801465699364</v>
      </c>
      <c r="CW30" s="17">
        <f ca="1">[1]Calculation!CW5286</f>
        <v>-102.39801465699364</v>
      </c>
      <c r="CX30" s="17">
        <f ca="1">[1]Calculation!CX5286</f>
        <v>-102.39801465699364</v>
      </c>
      <c r="CY30" s="17">
        <f ca="1">[1]Calculation!CY5286</f>
        <v>-102.39801465699364</v>
      </c>
      <c r="CZ30" s="17">
        <f ca="1">[1]Calculation!CZ5286</f>
        <v>-102.39801465699364</v>
      </c>
      <c r="DA30" s="17">
        <f ca="1">[1]Calculation!DA5286</f>
        <v>-102.39801465699364</v>
      </c>
      <c r="DB30" s="17">
        <f ca="1">[1]Calculation!DB5286</f>
        <v>-102.39801465699364</v>
      </c>
      <c r="DC30" s="17">
        <f ca="1">[1]Calculation!DC5286</f>
        <v>-102.39801465699364</v>
      </c>
      <c r="DD30" s="17">
        <f ca="1">[1]Calculation!DD5286</f>
        <v>-102.39801465699364</v>
      </c>
      <c r="DE30" s="17">
        <f ca="1">[1]Calculation!DE5286</f>
        <v>-102.39801465699364</v>
      </c>
      <c r="DF30" s="17">
        <f ca="1">[1]Calculation!DF5286</f>
        <v>-102.39801465699364</v>
      </c>
      <c r="DG30" s="17">
        <f ca="1">[1]Calculation!DG5286</f>
        <v>-102.39801465699364</v>
      </c>
      <c r="DH30" s="17">
        <f ca="1">[1]Calculation!DH5286</f>
        <v>-102.39801465699364</v>
      </c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</row>
    <row r="31" spans="1:145" s="12" customFormat="1" outlineLevel="2" x14ac:dyDescent="0.25">
      <c r="A31"/>
      <c r="B31"/>
      <c r="C31" s="10" t="s">
        <v>23</v>
      </c>
      <c r="D31" s="8" t="s">
        <v>16</v>
      </c>
      <c r="E31" s="9"/>
      <c r="F31" s="9"/>
      <c r="G31" s="9"/>
      <c r="H31" s="9"/>
      <c r="I31" s="18"/>
      <c r="J31" s="18"/>
      <c r="K31" s="15">
        <f ca="1">(K21+K22+K30)*-K47</f>
        <v>0</v>
      </c>
      <c r="L31" s="15">
        <f t="shared" ref="L31:BW31" ca="1" si="8">(L21+L22+L30)*-L47</f>
        <v>0</v>
      </c>
      <c r="M31" s="15">
        <f t="shared" ca="1" si="8"/>
        <v>-40.491728324712803</v>
      </c>
      <c r="N31" s="15">
        <f t="shared" ca="1" si="8"/>
        <v>-63.785882060941219</v>
      </c>
      <c r="O31" s="15">
        <f t="shared" ca="1" si="8"/>
        <v>-105.43251055536496</v>
      </c>
      <c r="P31" s="15">
        <f t="shared" ca="1" si="8"/>
        <v>-121.5645839036452</v>
      </c>
      <c r="Q31" s="15">
        <f t="shared" ca="1" si="8"/>
        <v>-135.45753897720832</v>
      </c>
      <c r="R31" s="15">
        <f t="shared" ca="1" si="8"/>
        <v>-141.83982122820075</v>
      </c>
      <c r="S31" s="15">
        <f t="shared" ca="1" si="8"/>
        <v>-142.93407553668936</v>
      </c>
      <c r="T31" s="15">
        <f t="shared" ca="1" si="8"/>
        <v>-144.38761464426028</v>
      </c>
      <c r="U31" s="15">
        <f t="shared" ca="1" si="8"/>
        <v>-144.60498414037565</v>
      </c>
      <c r="V31" s="15">
        <f t="shared" ca="1" si="8"/>
        <v>-144.81760386214142</v>
      </c>
      <c r="W31" s="15">
        <f t="shared" ca="1" si="8"/>
        <v>-131.07804663011558</v>
      </c>
      <c r="X31" s="15">
        <f t="shared" ca="1" si="8"/>
        <v>-131.07804663011558</v>
      </c>
      <c r="Y31" s="15">
        <f t="shared" ca="1" si="8"/>
        <v>-131.07804663011558</v>
      </c>
      <c r="Z31" s="15">
        <f t="shared" ca="1" si="8"/>
        <v>-131.07804663011558</v>
      </c>
      <c r="AA31" s="15">
        <f t="shared" ca="1" si="8"/>
        <v>-131.07804663011558</v>
      </c>
      <c r="AB31" s="15">
        <f t="shared" ca="1" si="8"/>
        <v>-131.07804663011558</v>
      </c>
      <c r="AC31" s="15">
        <f t="shared" ca="1" si="8"/>
        <v>-131.07804663011558</v>
      </c>
      <c r="AD31" s="15">
        <f t="shared" ca="1" si="8"/>
        <v>-131.07804663011558</v>
      </c>
      <c r="AE31" s="15">
        <f t="shared" ca="1" si="8"/>
        <v>-131.07804663011558</v>
      </c>
      <c r="AF31" s="15">
        <f t="shared" ca="1" si="8"/>
        <v>-131.07804663011558</v>
      </c>
      <c r="AG31" s="15">
        <f t="shared" ca="1" si="8"/>
        <v>-131.07804663011558</v>
      </c>
      <c r="AH31" s="15">
        <f t="shared" ca="1" si="8"/>
        <v>-131.07804663011558</v>
      </c>
      <c r="AI31" s="15">
        <f t="shared" ca="1" si="8"/>
        <v>-131.07804663011558</v>
      </c>
      <c r="AJ31" s="15">
        <f t="shared" ca="1" si="8"/>
        <v>-131.07804663011558</v>
      </c>
      <c r="AK31" s="15">
        <f t="shared" ca="1" si="8"/>
        <v>-131.07804663011558</v>
      </c>
      <c r="AL31" s="15">
        <f t="shared" ca="1" si="8"/>
        <v>-131.07804663011558</v>
      </c>
      <c r="AM31" s="15">
        <f t="shared" ca="1" si="8"/>
        <v>-131.07804663011558</v>
      </c>
      <c r="AN31" s="15">
        <f t="shared" ca="1" si="8"/>
        <v>-131.07804663011558</v>
      </c>
      <c r="AO31" s="15">
        <f t="shared" ca="1" si="8"/>
        <v>-131.07804663011558</v>
      </c>
      <c r="AP31" s="15">
        <f t="shared" ca="1" si="8"/>
        <v>-131.07804663011558</v>
      </c>
      <c r="AQ31" s="15">
        <f t="shared" ca="1" si="8"/>
        <v>-131.07804663011558</v>
      </c>
      <c r="AR31" s="15">
        <f t="shared" ca="1" si="8"/>
        <v>-131.07804663011558</v>
      </c>
      <c r="AS31" s="15">
        <f t="shared" ca="1" si="8"/>
        <v>-131.07804663011558</v>
      </c>
      <c r="AT31" s="15">
        <f t="shared" ca="1" si="8"/>
        <v>-131.07804663011558</v>
      </c>
      <c r="AU31" s="15">
        <f t="shared" ca="1" si="8"/>
        <v>-131.07804663011558</v>
      </c>
      <c r="AV31" s="15">
        <f t="shared" ca="1" si="8"/>
        <v>-131.07804663011558</v>
      </c>
      <c r="AW31" s="15">
        <f t="shared" ca="1" si="8"/>
        <v>-131.07804663011558</v>
      </c>
      <c r="AX31" s="15">
        <f t="shared" ca="1" si="8"/>
        <v>-131.07804663011558</v>
      </c>
      <c r="AY31" s="15">
        <f t="shared" ca="1" si="8"/>
        <v>-131.07804663011558</v>
      </c>
      <c r="AZ31" s="15">
        <f t="shared" ca="1" si="8"/>
        <v>-131.07804663011558</v>
      </c>
      <c r="BA31" s="15">
        <f t="shared" ca="1" si="8"/>
        <v>-131.07804663011558</v>
      </c>
      <c r="BB31" s="15">
        <f t="shared" ca="1" si="8"/>
        <v>-131.07804663011558</v>
      </c>
      <c r="BC31" s="15">
        <f t="shared" ca="1" si="8"/>
        <v>-131.07804663011558</v>
      </c>
      <c r="BD31" s="15">
        <f t="shared" ca="1" si="8"/>
        <v>-131.07804663011558</v>
      </c>
      <c r="BE31" s="15">
        <f t="shared" ca="1" si="8"/>
        <v>-131.07804663011558</v>
      </c>
      <c r="BF31" s="15">
        <f t="shared" ca="1" si="8"/>
        <v>-131.07804663011558</v>
      </c>
      <c r="BG31" s="15">
        <f t="shared" ca="1" si="8"/>
        <v>-131.07804663011558</v>
      </c>
      <c r="BH31" s="15">
        <f t="shared" ca="1" si="8"/>
        <v>-131.07804663011558</v>
      </c>
      <c r="BI31" s="15">
        <f t="shared" ca="1" si="8"/>
        <v>-131.07804663011558</v>
      </c>
      <c r="BJ31" s="15">
        <f t="shared" ca="1" si="8"/>
        <v>-131.07804663011558</v>
      </c>
      <c r="BK31" s="15">
        <f t="shared" ca="1" si="8"/>
        <v>-131.07804663011558</v>
      </c>
      <c r="BL31" s="15">
        <f t="shared" ca="1" si="8"/>
        <v>-131.07804663011558</v>
      </c>
      <c r="BM31" s="15">
        <f t="shared" ca="1" si="8"/>
        <v>-131.07804663011558</v>
      </c>
      <c r="BN31" s="15">
        <f t="shared" ca="1" si="8"/>
        <v>-131.07804663011558</v>
      </c>
      <c r="BO31" s="15">
        <f t="shared" ca="1" si="8"/>
        <v>-131.07804663011558</v>
      </c>
      <c r="BP31" s="15">
        <f t="shared" ca="1" si="8"/>
        <v>-131.07804663011558</v>
      </c>
      <c r="BQ31" s="15">
        <f t="shared" ca="1" si="8"/>
        <v>-131.07804663011558</v>
      </c>
      <c r="BR31" s="15">
        <f t="shared" ca="1" si="8"/>
        <v>-131.07804663011558</v>
      </c>
      <c r="BS31" s="15">
        <f t="shared" ca="1" si="8"/>
        <v>-131.07804663011558</v>
      </c>
      <c r="BT31" s="15">
        <f t="shared" ca="1" si="8"/>
        <v>-131.07804663011558</v>
      </c>
      <c r="BU31" s="15">
        <f t="shared" ca="1" si="8"/>
        <v>-131.07804663011558</v>
      </c>
      <c r="BV31" s="15">
        <f t="shared" ca="1" si="8"/>
        <v>-131.07804663011558</v>
      </c>
      <c r="BW31" s="15">
        <f t="shared" ca="1" si="8"/>
        <v>-131.07804663011558</v>
      </c>
      <c r="BX31" s="15">
        <f t="shared" ref="BX31:DH31" ca="1" si="9">(BX21+BX22+BX30)*-BX47</f>
        <v>-131.07804663011558</v>
      </c>
      <c r="BY31" s="15">
        <f t="shared" ca="1" si="9"/>
        <v>-131.07804663011558</v>
      </c>
      <c r="BZ31" s="15">
        <f t="shared" ca="1" si="9"/>
        <v>-131.07804663011558</v>
      </c>
      <c r="CA31" s="15">
        <f t="shared" ca="1" si="9"/>
        <v>-131.07804663011558</v>
      </c>
      <c r="CB31" s="15">
        <f t="shared" ca="1" si="9"/>
        <v>-131.07804663011558</v>
      </c>
      <c r="CC31" s="15">
        <f t="shared" ca="1" si="9"/>
        <v>-131.07804663011558</v>
      </c>
      <c r="CD31" s="15">
        <f t="shared" ca="1" si="9"/>
        <v>-131.07804663011558</v>
      </c>
      <c r="CE31" s="15">
        <f t="shared" ca="1" si="9"/>
        <v>-131.07804663011558</v>
      </c>
      <c r="CF31" s="15">
        <f t="shared" ca="1" si="9"/>
        <v>-131.07804663011558</v>
      </c>
      <c r="CG31" s="15">
        <f t="shared" ca="1" si="9"/>
        <v>-131.07804663011558</v>
      </c>
      <c r="CH31" s="15">
        <f t="shared" ca="1" si="9"/>
        <v>-131.07804663011558</v>
      </c>
      <c r="CI31" s="15">
        <f t="shared" ca="1" si="9"/>
        <v>-131.07804663011558</v>
      </c>
      <c r="CJ31" s="15">
        <f t="shared" ca="1" si="9"/>
        <v>-131.07804663011558</v>
      </c>
      <c r="CK31" s="15">
        <f t="shared" ca="1" si="9"/>
        <v>-131.07804663011558</v>
      </c>
      <c r="CL31" s="15">
        <f t="shared" ca="1" si="9"/>
        <v>-131.07804663011558</v>
      </c>
      <c r="CM31" s="15">
        <f t="shared" ca="1" si="9"/>
        <v>-131.07804663011558</v>
      </c>
      <c r="CN31" s="15">
        <f t="shared" ca="1" si="9"/>
        <v>-131.07804663011558</v>
      </c>
      <c r="CO31" s="15">
        <f t="shared" ca="1" si="9"/>
        <v>-131.07804663011558</v>
      </c>
      <c r="CP31" s="15">
        <f t="shared" ca="1" si="9"/>
        <v>-131.07804663011558</v>
      </c>
      <c r="CQ31" s="15">
        <f t="shared" ca="1" si="9"/>
        <v>-131.07804663011558</v>
      </c>
      <c r="CR31" s="15">
        <f t="shared" ca="1" si="9"/>
        <v>-131.07804663011558</v>
      </c>
      <c r="CS31" s="15">
        <f t="shared" ca="1" si="9"/>
        <v>-131.07804663011558</v>
      </c>
      <c r="CT31" s="15">
        <f t="shared" ca="1" si="9"/>
        <v>-131.07804663011558</v>
      </c>
      <c r="CU31" s="15">
        <f t="shared" ca="1" si="9"/>
        <v>-131.07804663011558</v>
      </c>
      <c r="CV31" s="15">
        <f t="shared" ca="1" si="9"/>
        <v>-131.07804663011558</v>
      </c>
      <c r="CW31" s="15">
        <f t="shared" ca="1" si="9"/>
        <v>-131.07804663011558</v>
      </c>
      <c r="CX31" s="15">
        <f t="shared" ca="1" si="9"/>
        <v>-131.07804663011558</v>
      </c>
      <c r="CY31" s="15">
        <f t="shared" ca="1" si="9"/>
        <v>-131.07804663011558</v>
      </c>
      <c r="CZ31" s="15">
        <f t="shared" ca="1" si="9"/>
        <v>-131.07804663011558</v>
      </c>
      <c r="DA31" s="15">
        <f t="shared" ca="1" si="9"/>
        <v>-131.07804663011558</v>
      </c>
      <c r="DB31" s="15">
        <f t="shared" ca="1" si="9"/>
        <v>-131.07804663011558</v>
      </c>
      <c r="DC31" s="15">
        <f t="shared" ca="1" si="9"/>
        <v>-131.07804663011558</v>
      </c>
      <c r="DD31" s="15">
        <f t="shared" ca="1" si="9"/>
        <v>-131.07804663011558</v>
      </c>
      <c r="DE31" s="15">
        <f t="shared" ca="1" si="9"/>
        <v>-131.07804663011558</v>
      </c>
      <c r="DF31" s="15">
        <f t="shared" ca="1" si="9"/>
        <v>-131.07804663011558</v>
      </c>
      <c r="DG31" s="15">
        <f t="shared" ca="1" si="9"/>
        <v>-131.07804663011558</v>
      </c>
      <c r="DH31" s="15">
        <f t="shared" ca="1" si="9"/>
        <v>-131.07804663011558</v>
      </c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</row>
    <row r="32" spans="1:145" s="12" customFormat="1" outlineLevel="2" x14ac:dyDescent="0.25">
      <c r="A32"/>
      <c r="B32"/>
      <c r="C32" s="10" t="s">
        <v>24</v>
      </c>
      <c r="D32" s="8" t="s">
        <v>16</v>
      </c>
      <c r="E32" s="9"/>
      <c r="F32" s="9"/>
      <c r="G32" s="9"/>
      <c r="H32" s="9"/>
      <c r="I32" s="9"/>
      <c r="J32" s="18"/>
      <c r="K32" s="21">
        <f t="shared" ref="K32:BV32" ca="1" si="10">SUM(K30:K31)</f>
        <v>0</v>
      </c>
      <c r="L32" s="21">
        <f t="shared" ca="1" si="10"/>
        <v>0</v>
      </c>
      <c r="M32" s="108">
        <f t="shared" ca="1" si="10"/>
        <v>-72.717098765159761</v>
      </c>
      <c r="N32" s="108">
        <f t="shared" ca="1" si="10"/>
        <v>-128.23662294183515</v>
      </c>
      <c r="O32" s="108">
        <f t="shared" ca="1" si="10"/>
        <v>-169.88325143625889</v>
      </c>
      <c r="P32" s="108">
        <f t="shared" ca="1" si="10"/>
        <v>-186.01532478453913</v>
      </c>
      <c r="Q32" s="108">
        <f t="shared" ca="1" si="10"/>
        <v>-199.90827985810225</v>
      </c>
      <c r="R32" s="108">
        <f t="shared" ca="1" si="10"/>
        <v>-206.29056210909468</v>
      </c>
      <c r="S32" s="108">
        <f t="shared" ca="1" si="10"/>
        <v>-207.38481641758329</v>
      </c>
      <c r="T32" s="108">
        <f t="shared" ca="1" si="10"/>
        <v>-208.83835552515421</v>
      </c>
      <c r="U32" s="108">
        <f t="shared" ca="1" si="10"/>
        <v>-209.05572502126958</v>
      </c>
      <c r="V32" s="108">
        <f t="shared" ca="1" si="10"/>
        <v>-209.26834474303536</v>
      </c>
      <c r="W32" s="108">
        <f t="shared" ca="1" si="10"/>
        <v>-233.47606128710922</v>
      </c>
      <c r="X32" s="108">
        <f t="shared" ca="1" si="10"/>
        <v>-233.47606128710922</v>
      </c>
      <c r="Y32" s="108">
        <f t="shared" ca="1" si="10"/>
        <v>-233.47606128710922</v>
      </c>
      <c r="Z32" s="108">
        <f t="shared" ca="1" si="10"/>
        <v>-233.47606128710922</v>
      </c>
      <c r="AA32" s="108">
        <f t="shared" ca="1" si="10"/>
        <v>-233.47606128710922</v>
      </c>
      <c r="AB32" s="108">
        <f t="shared" ca="1" si="10"/>
        <v>-233.47606128710922</v>
      </c>
      <c r="AC32" s="108">
        <f t="shared" ca="1" si="10"/>
        <v>-233.47606128710922</v>
      </c>
      <c r="AD32" s="108">
        <f t="shared" ca="1" si="10"/>
        <v>-233.47606128710922</v>
      </c>
      <c r="AE32" s="108">
        <f t="shared" ca="1" si="10"/>
        <v>-233.47606128710922</v>
      </c>
      <c r="AF32" s="108">
        <f t="shared" ca="1" si="10"/>
        <v>-233.47606128710922</v>
      </c>
      <c r="AG32" s="108">
        <f t="shared" ca="1" si="10"/>
        <v>-233.47606128710922</v>
      </c>
      <c r="AH32" s="108">
        <f t="shared" ca="1" si="10"/>
        <v>-233.47606128710922</v>
      </c>
      <c r="AI32" s="108">
        <f t="shared" ca="1" si="10"/>
        <v>-233.47606128710922</v>
      </c>
      <c r="AJ32" s="108">
        <f t="shared" ca="1" si="10"/>
        <v>-233.47606128710922</v>
      </c>
      <c r="AK32" s="108">
        <f t="shared" ca="1" si="10"/>
        <v>-233.47606128710922</v>
      </c>
      <c r="AL32" s="108">
        <f t="shared" ca="1" si="10"/>
        <v>-233.47606128710922</v>
      </c>
      <c r="AM32" s="108">
        <f t="shared" ca="1" si="10"/>
        <v>-233.47606128710922</v>
      </c>
      <c r="AN32" s="108">
        <f t="shared" ca="1" si="10"/>
        <v>-233.47606128710922</v>
      </c>
      <c r="AO32" s="108">
        <f t="shared" ca="1" si="10"/>
        <v>-233.47606128710922</v>
      </c>
      <c r="AP32" s="108">
        <f t="shared" ca="1" si="10"/>
        <v>-233.47606128710922</v>
      </c>
      <c r="AQ32" s="108">
        <f t="shared" ca="1" si="10"/>
        <v>-233.47606128710922</v>
      </c>
      <c r="AR32" s="108">
        <f t="shared" ca="1" si="10"/>
        <v>-233.47606128710922</v>
      </c>
      <c r="AS32" s="108">
        <f t="shared" ca="1" si="10"/>
        <v>-233.47606128710922</v>
      </c>
      <c r="AT32" s="108">
        <f t="shared" ca="1" si="10"/>
        <v>-233.47606128710922</v>
      </c>
      <c r="AU32" s="108">
        <f t="shared" ca="1" si="10"/>
        <v>-233.47606128710922</v>
      </c>
      <c r="AV32" s="108">
        <f t="shared" ca="1" si="10"/>
        <v>-233.47606128710922</v>
      </c>
      <c r="AW32" s="108">
        <f t="shared" ca="1" si="10"/>
        <v>-233.47606128710922</v>
      </c>
      <c r="AX32" s="108">
        <f t="shared" ca="1" si="10"/>
        <v>-233.47606128710922</v>
      </c>
      <c r="AY32" s="108">
        <f t="shared" ca="1" si="10"/>
        <v>-233.47606128710922</v>
      </c>
      <c r="AZ32" s="108">
        <f t="shared" ca="1" si="10"/>
        <v>-233.47606128710922</v>
      </c>
      <c r="BA32" s="108">
        <f t="shared" ca="1" si="10"/>
        <v>-233.47606128710922</v>
      </c>
      <c r="BB32" s="108">
        <f t="shared" ca="1" si="10"/>
        <v>-233.47606128710922</v>
      </c>
      <c r="BC32" s="108">
        <f t="shared" ca="1" si="10"/>
        <v>-233.47606128710922</v>
      </c>
      <c r="BD32" s="108">
        <f t="shared" ca="1" si="10"/>
        <v>-233.47606128710922</v>
      </c>
      <c r="BE32" s="108">
        <f t="shared" ca="1" si="10"/>
        <v>-233.47606128710922</v>
      </c>
      <c r="BF32" s="108">
        <f t="shared" ca="1" si="10"/>
        <v>-233.47606128710922</v>
      </c>
      <c r="BG32" s="108">
        <f t="shared" ca="1" si="10"/>
        <v>-233.47606128710922</v>
      </c>
      <c r="BH32" s="108">
        <f t="shared" ca="1" si="10"/>
        <v>-233.47606128710922</v>
      </c>
      <c r="BI32" s="108">
        <f t="shared" ca="1" si="10"/>
        <v>-233.47606128710922</v>
      </c>
      <c r="BJ32" s="108">
        <f t="shared" ca="1" si="10"/>
        <v>-233.47606128710922</v>
      </c>
      <c r="BK32" s="108">
        <f t="shared" ca="1" si="10"/>
        <v>-233.47606128710922</v>
      </c>
      <c r="BL32" s="108">
        <f t="shared" ca="1" si="10"/>
        <v>-233.47606128710922</v>
      </c>
      <c r="BM32" s="108">
        <f t="shared" ca="1" si="10"/>
        <v>-233.47606128710922</v>
      </c>
      <c r="BN32" s="108">
        <f t="shared" ca="1" si="10"/>
        <v>-233.47606128710922</v>
      </c>
      <c r="BO32" s="108">
        <f t="shared" ca="1" si="10"/>
        <v>-233.47606128710922</v>
      </c>
      <c r="BP32" s="108">
        <f t="shared" ca="1" si="10"/>
        <v>-233.47606128710922</v>
      </c>
      <c r="BQ32" s="108">
        <f t="shared" ca="1" si="10"/>
        <v>-233.47606128710922</v>
      </c>
      <c r="BR32" s="108">
        <f t="shared" ca="1" si="10"/>
        <v>-233.47606128710922</v>
      </c>
      <c r="BS32" s="108">
        <f t="shared" ca="1" si="10"/>
        <v>-233.47606128710922</v>
      </c>
      <c r="BT32" s="108">
        <f t="shared" ca="1" si="10"/>
        <v>-233.47606128710922</v>
      </c>
      <c r="BU32" s="108">
        <f t="shared" ca="1" si="10"/>
        <v>-233.47606128710922</v>
      </c>
      <c r="BV32" s="108">
        <f t="shared" ca="1" si="10"/>
        <v>-233.47606128710922</v>
      </c>
      <c r="BW32" s="108">
        <f t="shared" ref="BW32:DH32" ca="1" si="11">SUM(BW30:BW31)</f>
        <v>-233.47606128710922</v>
      </c>
      <c r="BX32" s="108">
        <f t="shared" ca="1" si="11"/>
        <v>-233.47606128710922</v>
      </c>
      <c r="BY32" s="108">
        <f t="shared" ca="1" si="11"/>
        <v>-233.47606128710922</v>
      </c>
      <c r="BZ32" s="108">
        <f t="shared" ca="1" si="11"/>
        <v>-233.47606128710922</v>
      </c>
      <c r="CA32" s="108">
        <f t="shared" ca="1" si="11"/>
        <v>-233.47606128710922</v>
      </c>
      <c r="CB32" s="108">
        <f t="shared" ca="1" si="11"/>
        <v>-233.47606128710922</v>
      </c>
      <c r="CC32" s="108">
        <f t="shared" ca="1" si="11"/>
        <v>-233.47606128710922</v>
      </c>
      <c r="CD32" s="108">
        <f t="shared" ca="1" si="11"/>
        <v>-233.47606128710922</v>
      </c>
      <c r="CE32" s="108">
        <f t="shared" ca="1" si="11"/>
        <v>-233.47606128710922</v>
      </c>
      <c r="CF32" s="108">
        <f t="shared" ca="1" si="11"/>
        <v>-233.47606128710922</v>
      </c>
      <c r="CG32" s="108">
        <f t="shared" ca="1" si="11"/>
        <v>-233.47606128710922</v>
      </c>
      <c r="CH32" s="108">
        <f t="shared" ca="1" si="11"/>
        <v>-233.47606128710922</v>
      </c>
      <c r="CI32" s="108">
        <f t="shared" ca="1" si="11"/>
        <v>-233.47606128710922</v>
      </c>
      <c r="CJ32" s="108">
        <f t="shared" ca="1" si="11"/>
        <v>-233.47606128710922</v>
      </c>
      <c r="CK32" s="108">
        <f t="shared" ca="1" si="11"/>
        <v>-233.47606128710922</v>
      </c>
      <c r="CL32" s="108">
        <f t="shared" ca="1" si="11"/>
        <v>-233.47606128710922</v>
      </c>
      <c r="CM32" s="108">
        <f t="shared" ca="1" si="11"/>
        <v>-233.47606128710922</v>
      </c>
      <c r="CN32" s="108">
        <f t="shared" ca="1" si="11"/>
        <v>-233.47606128710922</v>
      </c>
      <c r="CO32" s="108">
        <f t="shared" ca="1" si="11"/>
        <v>-233.47606128710922</v>
      </c>
      <c r="CP32" s="108">
        <f t="shared" ca="1" si="11"/>
        <v>-233.47606128710922</v>
      </c>
      <c r="CQ32" s="108">
        <f t="shared" ca="1" si="11"/>
        <v>-233.47606128710922</v>
      </c>
      <c r="CR32" s="108">
        <f t="shared" ca="1" si="11"/>
        <v>-233.47606128710922</v>
      </c>
      <c r="CS32" s="108">
        <f t="shared" ca="1" si="11"/>
        <v>-233.47606128710922</v>
      </c>
      <c r="CT32" s="108">
        <f t="shared" ca="1" si="11"/>
        <v>-233.47606128710922</v>
      </c>
      <c r="CU32" s="108">
        <f t="shared" ca="1" si="11"/>
        <v>-233.47606128710922</v>
      </c>
      <c r="CV32" s="108">
        <f t="shared" ca="1" si="11"/>
        <v>-233.47606128710922</v>
      </c>
      <c r="CW32" s="108">
        <f t="shared" ca="1" si="11"/>
        <v>-233.47606128710922</v>
      </c>
      <c r="CX32" s="108">
        <f t="shared" ca="1" si="11"/>
        <v>-233.47606128710922</v>
      </c>
      <c r="CY32" s="108">
        <f t="shared" ca="1" si="11"/>
        <v>-233.47606128710922</v>
      </c>
      <c r="CZ32" s="108">
        <f t="shared" ca="1" si="11"/>
        <v>-233.47606128710922</v>
      </c>
      <c r="DA32" s="108">
        <f t="shared" ca="1" si="11"/>
        <v>-233.47606128710922</v>
      </c>
      <c r="DB32" s="108">
        <f t="shared" ca="1" si="11"/>
        <v>-233.47606128710922</v>
      </c>
      <c r="DC32" s="108">
        <f t="shared" ca="1" si="11"/>
        <v>-233.47606128710922</v>
      </c>
      <c r="DD32" s="108">
        <f t="shared" ca="1" si="11"/>
        <v>-233.47606128710922</v>
      </c>
      <c r="DE32" s="108">
        <f t="shared" ca="1" si="11"/>
        <v>-233.47606128710922</v>
      </c>
      <c r="DF32" s="108">
        <f t="shared" ca="1" si="11"/>
        <v>-233.47606128710922</v>
      </c>
      <c r="DG32" s="108">
        <f t="shared" ca="1" si="11"/>
        <v>-233.47606128710922</v>
      </c>
      <c r="DH32" s="108">
        <f t="shared" ca="1" si="11"/>
        <v>-233.47606128710922</v>
      </c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</row>
    <row r="33" spans="1:145" s="12" customFormat="1" outlineLevel="2" x14ac:dyDescent="0.25">
      <c r="A33"/>
      <c r="B33"/>
      <c r="C33" s="10"/>
      <c r="D33" s="8"/>
      <c r="E33" s="9"/>
      <c r="F33" s="9"/>
      <c r="G33" s="9"/>
      <c r="H33" s="9"/>
      <c r="I33" s="9"/>
      <c r="J33" s="18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</row>
    <row r="34" spans="1:145" s="12" customFormat="1" ht="15.75" outlineLevel="2" thickBot="1" x14ac:dyDescent="0.3">
      <c r="A34"/>
      <c r="B34"/>
      <c r="C34" s="10" t="s">
        <v>25</v>
      </c>
      <c r="D34" s="8" t="s">
        <v>16</v>
      </c>
      <c r="E34" s="9"/>
      <c r="F34" s="9"/>
      <c r="G34" s="9"/>
      <c r="H34" s="9"/>
      <c r="I34" s="9"/>
      <c r="J34" s="18"/>
      <c r="K34" s="22">
        <f t="shared" ref="K34:BV34" ca="1" si="12">K32*K$14</f>
        <v>0</v>
      </c>
      <c r="L34" s="22">
        <f t="shared" ca="1" si="12"/>
        <v>0</v>
      </c>
      <c r="M34" s="109">
        <f t="shared" ca="1" si="12"/>
        <v>-72.717098765159761</v>
      </c>
      <c r="N34" s="109">
        <f t="shared" ca="1" si="12"/>
        <v>-125.40697275919543</v>
      </c>
      <c r="O34" s="109">
        <f t="shared" ca="1" si="12"/>
        <v>-158.8837201805878</v>
      </c>
      <c r="P34" s="109">
        <f t="shared" ca="1" si="12"/>
        <v>-166.37833894127996</v>
      </c>
      <c r="Q34" s="109">
        <f t="shared" ca="1" si="12"/>
        <v>-171.00076971609553</v>
      </c>
      <c r="R34" s="109">
        <f t="shared" ca="1" si="12"/>
        <v>-168.75858140271848</v>
      </c>
      <c r="S34" s="109">
        <f t="shared" ca="1" si="12"/>
        <v>-162.24924592608158</v>
      </c>
      <c r="T34" s="109">
        <f t="shared" ca="1" si="12"/>
        <v>-156.25546619728033</v>
      </c>
      <c r="U34" s="109">
        <f t="shared" ca="1" si="12"/>
        <v>-149.59126791222633</v>
      </c>
      <c r="V34" s="109">
        <f t="shared" ca="1" si="12"/>
        <v>-143.20788830710816</v>
      </c>
      <c r="W34" s="109">
        <f t="shared" ca="1" si="12"/>
        <v>-152.80057326523939</v>
      </c>
      <c r="X34" s="109">
        <f t="shared" ca="1" si="12"/>
        <v>-146.13162284606278</v>
      </c>
      <c r="Y34" s="109">
        <f t="shared" ca="1" si="12"/>
        <v>-139.75373743235727</v>
      </c>
      <c r="Z34" s="109">
        <f t="shared" ca="1" si="12"/>
        <v>-133.65421355024995</v>
      </c>
      <c r="AA34" s="109">
        <f t="shared" ca="1" si="12"/>
        <v>-127.82090216644096</v>
      </c>
      <c r="AB34" s="109">
        <f t="shared" ca="1" si="12"/>
        <v>-122.24218448975576</v>
      </c>
      <c r="AC34" s="109">
        <f t="shared" ca="1" si="12"/>
        <v>-116.90694882883383</v>
      </c>
      <c r="AD34" s="109">
        <f t="shared" ca="1" si="12"/>
        <v>-111.80456845985864</v>
      </c>
      <c r="AE34" s="109">
        <f t="shared" ca="1" si="12"/>
        <v>-106.92488046024657</v>
      </c>
      <c r="AF34" s="109">
        <f t="shared" ca="1" si="12"/>
        <v>-102.25816546613478</v>
      </c>
      <c r="AG34" s="109">
        <f t="shared" ca="1" si="12"/>
        <v>-97.79512831334975</v>
      </c>
      <c r="AH34" s="109">
        <f t="shared" ca="1" si="12"/>
        <v>-93.526879523296884</v>
      </c>
      <c r="AI34" s="109">
        <f t="shared" ca="1" si="12"/>
        <v>-89.444917596894456</v>
      </c>
      <c r="AJ34" s="109">
        <f t="shared" ca="1" si="12"/>
        <v>-85.541112081285661</v>
      </c>
      <c r="AK34" s="109">
        <f t="shared" ca="1" si="12"/>
        <v>-81.807687375600352</v>
      </c>
      <c r="AL34" s="109">
        <f t="shared" ca="1" si="12"/>
        <v>-78.237207243511151</v>
      </c>
      <c r="AM34" s="109">
        <f t="shared" ca="1" si="12"/>
        <v>-74.822560001735908</v>
      </c>
      <c r="AN34" s="109">
        <f t="shared" ca="1" si="12"/>
        <v>-71.55694435498522</v>
      </c>
      <c r="AO34" s="109">
        <f t="shared" ca="1" si="12"/>
        <v>-68.433855849140343</v>
      </c>
      <c r="AP34" s="109">
        <f t="shared" ca="1" si="12"/>
        <v>-65.447073915680022</v>
      </c>
      <c r="AQ34" s="109">
        <f t="shared" ca="1" si="12"/>
        <v>-62.590649481550322</v>
      </c>
      <c r="AR34" s="109">
        <f t="shared" ca="1" si="12"/>
        <v>-59.858893119799276</v>
      </c>
      <c r="AS34" s="109">
        <f t="shared" ca="1" si="12"/>
        <v>-57.246363717374933</v>
      </c>
      <c r="AT34" s="109">
        <f t="shared" ca="1" si="12"/>
        <v>-54.747857637514727</v>
      </c>
      <c r="AU34" s="109">
        <f t="shared" ca="1" si="12"/>
        <v>-52.35839835514053</v>
      </c>
      <c r="AV34" s="109">
        <f t="shared" ca="1" si="12"/>
        <v>-50.07322654461457</v>
      </c>
      <c r="AW34" s="109">
        <f t="shared" ca="1" si="12"/>
        <v>-47.887790600113448</v>
      </c>
      <c r="AX34" s="109">
        <f t="shared" ca="1" si="12"/>
        <v>-45.797737569738324</v>
      </c>
      <c r="AY34" s="109">
        <f t="shared" ca="1" si="12"/>
        <v>-43.798904485304291</v>
      </c>
      <c r="AZ34" s="109">
        <f t="shared" ca="1" si="12"/>
        <v>-41.887310070539137</v>
      </c>
      <c r="BA34" s="109">
        <f t="shared" ca="1" si="12"/>
        <v>-40.059146811176213</v>
      </c>
      <c r="BB34" s="109">
        <f t="shared" ca="1" si="12"/>
        <v>-38.310773371146546</v>
      </c>
      <c r="BC34" s="109">
        <f t="shared" ca="1" si="12"/>
        <v>-36.63870733976465</v>
      </c>
      <c r="BD34" s="109">
        <f t="shared" ca="1" si="12"/>
        <v>-35.039618295461963</v>
      </c>
      <c r="BE34" s="109">
        <f t="shared" ca="1" si="12"/>
        <v>-33.510321172252354</v>
      </c>
      <c r="BF34" s="109">
        <f t="shared" ca="1" si="12"/>
        <v>-32.047769915716763</v>
      </c>
      <c r="BG34" s="109">
        <f t="shared" ca="1" si="12"/>
        <v>-30.649051415871224</v>
      </c>
      <c r="BH34" s="109">
        <f t="shared" ca="1" si="12"/>
        <v>-29.311379704833612</v>
      </c>
      <c r="BI34" s="109">
        <f t="shared" ca="1" si="12"/>
        <v>-28.032090407732106</v>
      </c>
      <c r="BJ34" s="109">
        <f t="shared" ca="1" si="12"/>
        <v>-26.808635435802568</v>
      </c>
      <c r="BK34" s="109">
        <f t="shared" ca="1" si="12"/>
        <v>-25.638577911104644</v>
      </c>
      <c r="BL34" s="109">
        <f t="shared" ca="1" si="12"/>
        <v>-24.519587312747706</v>
      </c>
      <c r="BM34" s="109">
        <f t="shared" ca="1" si="12"/>
        <v>-23.449434834958641</v>
      </c>
      <c r="BN34" s="109">
        <f t="shared" ca="1" si="12"/>
        <v>-22.425988947745928</v>
      </c>
      <c r="BO34" s="109">
        <f t="shared" ca="1" si="12"/>
        <v>-21.44721115131771</v>
      </c>
      <c r="BP34" s="109">
        <f t="shared" ca="1" si="12"/>
        <v>-20.511151915797242</v>
      </c>
      <c r="BQ34" s="109">
        <f t="shared" ca="1" si="12"/>
        <v>-19.61594679814884</v>
      </c>
      <c r="BR34" s="109">
        <f t="shared" ca="1" si="12"/>
        <v>-18.759812728579742</v>
      </c>
      <c r="BS34" s="109">
        <f t="shared" ca="1" si="12"/>
        <v>-17.941044459021182</v>
      </c>
      <c r="BT34" s="109">
        <f t="shared" ca="1" si="12"/>
        <v>-17.158011166614841</v>
      </c>
      <c r="BU34" s="109">
        <f t="shared" ca="1" si="12"/>
        <v>-16.409153205439484</v>
      </c>
      <c r="BV34" s="109">
        <f t="shared" ca="1" si="12"/>
        <v>-15.692979000007737</v>
      </c>
      <c r="BW34" s="109">
        <f t="shared" ref="BW34:DH34" ca="1" si="13">BW32*BW$14</f>
        <v>-15.00806207434565</v>
      </c>
      <c r="BX34" s="109">
        <f t="shared" ca="1" si="13"/>
        <v>-14.353038210737509</v>
      </c>
      <c r="BY34" s="109">
        <f t="shared" ca="1" si="13"/>
        <v>-13.726602732476573</v>
      </c>
      <c r="BZ34" s="109">
        <f t="shared" ca="1" si="13"/>
        <v>-13.127507905209677</v>
      </c>
      <c r="CA34" s="109">
        <f t="shared" ca="1" si="13"/>
        <v>-12.554560451699645</v>
      </c>
      <c r="CB34" s="109">
        <f t="shared" ca="1" si="13"/>
        <v>-12.00661917505532</v>
      </c>
      <c r="CC34" s="109">
        <f t="shared" ca="1" si="13"/>
        <v>-11.482592685695314</v>
      </c>
      <c r="CD34" s="109">
        <f t="shared" ca="1" si="13"/>
        <v>-10.981437227517969</v>
      </c>
      <c r="CE34" s="109">
        <f t="shared" ca="1" si="13"/>
        <v>-10.502154598947637</v>
      </c>
      <c r="CF34" s="109">
        <f t="shared" ca="1" si="13"/>
        <v>-10.043790164716535</v>
      </c>
      <c r="CG34" s="109">
        <f t="shared" ca="1" si="13"/>
        <v>-9.605430954421962</v>
      </c>
      <c r="CH34" s="109">
        <f t="shared" ca="1" si="13"/>
        <v>-9.1862038440716063</v>
      </c>
      <c r="CI34" s="109">
        <f t="shared" ca="1" si="13"/>
        <v>-8.7852738169949323</v>
      </c>
      <c r="CJ34" s="109">
        <f t="shared" ca="1" si="13"/>
        <v>-8.4018423006567815</v>
      </c>
      <c r="CK34" s="109">
        <f t="shared" ca="1" si="13"/>
        <v>-8.0351455760603478</v>
      </c>
      <c r="CL34" s="109">
        <f t="shared" ca="1" si="13"/>
        <v>-7.684453256571496</v>
      </c>
      <c r="CM34" s="109">
        <f t="shared" ca="1" si="13"/>
        <v>-7.3490668331344731</v>
      </c>
      <c r="CN34" s="109">
        <f t="shared" ca="1" si="13"/>
        <v>-7.0283182829813668</v>
      </c>
      <c r="CO34" s="109">
        <f t="shared" ca="1" si="13"/>
        <v>-6.7215687390641889</v>
      </c>
      <c r="CP34" s="109">
        <f t="shared" ca="1" si="13"/>
        <v>-6.4282072175593221</v>
      </c>
      <c r="CQ34" s="109">
        <f t="shared" ca="1" si="13"/>
        <v>-6.1476494009097644</v>
      </c>
      <c r="CR34" s="109">
        <f t="shared" ca="1" si="13"/>
        <v>-5.8793364739812706</v>
      </c>
      <c r="CS34" s="109">
        <f t="shared" ca="1" si="13"/>
        <v>-5.6227340110142201</v>
      </c>
      <c r="CT34" s="109">
        <f t="shared" ca="1" si="13"/>
        <v>-5.3773309111542398</v>
      </c>
      <c r="CU34" s="109">
        <f t="shared" ca="1" si="13"/>
        <v>-5.1426383804413875</v>
      </c>
      <c r="CV34" s="109">
        <f t="shared" ca="1" si="13"/>
        <v>-4.9181889582302194</v>
      </c>
      <c r="CW34" s="109">
        <f t="shared" ca="1" si="13"/>
        <v>-4.7035355861015384</v>
      </c>
      <c r="CX34" s="109">
        <f t="shared" ca="1" si="13"/>
        <v>-4.4982507174113238</v>
      </c>
      <c r="CY34" s="109">
        <f t="shared" ca="1" si="13"/>
        <v>-4.3019254657032135</v>
      </c>
      <c r="CZ34" s="109">
        <f t="shared" ca="1" si="13"/>
        <v>-4.1141687902883399</v>
      </c>
      <c r="DA34" s="109">
        <f t="shared" ca="1" si="13"/>
        <v>-3.9346067173703965</v>
      </c>
      <c r="DB34" s="109">
        <f t="shared" ca="1" si="13"/>
        <v>-3.7628815951645116</v>
      </c>
      <c r="DC34" s="109">
        <f t="shared" ca="1" si="13"/>
        <v>-3.5986513815263454</v>
      </c>
      <c r="DD34" s="109">
        <f t="shared" ca="1" si="13"/>
        <v>-3.4415889626724496</v>
      </c>
      <c r="DE34" s="109">
        <f t="shared" ca="1" si="13"/>
        <v>-3.2913815016349361</v>
      </c>
      <c r="DF34" s="109">
        <f t="shared" ca="1" si="13"/>
        <v>-3.1477298151527364</v>
      </c>
      <c r="DG34" s="109">
        <f t="shared" ca="1" si="13"/>
        <v>-3.0103477777582945</v>
      </c>
      <c r="DH34" s="109">
        <f t="shared" ca="1" si="13"/>
        <v>-2.8789617518727768</v>
      </c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</row>
    <row r="35" spans="1:145" s="12" customFormat="1" ht="15.75" outlineLevel="2" thickTop="1" x14ac:dyDescent="0.25">
      <c r="A35"/>
      <c r="B35"/>
      <c r="C35" s="10"/>
      <c r="D35" s="8"/>
      <c r="E35" s="9"/>
      <c r="F35" s="9"/>
      <c r="G35" s="9"/>
      <c r="H35" s="9"/>
      <c r="I35" s="9"/>
      <c r="J35" s="18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</row>
    <row r="36" spans="1:145" s="12" customFormat="1" ht="18.75" outlineLevel="1" x14ac:dyDescent="0.3">
      <c r="A36"/>
      <c r="B36"/>
      <c r="C36" s="105" t="s">
        <v>26</v>
      </c>
      <c r="D36" s="8"/>
      <c r="E36" s="9"/>
      <c r="F36" s="9"/>
      <c r="G36" s="9"/>
      <c r="H36" s="9"/>
      <c r="I36" s="9"/>
      <c r="J36" s="18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</row>
    <row r="37" spans="1:145" s="12" customFormat="1" ht="18.75" outlineLevel="1" x14ac:dyDescent="0.3">
      <c r="A37"/>
      <c r="B37"/>
      <c r="C37" s="105"/>
      <c r="D37" s="8"/>
      <c r="E37" s="9"/>
      <c r="F37" s="9"/>
      <c r="G37" s="9"/>
      <c r="H37" s="9"/>
      <c r="I37" s="9"/>
      <c r="J37" s="18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</row>
    <row r="38" spans="1:145" s="12" customFormat="1" outlineLevel="2" x14ac:dyDescent="0.25">
      <c r="A38"/>
      <c r="B38"/>
      <c r="C38" s="10" t="s">
        <v>27</v>
      </c>
      <c r="D38" s="8" t="s">
        <v>16</v>
      </c>
      <c r="E38" s="9"/>
      <c r="F38" s="9"/>
      <c r="G38" s="9"/>
      <c r="H38" s="9"/>
      <c r="I38" s="9"/>
      <c r="J38" s="18"/>
      <c r="K38" s="17">
        <f ca="1">-[1]Calculation!K19</f>
        <v>0</v>
      </c>
      <c r="L38" s="17">
        <f ca="1">-[1]Calculation!L19</f>
        <v>0</v>
      </c>
      <c r="M38" s="17">
        <f ca="1">-[1]Calculation!M19</f>
        <v>-28385.351235499998</v>
      </c>
      <c r="N38" s="17">
        <f ca="1">-[1]Calculation!N19</f>
        <v>0</v>
      </c>
      <c r="O38" s="17">
        <f ca="1">-[1]Calculation!O19</f>
        <v>0</v>
      </c>
      <c r="P38" s="17">
        <f ca="1">-[1]Calculation!P19</f>
        <v>0</v>
      </c>
      <c r="Q38" s="17">
        <f ca="1">-[1]Calculation!Q19</f>
        <v>0</v>
      </c>
      <c r="R38" s="17">
        <f ca="1">-[1]Calculation!R19</f>
        <v>0</v>
      </c>
      <c r="S38" s="17">
        <f ca="1">-[1]Calculation!S19</f>
        <v>0</v>
      </c>
      <c r="T38" s="17">
        <f ca="1">-[1]Calculation!T19</f>
        <v>0</v>
      </c>
      <c r="U38" s="17">
        <f ca="1">-[1]Calculation!U19</f>
        <v>0</v>
      </c>
      <c r="V38" s="17">
        <f ca="1">-[1]Calculation!V19</f>
        <v>0</v>
      </c>
      <c r="W38" s="17">
        <f ca="1">-[1]Calculation!W19</f>
        <v>0</v>
      </c>
      <c r="X38" s="17">
        <f ca="1">-[1]Calculation!X19</f>
        <v>0</v>
      </c>
      <c r="Y38" s="17">
        <f ca="1">-[1]Calculation!Y19</f>
        <v>0</v>
      </c>
      <c r="Z38" s="17">
        <f ca="1">-[1]Calculation!Z19</f>
        <v>0</v>
      </c>
      <c r="AA38" s="17">
        <f ca="1">-[1]Calculation!AA19</f>
        <v>0</v>
      </c>
      <c r="AB38" s="17">
        <f ca="1">-[1]Calculation!AB19</f>
        <v>0</v>
      </c>
      <c r="AC38" s="17">
        <f ca="1">-[1]Calculation!AC19</f>
        <v>0</v>
      </c>
      <c r="AD38" s="17">
        <f ca="1">-[1]Calculation!AD19</f>
        <v>0</v>
      </c>
      <c r="AE38" s="17">
        <f ca="1">-[1]Calculation!AE19</f>
        <v>0</v>
      </c>
      <c r="AF38" s="17">
        <f ca="1">-[1]Calculation!AF19</f>
        <v>0</v>
      </c>
      <c r="AG38" s="17">
        <f ca="1">-[1]Calculation!AG19</f>
        <v>0</v>
      </c>
      <c r="AH38" s="17">
        <f ca="1">-[1]Calculation!AH19</f>
        <v>0</v>
      </c>
      <c r="AI38" s="17">
        <f ca="1">-[1]Calculation!AI19</f>
        <v>0</v>
      </c>
      <c r="AJ38" s="17">
        <f ca="1">-[1]Calculation!AJ19</f>
        <v>0</v>
      </c>
      <c r="AK38" s="17">
        <f ca="1">-[1]Calculation!AK19</f>
        <v>0</v>
      </c>
      <c r="AL38" s="17">
        <f ca="1">-[1]Calculation!AL19</f>
        <v>0</v>
      </c>
      <c r="AM38" s="17">
        <f ca="1">-[1]Calculation!AM19</f>
        <v>0</v>
      </c>
      <c r="AN38" s="17">
        <f ca="1">-[1]Calculation!AN19</f>
        <v>0</v>
      </c>
      <c r="AO38" s="17">
        <f ca="1">-[1]Calculation!AO19</f>
        <v>0</v>
      </c>
      <c r="AP38" s="17">
        <f ca="1">-[1]Calculation!AP19</f>
        <v>0</v>
      </c>
      <c r="AQ38" s="17">
        <f ca="1">-[1]Calculation!AQ19</f>
        <v>0</v>
      </c>
      <c r="AR38" s="17">
        <f ca="1">-[1]Calculation!AR19</f>
        <v>0</v>
      </c>
      <c r="AS38" s="17">
        <f ca="1">-[1]Calculation!AS19</f>
        <v>0</v>
      </c>
      <c r="AT38" s="17">
        <f ca="1">-[1]Calculation!AT19</f>
        <v>0</v>
      </c>
      <c r="AU38" s="17">
        <f ca="1">-[1]Calculation!AU19</f>
        <v>0</v>
      </c>
      <c r="AV38" s="17">
        <f ca="1">-[1]Calculation!AV19</f>
        <v>0</v>
      </c>
      <c r="AW38" s="17">
        <f ca="1">-[1]Calculation!AW19</f>
        <v>0</v>
      </c>
      <c r="AX38" s="17">
        <f ca="1">-[1]Calculation!AX19</f>
        <v>0</v>
      </c>
      <c r="AY38" s="17">
        <f ca="1">-[1]Calculation!AY19</f>
        <v>0</v>
      </c>
      <c r="AZ38" s="17">
        <f ca="1">-[1]Calculation!AZ19</f>
        <v>0</v>
      </c>
      <c r="BA38" s="17">
        <f ca="1">-[1]Calculation!BA19</f>
        <v>0</v>
      </c>
      <c r="BB38" s="17">
        <f ca="1">-[1]Calculation!BB19</f>
        <v>0</v>
      </c>
      <c r="BC38" s="17">
        <f ca="1">-[1]Calculation!BC19</f>
        <v>0</v>
      </c>
      <c r="BD38" s="17">
        <f ca="1">-[1]Calculation!BD19</f>
        <v>0</v>
      </c>
      <c r="BE38" s="17">
        <f ca="1">-[1]Calculation!BE19</f>
        <v>0</v>
      </c>
      <c r="BF38" s="17">
        <f ca="1">-[1]Calculation!BF19</f>
        <v>0</v>
      </c>
      <c r="BG38" s="17">
        <f ca="1">-[1]Calculation!BG19</f>
        <v>0</v>
      </c>
      <c r="BH38" s="17">
        <f ca="1">-[1]Calculation!BH19</f>
        <v>0</v>
      </c>
      <c r="BI38" s="17">
        <f ca="1">-[1]Calculation!BI19</f>
        <v>0</v>
      </c>
      <c r="BJ38" s="17">
        <f ca="1">-[1]Calculation!BJ19</f>
        <v>0</v>
      </c>
      <c r="BK38" s="17">
        <f ca="1">-[1]Calculation!BK19</f>
        <v>0</v>
      </c>
      <c r="BL38" s="17">
        <f ca="1">-[1]Calculation!BL19</f>
        <v>0</v>
      </c>
      <c r="BM38" s="17">
        <f ca="1">-[1]Calculation!BM19</f>
        <v>0</v>
      </c>
      <c r="BN38" s="17">
        <f ca="1">-[1]Calculation!BN19</f>
        <v>0</v>
      </c>
      <c r="BO38" s="17">
        <f ca="1">-[1]Calculation!BO19</f>
        <v>0</v>
      </c>
      <c r="BP38" s="17">
        <f ca="1">-[1]Calculation!BP19</f>
        <v>0</v>
      </c>
      <c r="BQ38" s="17">
        <f ca="1">-[1]Calculation!BQ19</f>
        <v>0</v>
      </c>
      <c r="BR38" s="17">
        <f ca="1">-[1]Calculation!BR19</f>
        <v>0</v>
      </c>
      <c r="BS38" s="17">
        <f ca="1">-[1]Calculation!BS19</f>
        <v>0</v>
      </c>
      <c r="BT38" s="17">
        <f ca="1">-[1]Calculation!BT19</f>
        <v>0</v>
      </c>
      <c r="BU38" s="17">
        <f ca="1">-[1]Calculation!BU19</f>
        <v>0</v>
      </c>
      <c r="BV38" s="17">
        <f ca="1">-[1]Calculation!BV19</f>
        <v>0</v>
      </c>
      <c r="BW38" s="17">
        <f ca="1">-[1]Calculation!BW19</f>
        <v>0</v>
      </c>
      <c r="BX38" s="17">
        <f ca="1">-[1]Calculation!BX19</f>
        <v>0</v>
      </c>
      <c r="BY38" s="17">
        <f ca="1">-[1]Calculation!BY19</f>
        <v>0</v>
      </c>
      <c r="BZ38" s="17">
        <f ca="1">-[1]Calculation!BZ19</f>
        <v>0</v>
      </c>
      <c r="CA38" s="17">
        <f ca="1">-[1]Calculation!CA19</f>
        <v>0</v>
      </c>
      <c r="CB38" s="17">
        <f ca="1">-[1]Calculation!CB19</f>
        <v>0</v>
      </c>
      <c r="CC38" s="17">
        <f ca="1">-[1]Calculation!CC19</f>
        <v>0</v>
      </c>
      <c r="CD38" s="17">
        <f ca="1">-[1]Calculation!CD19</f>
        <v>0</v>
      </c>
      <c r="CE38" s="17">
        <f ca="1">-[1]Calculation!CE19</f>
        <v>0</v>
      </c>
      <c r="CF38" s="17">
        <f ca="1">-[1]Calculation!CF19</f>
        <v>0</v>
      </c>
      <c r="CG38" s="17">
        <f ca="1">-[1]Calculation!CG19</f>
        <v>0</v>
      </c>
      <c r="CH38" s="17">
        <f ca="1">-[1]Calculation!CH19</f>
        <v>0</v>
      </c>
      <c r="CI38" s="17">
        <f ca="1">-[1]Calculation!CI19</f>
        <v>0</v>
      </c>
      <c r="CJ38" s="17">
        <f ca="1">-[1]Calculation!CJ19</f>
        <v>0</v>
      </c>
      <c r="CK38" s="17">
        <f ca="1">-[1]Calculation!CK19</f>
        <v>0</v>
      </c>
      <c r="CL38" s="17">
        <f ca="1">-[1]Calculation!CL19</f>
        <v>0</v>
      </c>
      <c r="CM38" s="17">
        <f ca="1">-[1]Calculation!CM19</f>
        <v>0</v>
      </c>
      <c r="CN38" s="17">
        <f ca="1">-[1]Calculation!CN19</f>
        <v>0</v>
      </c>
      <c r="CO38" s="17">
        <f ca="1">-[1]Calculation!CO19</f>
        <v>0</v>
      </c>
      <c r="CP38" s="17">
        <f ca="1">-[1]Calculation!CP19</f>
        <v>0</v>
      </c>
      <c r="CQ38" s="17">
        <f ca="1">-[1]Calculation!CQ19</f>
        <v>0</v>
      </c>
      <c r="CR38" s="17">
        <f ca="1">-[1]Calculation!CR19</f>
        <v>0</v>
      </c>
      <c r="CS38" s="17">
        <f ca="1">-[1]Calculation!CS19</f>
        <v>0</v>
      </c>
      <c r="CT38" s="17">
        <f ca="1">-[1]Calculation!CT19</f>
        <v>0</v>
      </c>
      <c r="CU38" s="17">
        <f ca="1">-[1]Calculation!CU19</f>
        <v>0</v>
      </c>
      <c r="CV38" s="17">
        <f ca="1">-[1]Calculation!CV19</f>
        <v>0</v>
      </c>
      <c r="CW38" s="17">
        <f ca="1">-[1]Calculation!CW19</f>
        <v>0</v>
      </c>
      <c r="CX38" s="17">
        <f ca="1">-[1]Calculation!CX19</f>
        <v>0</v>
      </c>
      <c r="CY38" s="17">
        <f ca="1">-[1]Calculation!CY19</f>
        <v>0</v>
      </c>
      <c r="CZ38" s="17">
        <f ca="1">-[1]Calculation!CZ19</f>
        <v>0</v>
      </c>
      <c r="DA38" s="17">
        <f ca="1">-[1]Calculation!DA19</f>
        <v>0</v>
      </c>
      <c r="DB38" s="17">
        <f ca="1">-[1]Calculation!DB19</f>
        <v>0</v>
      </c>
      <c r="DC38" s="17">
        <f ca="1">-[1]Calculation!DC19</f>
        <v>0</v>
      </c>
      <c r="DD38" s="17">
        <f ca="1">-[1]Calculation!DD19</f>
        <v>0</v>
      </c>
      <c r="DE38" s="17">
        <f ca="1">-[1]Calculation!DE19</f>
        <v>0</v>
      </c>
      <c r="DF38" s="17">
        <f ca="1">-[1]Calculation!DF19</f>
        <v>0</v>
      </c>
      <c r="DG38" s="17">
        <f ca="1">-[1]Calculation!DG19</f>
        <v>0</v>
      </c>
      <c r="DH38" s="17">
        <f ca="1">-[1]Calculation!DH19</f>
        <v>0</v>
      </c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</row>
    <row r="39" spans="1:145" s="12" customFormat="1" outlineLevel="2" x14ac:dyDescent="0.25">
      <c r="A39"/>
      <c r="B39"/>
      <c r="C39" s="10" t="s">
        <v>28</v>
      </c>
      <c r="D39" s="8" t="s">
        <v>16</v>
      </c>
      <c r="E39" s="9"/>
      <c r="F39" s="9"/>
      <c r="G39" s="9"/>
      <c r="H39" s="9"/>
      <c r="I39" s="9"/>
      <c r="J39" s="18"/>
      <c r="K39" s="17">
        <f ca="1">-[1]Calculation!K1607</f>
        <v>0</v>
      </c>
      <c r="L39" s="17">
        <f ca="1">-[1]Calculation!L1607</f>
        <v>0</v>
      </c>
      <c r="M39" s="17">
        <f ca="1">-[1]Calculation!M1607</f>
        <v>20343.602426120957</v>
      </c>
      <c r="N39" s="17">
        <f ca="1">-[1]Calculation!N1607</f>
        <v>0</v>
      </c>
      <c r="O39" s="17">
        <f ca="1">-[1]Calculation!O1607</f>
        <v>0</v>
      </c>
      <c r="P39" s="17">
        <f ca="1">-[1]Calculation!P1607</f>
        <v>0</v>
      </c>
      <c r="Q39" s="17">
        <f ca="1">-[1]Calculation!Q1607</f>
        <v>0</v>
      </c>
      <c r="R39" s="17">
        <f ca="1">-[1]Calculation!R1607</f>
        <v>0</v>
      </c>
      <c r="S39" s="17">
        <f ca="1">-[1]Calculation!S1607</f>
        <v>0</v>
      </c>
      <c r="T39" s="17">
        <f ca="1">-[1]Calculation!T1607</f>
        <v>0</v>
      </c>
      <c r="U39" s="17">
        <f ca="1">-[1]Calculation!U1607</f>
        <v>0</v>
      </c>
      <c r="V39" s="17">
        <f ca="1">-[1]Calculation!V1607</f>
        <v>0</v>
      </c>
      <c r="W39" s="17">
        <f ca="1">-[1]Calculation!W1607</f>
        <v>0</v>
      </c>
      <c r="X39" s="17">
        <f ca="1">-[1]Calculation!X1607</f>
        <v>0</v>
      </c>
      <c r="Y39" s="17">
        <f ca="1">-[1]Calculation!Y1607</f>
        <v>0</v>
      </c>
      <c r="Z39" s="17">
        <f ca="1">-[1]Calculation!Z1607</f>
        <v>0</v>
      </c>
      <c r="AA39" s="17">
        <f ca="1">-[1]Calculation!AA1607</f>
        <v>0</v>
      </c>
      <c r="AB39" s="17">
        <f ca="1">-[1]Calculation!AB1607</f>
        <v>0</v>
      </c>
      <c r="AC39" s="17">
        <f ca="1">-[1]Calculation!AC1607</f>
        <v>0</v>
      </c>
      <c r="AD39" s="17">
        <f ca="1">-[1]Calculation!AD1607</f>
        <v>0</v>
      </c>
      <c r="AE39" s="17">
        <f ca="1">-[1]Calculation!AE1607</f>
        <v>0</v>
      </c>
      <c r="AF39" s="17">
        <f ca="1">-[1]Calculation!AF1607</f>
        <v>0</v>
      </c>
      <c r="AG39" s="17">
        <f ca="1">-[1]Calculation!AG1607</f>
        <v>0</v>
      </c>
      <c r="AH39" s="17">
        <f ca="1">-[1]Calculation!AH1607</f>
        <v>0</v>
      </c>
      <c r="AI39" s="17">
        <f ca="1">-[1]Calculation!AI1607</f>
        <v>0</v>
      </c>
      <c r="AJ39" s="17">
        <f ca="1">-[1]Calculation!AJ1607</f>
        <v>0</v>
      </c>
      <c r="AK39" s="17">
        <f ca="1">-[1]Calculation!AK1607</f>
        <v>0</v>
      </c>
      <c r="AL39" s="17">
        <f ca="1">-[1]Calculation!AL1607</f>
        <v>0</v>
      </c>
      <c r="AM39" s="17">
        <f ca="1">-[1]Calculation!AM1607</f>
        <v>0</v>
      </c>
      <c r="AN39" s="17">
        <f ca="1">-[1]Calculation!AN1607</f>
        <v>0</v>
      </c>
      <c r="AO39" s="17">
        <f ca="1">-[1]Calculation!AO1607</f>
        <v>0</v>
      </c>
      <c r="AP39" s="17">
        <f ca="1">-[1]Calculation!AP1607</f>
        <v>0</v>
      </c>
      <c r="AQ39" s="17">
        <f ca="1">-[1]Calculation!AQ1607</f>
        <v>0</v>
      </c>
      <c r="AR39" s="17">
        <f ca="1">-[1]Calculation!AR1607</f>
        <v>0</v>
      </c>
      <c r="AS39" s="17">
        <f ca="1">-[1]Calculation!AS1607</f>
        <v>0</v>
      </c>
      <c r="AT39" s="17">
        <f ca="1">-[1]Calculation!AT1607</f>
        <v>0</v>
      </c>
      <c r="AU39" s="17">
        <f ca="1">-[1]Calculation!AU1607</f>
        <v>0</v>
      </c>
      <c r="AV39" s="17">
        <f ca="1">-[1]Calculation!AV1607</f>
        <v>0</v>
      </c>
      <c r="AW39" s="17">
        <f ca="1">-[1]Calculation!AW1607</f>
        <v>0</v>
      </c>
      <c r="AX39" s="17">
        <f ca="1">-[1]Calculation!AX1607</f>
        <v>0</v>
      </c>
      <c r="AY39" s="17">
        <f ca="1">-[1]Calculation!AY1607</f>
        <v>0</v>
      </c>
      <c r="AZ39" s="17">
        <f ca="1">-[1]Calculation!AZ1607</f>
        <v>0</v>
      </c>
      <c r="BA39" s="17">
        <f ca="1">-[1]Calculation!BA1607</f>
        <v>0</v>
      </c>
      <c r="BB39" s="17">
        <f ca="1">-[1]Calculation!BB1607</f>
        <v>0</v>
      </c>
      <c r="BC39" s="17">
        <f ca="1">-[1]Calculation!BC1607</f>
        <v>0</v>
      </c>
      <c r="BD39" s="17">
        <f ca="1">-[1]Calculation!BD1607</f>
        <v>0</v>
      </c>
      <c r="BE39" s="17">
        <f ca="1">-[1]Calculation!BE1607</f>
        <v>0</v>
      </c>
      <c r="BF39" s="17">
        <f ca="1">-[1]Calculation!BF1607</f>
        <v>0</v>
      </c>
      <c r="BG39" s="17">
        <f ca="1">-[1]Calculation!BG1607</f>
        <v>0</v>
      </c>
      <c r="BH39" s="17">
        <f ca="1">-[1]Calculation!BH1607</f>
        <v>0</v>
      </c>
      <c r="BI39" s="17">
        <f ca="1">-[1]Calculation!BI1607</f>
        <v>0</v>
      </c>
      <c r="BJ39" s="17">
        <f ca="1">-[1]Calculation!BJ1607</f>
        <v>0</v>
      </c>
      <c r="BK39" s="17">
        <f ca="1">-[1]Calculation!BK1607</f>
        <v>0</v>
      </c>
      <c r="BL39" s="17">
        <f ca="1">-[1]Calculation!BL1607</f>
        <v>0</v>
      </c>
      <c r="BM39" s="17">
        <f ca="1">-[1]Calculation!BM1607</f>
        <v>0</v>
      </c>
      <c r="BN39" s="17">
        <f ca="1">-[1]Calculation!BN1607</f>
        <v>0</v>
      </c>
      <c r="BO39" s="17">
        <f ca="1">-[1]Calculation!BO1607</f>
        <v>0</v>
      </c>
      <c r="BP39" s="17">
        <f ca="1">-[1]Calculation!BP1607</f>
        <v>0</v>
      </c>
      <c r="BQ39" s="17">
        <f ca="1">-[1]Calculation!BQ1607</f>
        <v>0</v>
      </c>
      <c r="BR39" s="17">
        <f ca="1">-[1]Calculation!BR1607</f>
        <v>0</v>
      </c>
      <c r="BS39" s="17">
        <f ca="1">-[1]Calculation!BS1607</f>
        <v>0</v>
      </c>
      <c r="BT39" s="17">
        <f ca="1">-[1]Calculation!BT1607</f>
        <v>0</v>
      </c>
      <c r="BU39" s="17">
        <f ca="1">-[1]Calculation!BU1607</f>
        <v>0</v>
      </c>
      <c r="BV39" s="17">
        <f ca="1">-[1]Calculation!BV1607</f>
        <v>0</v>
      </c>
      <c r="BW39" s="17">
        <f ca="1">-[1]Calculation!BW1607</f>
        <v>0</v>
      </c>
      <c r="BX39" s="17">
        <f ca="1">-[1]Calculation!BX1607</f>
        <v>0</v>
      </c>
      <c r="BY39" s="17">
        <f ca="1">-[1]Calculation!BY1607</f>
        <v>0</v>
      </c>
      <c r="BZ39" s="17">
        <f ca="1">-[1]Calculation!BZ1607</f>
        <v>0</v>
      </c>
      <c r="CA39" s="17">
        <f ca="1">-[1]Calculation!CA1607</f>
        <v>0</v>
      </c>
      <c r="CB39" s="17">
        <f ca="1">-[1]Calculation!CB1607</f>
        <v>0</v>
      </c>
      <c r="CC39" s="17">
        <f ca="1">-[1]Calculation!CC1607</f>
        <v>0</v>
      </c>
      <c r="CD39" s="17">
        <f ca="1">-[1]Calculation!CD1607</f>
        <v>0</v>
      </c>
      <c r="CE39" s="17">
        <f ca="1">-[1]Calculation!CE1607</f>
        <v>0</v>
      </c>
      <c r="CF39" s="17">
        <f ca="1">-[1]Calculation!CF1607</f>
        <v>0</v>
      </c>
      <c r="CG39" s="17">
        <f ca="1">-[1]Calculation!CG1607</f>
        <v>0</v>
      </c>
      <c r="CH39" s="17">
        <f ca="1">-[1]Calculation!CH1607</f>
        <v>0</v>
      </c>
      <c r="CI39" s="17">
        <f ca="1">-[1]Calculation!CI1607</f>
        <v>0</v>
      </c>
      <c r="CJ39" s="17">
        <f ca="1">-[1]Calculation!CJ1607</f>
        <v>0</v>
      </c>
      <c r="CK39" s="17">
        <f ca="1">-[1]Calculation!CK1607</f>
        <v>0</v>
      </c>
      <c r="CL39" s="17">
        <f ca="1">-[1]Calculation!CL1607</f>
        <v>0</v>
      </c>
      <c r="CM39" s="17">
        <f ca="1">-[1]Calculation!CM1607</f>
        <v>0</v>
      </c>
      <c r="CN39" s="17">
        <f ca="1">-[1]Calculation!CN1607</f>
        <v>0</v>
      </c>
      <c r="CO39" s="17">
        <f ca="1">-[1]Calculation!CO1607</f>
        <v>0</v>
      </c>
      <c r="CP39" s="17">
        <f ca="1">-[1]Calculation!CP1607</f>
        <v>0</v>
      </c>
      <c r="CQ39" s="17">
        <f ca="1">-[1]Calculation!CQ1607</f>
        <v>0</v>
      </c>
      <c r="CR39" s="17">
        <f ca="1">-[1]Calculation!CR1607</f>
        <v>0</v>
      </c>
      <c r="CS39" s="17">
        <f ca="1">-[1]Calculation!CS1607</f>
        <v>0</v>
      </c>
      <c r="CT39" s="17">
        <f ca="1">-[1]Calculation!CT1607</f>
        <v>0</v>
      </c>
      <c r="CU39" s="17">
        <f ca="1">-[1]Calculation!CU1607</f>
        <v>0</v>
      </c>
      <c r="CV39" s="17">
        <f ca="1">-[1]Calculation!CV1607</f>
        <v>0</v>
      </c>
      <c r="CW39" s="17">
        <f ca="1">-[1]Calculation!CW1607</f>
        <v>0</v>
      </c>
      <c r="CX39" s="17">
        <f ca="1">-[1]Calculation!CX1607</f>
        <v>0</v>
      </c>
      <c r="CY39" s="17">
        <f ca="1">-[1]Calculation!CY1607</f>
        <v>0</v>
      </c>
      <c r="CZ39" s="17">
        <f ca="1">-[1]Calculation!CZ1607</f>
        <v>0</v>
      </c>
      <c r="DA39" s="17">
        <f ca="1">-[1]Calculation!DA1607</f>
        <v>0</v>
      </c>
      <c r="DB39" s="17">
        <f ca="1">-[1]Calculation!DB1607</f>
        <v>0</v>
      </c>
      <c r="DC39" s="17">
        <f ca="1">-[1]Calculation!DC1607</f>
        <v>0</v>
      </c>
      <c r="DD39" s="17">
        <f ca="1">-[1]Calculation!DD1607</f>
        <v>0</v>
      </c>
      <c r="DE39" s="17">
        <f ca="1">-[1]Calculation!DE1607</f>
        <v>0</v>
      </c>
      <c r="DF39" s="17">
        <f ca="1">-[1]Calculation!DF1607</f>
        <v>0</v>
      </c>
      <c r="DG39" s="17">
        <f ca="1">-[1]Calculation!DG1607</f>
        <v>0</v>
      </c>
      <c r="DH39" s="17">
        <f ca="1">-[1]Calculation!DH1607</f>
        <v>0</v>
      </c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</row>
    <row r="40" spans="1:145" s="12" customFormat="1" outlineLevel="2" x14ac:dyDescent="0.25">
      <c r="A40"/>
      <c r="B40"/>
      <c r="C40" s="10" t="s">
        <v>29</v>
      </c>
      <c r="D40" s="8" t="s">
        <v>16</v>
      </c>
      <c r="E40" s="9"/>
      <c r="F40" s="9"/>
      <c r="G40" s="9"/>
      <c r="H40" s="9"/>
      <c r="I40" s="9"/>
      <c r="J40" s="18"/>
      <c r="K40" s="21">
        <f ca="1">SUM(K38:K39)</f>
        <v>0</v>
      </c>
      <c r="L40" s="21">
        <f t="shared" ref="L40:BW40" ca="1" si="14">SUM(L38:L39)</f>
        <v>0</v>
      </c>
      <c r="M40" s="108">
        <f t="shared" ca="1" si="14"/>
        <v>-8041.7488093790416</v>
      </c>
      <c r="N40" s="108">
        <f t="shared" ca="1" si="14"/>
        <v>0</v>
      </c>
      <c r="O40" s="108">
        <f t="shared" ca="1" si="14"/>
        <v>0</v>
      </c>
      <c r="P40" s="108">
        <f t="shared" ca="1" si="14"/>
        <v>0</v>
      </c>
      <c r="Q40" s="108">
        <f t="shared" ca="1" si="14"/>
        <v>0</v>
      </c>
      <c r="R40" s="108">
        <f t="shared" ca="1" si="14"/>
        <v>0</v>
      </c>
      <c r="S40" s="108">
        <f t="shared" ca="1" si="14"/>
        <v>0</v>
      </c>
      <c r="T40" s="108">
        <f t="shared" ca="1" si="14"/>
        <v>0</v>
      </c>
      <c r="U40" s="108">
        <f t="shared" ca="1" si="14"/>
        <v>0</v>
      </c>
      <c r="V40" s="108">
        <f t="shared" ca="1" si="14"/>
        <v>0</v>
      </c>
      <c r="W40" s="108">
        <f t="shared" ca="1" si="14"/>
        <v>0</v>
      </c>
      <c r="X40" s="108">
        <f t="shared" ca="1" si="14"/>
        <v>0</v>
      </c>
      <c r="Y40" s="108">
        <f t="shared" ca="1" si="14"/>
        <v>0</v>
      </c>
      <c r="Z40" s="108">
        <f t="shared" ca="1" si="14"/>
        <v>0</v>
      </c>
      <c r="AA40" s="108">
        <f t="shared" ca="1" si="14"/>
        <v>0</v>
      </c>
      <c r="AB40" s="108">
        <f t="shared" ca="1" si="14"/>
        <v>0</v>
      </c>
      <c r="AC40" s="108">
        <f t="shared" ca="1" si="14"/>
        <v>0</v>
      </c>
      <c r="AD40" s="108">
        <f t="shared" ca="1" si="14"/>
        <v>0</v>
      </c>
      <c r="AE40" s="108">
        <f t="shared" ca="1" si="14"/>
        <v>0</v>
      </c>
      <c r="AF40" s="108">
        <f t="shared" ca="1" si="14"/>
        <v>0</v>
      </c>
      <c r="AG40" s="108">
        <f t="shared" ca="1" si="14"/>
        <v>0</v>
      </c>
      <c r="AH40" s="108">
        <f t="shared" ca="1" si="14"/>
        <v>0</v>
      </c>
      <c r="AI40" s="108">
        <f t="shared" ca="1" si="14"/>
        <v>0</v>
      </c>
      <c r="AJ40" s="108">
        <f t="shared" ca="1" si="14"/>
        <v>0</v>
      </c>
      <c r="AK40" s="108">
        <f t="shared" ca="1" si="14"/>
        <v>0</v>
      </c>
      <c r="AL40" s="108">
        <f t="shared" ca="1" si="14"/>
        <v>0</v>
      </c>
      <c r="AM40" s="108">
        <f t="shared" ca="1" si="14"/>
        <v>0</v>
      </c>
      <c r="AN40" s="108">
        <f t="shared" ca="1" si="14"/>
        <v>0</v>
      </c>
      <c r="AO40" s="108">
        <f t="shared" ca="1" si="14"/>
        <v>0</v>
      </c>
      <c r="AP40" s="108">
        <f t="shared" ca="1" si="14"/>
        <v>0</v>
      </c>
      <c r="AQ40" s="108">
        <f t="shared" ca="1" si="14"/>
        <v>0</v>
      </c>
      <c r="AR40" s="108">
        <f t="shared" ca="1" si="14"/>
        <v>0</v>
      </c>
      <c r="AS40" s="108">
        <f t="shared" ca="1" si="14"/>
        <v>0</v>
      </c>
      <c r="AT40" s="108">
        <f t="shared" ca="1" si="14"/>
        <v>0</v>
      </c>
      <c r="AU40" s="108">
        <f t="shared" ca="1" si="14"/>
        <v>0</v>
      </c>
      <c r="AV40" s="108">
        <f t="shared" ca="1" si="14"/>
        <v>0</v>
      </c>
      <c r="AW40" s="108">
        <f t="shared" ca="1" si="14"/>
        <v>0</v>
      </c>
      <c r="AX40" s="108">
        <f t="shared" ca="1" si="14"/>
        <v>0</v>
      </c>
      <c r="AY40" s="108">
        <f t="shared" ca="1" si="14"/>
        <v>0</v>
      </c>
      <c r="AZ40" s="108">
        <f t="shared" ca="1" si="14"/>
        <v>0</v>
      </c>
      <c r="BA40" s="108">
        <f t="shared" ca="1" si="14"/>
        <v>0</v>
      </c>
      <c r="BB40" s="108">
        <f t="shared" ca="1" si="14"/>
        <v>0</v>
      </c>
      <c r="BC40" s="108">
        <f t="shared" ca="1" si="14"/>
        <v>0</v>
      </c>
      <c r="BD40" s="108">
        <f t="shared" ca="1" si="14"/>
        <v>0</v>
      </c>
      <c r="BE40" s="108">
        <f t="shared" ca="1" si="14"/>
        <v>0</v>
      </c>
      <c r="BF40" s="108">
        <f t="shared" ca="1" si="14"/>
        <v>0</v>
      </c>
      <c r="BG40" s="108">
        <f t="shared" ca="1" si="14"/>
        <v>0</v>
      </c>
      <c r="BH40" s="108">
        <f t="shared" ca="1" si="14"/>
        <v>0</v>
      </c>
      <c r="BI40" s="108">
        <f t="shared" ca="1" si="14"/>
        <v>0</v>
      </c>
      <c r="BJ40" s="108">
        <f t="shared" ca="1" si="14"/>
        <v>0</v>
      </c>
      <c r="BK40" s="108">
        <f t="shared" ca="1" si="14"/>
        <v>0</v>
      </c>
      <c r="BL40" s="108">
        <f t="shared" ca="1" si="14"/>
        <v>0</v>
      </c>
      <c r="BM40" s="108">
        <f t="shared" ca="1" si="14"/>
        <v>0</v>
      </c>
      <c r="BN40" s="108">
        <f t="shared" ca="1" si="14"/>
        <v>0</v>
      </c>
      <c r="BO40" s="108">
        <f t="shared" ca="1" si="14"/>
        <v>0</v>
      </c>
      <c r="BP40" s="108">
        <f t="shared" ca="1" si="14"/>
        <v>0</v>
      </c>
      <c r="BQ40" s="108">
        <f t="shared" ca="1" si="14"/>
        <v>0</v>
      </c>
      <c r="BR40" s="108">
        <f t="shared" ca="1" si="14"/>
        <v>0</v>
      </c>
      <c r="BS40" s="108">
        <f t="shared" ca="1" si="14"/>
        <v>0</v>
      </c>
      <c r="BT40" s="108">
        <f t="shared" ca="1" si="14"/>
        <v>0</v>
      </c>
      <c r="BU40" s="108">
        <f t="shared" ca="1" si="14"/>
        <v>0</v>
      </c>
      <c r="BV40" s="108">
        <f t="shared" ca="1" si="14"/>
        <v>0</v>
      </c>
      <c r="BW40" s="108">
        <f t="shared" ca="1" si="14"/>
        <v>0</v>
      </c>
      <c r="BX40" s="108">
        <f t="shared" ref="BX40:DH40" ca="1" si="15">SUM(BX38:BX39)</f>
        <v>0</v>
      </c>
      <c r="BY40" s="108">
        <f t="shared" ca="1" si="15"/>
        <v>0</v>
      </c>
      <c r="BZ40" s="108">
        <f t="shared" ca="1" si="15"/>
        <v>0</v>
      </c>
      <c r="CA40" s="108">
        <f t="shared" ca="1" si="15"/>
        <v>0</v>
      </c>
      <c r="CB40" s="108">
        <f t="shared" ca="1" si="15"/>
        <v>0</v>
      </c>
      <c r="CC40" s="108">
        <f t="shared" ca="1" si="15"/>
        <v>0</v>
      </c>
      <c r="CD40" s="108">
        <f t="shared" ca="1" si="15"/>
        <v>0</v>
      </c>
      <c r="CE40" s="108">
        <f t="shared" ca="1" si="15"/>
        <v>0</v>
      </c>
      <c r="CF40" s="108">
        <f t="shared" ca="1" si="15"/>
        <v>0</v>
      </c>
      <c r="CG40" s="108">
        <f t="shared" ca="1" si="15"/>
        <v>0</v>
      </c>
      <c r="CH40" s="108">
        <f t="shared" ca="1" si="15"/>
        <v>0</v>
      </c>
      <c r="CI40" s="108">
        <f t="shared" ca="1" si="15"/>
        <v>0</v>
      </c>
      <c r="CJ40" s="108">
        <f t="shared" ca="1" si="15"/>
        <v>0</v>
      </c>
      <c r="CK40" s="108">
        <f t="shared" ca="1" si="15"/>
        <v>0</v>
      </c>
      <c r="CL40" s="108">
        <f t="shared" ca="1" si="15"/>
        <v>0</v>
      </c>
      <c r="CM40" s="108">
        <f t="shared" ca="1" si="15"/>
        <v>0</v>
      </c>
      <c r="CN40" s="108">
        <f t="shared" ca="1" si="15"/>
        <v>0</v>
      </c>
      <c r="CO40" s="108">
        <f t="shared" ca="1" si="15"/>
        <v>0</v>
      </c>
      <c r="CP40" s="108">
        <f t="shared" ca="1" si="15"/>
        <v>0</v>
      </c>
      <c r="CQ40" s="108">
        <f t="shared" ca="1" si="15"/>
        <v>0</v>
      </c>
      <c r="CR40" s="108">
        <f t="shared" ca="1" si="15"/>
        <v>0</v>
      </c>
      <c r="CS40" s="108">
        <f t="shared" ca="1" si="15"/>
        <v>0</v>
      </c>
      <c r="CT40" s="108">
        <f t="shared" ca="1" si="15"/>
        <v>0</v>
      </c>
      <c r="CU40" s="108">
        <f t="shared" ca="1" si="15"/>
        <v>0</v>
      </c>
      <c r="CV40" s="108">
        <f t="shared" ca="1" si="15"/>
        <v>0</v>
      </c>
      <c r="CW40" s="108">
        <f t="shared" ca="1" si="15"/>
        <v>0</v>
      </c>
      <c r="CX40" s="108">
        <f t="shared" ca="1" si="15"/>
        <v>0</v>
      </c>
      <c r="CY40" s="108">
        <f t="shared" ca="1" si="15"/>
        <v>0</v>
      </c>
      <c r="CZ40" s="108">
        <f t="shared" ca="1" si="15"/>
        <v>0</v>
      </c>
      <c r="DA40" s="108">
        <f t="shared" ca="1" si="15"/>
        <v>0</v>
      </c>
      <c r="DB40" s="108">
        <f t="shared" ca="1" si="15"/>
        <v>0</v>
      </c>
      <c r="DC40" s="108">
        <f t="shared" ca="1" si="15"/>
        <v>0</v>
      </c>
      <c r="DD40" s="108">
        <f t="shared" ca="1" si="15"/>
        <v>0</v>
      </c>
      <c r="DE40" s="108">
        <f t="shared" ca="1" si="15"/>
        <v>0</v>
      </c>
      <c r="DF40" s="108">
        <f t="shared" ca="1" si="15"/>
        <v>0</v>
      </c>
      <c r="DG40" s="108">
        <f t="shared" ca="1" si="15"/>
        <v>0</v>
      </c>
      <c r="DH40" s="108">
        <f t="shared" ca="1" si="15"/>
        <v>0</v>
      </c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</row>
    <row r="41" spans="1:145" s="12" customFormat="1" outlineLevel="2" x14ac:dyDescent="0.25">
      <c r="A41"/>
      <c r="B41"/>
      <c r="C41" s="10"/>
      <c r="D41" s="8"/>
      <c r="E41" s="9"/>
      <c r="F41" s="9"/>
      <c r="G41" s="9"/>
      <c r="H41" s="9"/>
      <c r="I41" s="9"/>
      <c r="J41" s="18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</row>
    <row r="42" spans="1:145" s="12" customFormat="1" ht="15.75" outlineLevel="2" thickBot="1" x14ac:dyDescent="0.3">
      <c r="A42"/>
      <c r="B42"/>
      <c r="C42" s="10" t="s">
        <v>30</v>
      </c>
      <c r="D42" s="8" t="s">
        <v>16</v>
      </c>
      <c r="E42" s="9"/>
      <c r="F42" s="9"/>
      <c r="G42" s="9"/>
      <c r="H42" s="9"/>
      <c r="I42" s="9"/>
      <c r="J42" s="18"/>
      <c r="K42" s="22">
        <f ca="1">K$14*K40</f>
        <v>0</v>
      </c>
      <c r="L42" s="22">
        <f t="shared" ref="L42:BW42" ca="1" si="16">L$14*L40</f>
        <v>0</v>
      </c>
      <c r="M42" s="109">
        <f t="shared" ca="1" si="16"/>
        <v>-8041.7488093790416</v>
      </c>
      <c r="N42" s="109">
        <f t="shared" ca="1" si="16"/>
        <v>0</v>
      </c>
      <c r="O42" s="109">
        <f t="shared" ca="1" si="16"/>
        <v>0</v>
      </c>
      <c r="P42" s="109">
        <f t="shared" ca="1" si="16"/>
        <v>0</v>
      </c>
      <c r="Q42" s="109">
        <f t="shared" ca="1" si="16"/>
        <v>0</v>
      </c>
      <c r="R42" s="109">
        <f t="shared" ca="1" si="16"/>
        <v>0</v>
      </c>
      <c r="S42" s="109">
        <f t="shared" ca="1" si="16"/>
        <v>0</v>
      </c>
      <c r="T42" s="109">
        <f t="shared" ca="1" si="16"/>
        <v>0</v>
      </c>
      <c r="U42" s="109">
        <f t="shared" ca="1" si="16"/>
        <v>0</v>
      </c>
      <c r="V42" s="109">
        <f t="shared" ca="1" si="16"/>
        <v>0</v>
      </c>
      <c r="W42" s="109">
        <f t="shared" ca="1" si="16"/>
        <v>0</v>
      </c>
      <c r="X42" s="109">
        <f t="shared" ca="1" si="16"/>
        <v>0</v>
      </c>
      <c r="Y42" s="109">
        <f t="shared" ca="1" si="16"/>
        <v>0</v>
      </c>
      <c r="Z42" s="109">
        <f t="shared" ca="1" si="16"/>
        <v>0</v>
      </c>
      <c r="AA42" s="109">
        <f t="shared" ca="1" si="16"/>
        <v>0</v>
      </c>
      <c r="AB42" s="109">
        <f t="shared" ca="1" si="16"/>
        <v>0</v>
      </c>
      <c r="AC42" s="109">
        <f t="shared" ca="1" si="16"/>
        <v>0</v>
      </c>
      <c r="AD42" s="109">
        <f t="shared" ca="1" si="16"/>
        <v>0</v>
      </c>
      <c r="AE42" s="109">
        <f t="shared" ca="1" si="16"/>
        <v>0</v>
      </c>
      <c r="AF42" s="109">
        <f t="shared" ca="1" si="16"/>
        <v>0</v>
      </c>
      <c r="AG42" s="109">
        <f t="shared" ca="1" si="16"/>
        <v>0</v>
      </c>
      <c r="AH42" s="109">
        <f t="shared" ca="1" si="16"/>
        <v>0</v>
      </c>
      <c r="AI42" s="109">
        <f t="shared" ca="1" si="16"/>
        <v>0</v>
      </c>
      <c r="AJ42" s="109">
        <f t="shared" ca="1" si="16"/>
        <v>0</v>
      </c>
      <c r="AK42" s="109">
        <f t="shared" ca="1" si="16"/>
        <v>0</v>
      </c>
      <c r="AL42" s="109">
        <f t="shared" ca="1" si="16"/>
        <v>0</v>
      </c>
      <c r="AM42" s="109">
        <f t="shared" ca="1" si="16"/>
        <v>0</v>
      </c>
      <c r="AN42" s="109">
        <f t="shared" ca="1" si="16"/>
        <v>0</v>
      </c>
      <c r="AO42" s="109">
        <f t="shared" ca="1" si="16"/>
        <v>0</v>
      </c>
      <c r="AP42" s="109">
        <f t="shared" ca="1" si="16"/>
        <v>0</v>
      </c>
      <c r="AQ42" s="109">
        <f t="shared" ca="1" si="16"/>
        <v>0</v>
      </c>
      <c r="AR42" s="109">
        <f t="shared" ca="1" si="16"/>
        <v>0</v>
      </c>
      <c r="AS42" s="109">
        <f t="shared" ca="1" si="16"/>
        <v>0</v>
      </c>
      <c r="AT42" s="109">
        <f t="shared" ca="1" si="16"/>
        <v>0</v>
      </c>
      <c r="AU42" s="109">
        <f t="shared" ca="1" si="16"/>
        <v>0</v>
      </c>
      <c r="AV42" s="109">
        <f t="shared" ca="1" si="16"/>
        <v>0</v>
      </c>
      <c r="AW42" s="109">
        <f t="shared" ca="1" si="16"/>
        <v>0</v>
      </c>
      <c r="AX42" s="109">
        <f t="shared" ca="1" si="16"/>
        <v>0</v>
      </c>
      <c r="AY42" s="109">
        <f t="shared" ca="1" si="16"/>
        <v>0</v>
      </c>
      <c r="AZ42" s="109">
        <f t="shared" ca="1" si="16"/>
        <v>0</v>
      </c>
      <c r="BA42" s="109">
        <f t="shared" ca="1" si="16"/>
        <v>0</v>
      </c>
      <c r="BB42" s="109">
        <f t="shared" ca="1" si="16"/>
        <v>0</v>
      </c>
      <c r="BC42" s="109">
        <f t="shared" ca="1" si="16"/>
        <v>0</v>
      </c>
      <c r="BD42" s="109">
        <f t="shared" ca="1" si="16"/>
        <v>0</v>
      </c>
      <c r="BE42" s="109">
        <f t="shared" ca="1" si="16"/>
        <v>0</v>
      </c>
      <c r="BF42" s="109">
        <f t="shared" ca="1" si="16"/>
        <v>0</v>
      </c>
      <c r="BG42" s="109">
        <f t="shared" ca="1" si="16"/>
        <v>0</v>
      </c>
      <c r="BH42" s="109">
        <f t="shared" ca="1" si="16"/>
        <v>0</v>
      </c>
      <c r="BI42" s="109">
        <f t="shared" ca="1" si="16"/>
        <v>0</v>
      </c>
      <c r="BJ42" s="109">
        <f t="shared" ca="1" si="16"/>
        <v>0</v>
      </c>
      <c r="BK42" s="109">
        <f t="shared" ca="1" si="16"/>
        <v>0</v>
      </c>
      <c r="BL42" s="109">
        <f t="shared" ca="1" si="16"/>
        <v>0</v>
      </c>
      <c r="BM42" s="109">
        <f t="shared" ca="1" si="16"/>
        <v>0</v>
      </c>
      <c r="BN42" s="109">
        <f t="shared" ca="1" si="16"/>
        <v>0</v>
      </c>
      <c r="BO42" s="109">
        <f t="shared" ca="1" si="16"/>
        <v>0</v>
      </c>
      <c r="BP42" s="109">
        <f t="shared" ca="1" si="16"/>
        <v>0</v>
      </c>
      <c r="BQ42" s="109">
        <f t="shared" ca="1" si="16"/>
        <v>0</v>
      </c>
      <c r="BR42" s="109">
        <f t="shared" ca="1" si="16"/>
        <v>0</v>
      </c>
      <c r="BS42" s="109">
        <f t="shared" ca="1" si="16"/>
        <v>0</v>
      </c>
      <c r="BT42" s="109">
        <f t="shared" ca="1" si="16"/>
        <v>0</v>
      </c>
      <c r="BU42" s="109">
        <f t="shared" ca="1" si="16"/>
        <v>0</v>
      </c>
      <c r="BV42" s="109">
        <f t="shared" ca="1" si="16"/>
        <v>0</v>
      </c>
      <c r="BW42" s="109">
        <f t="shared" ca="1" si="16"/>
        <v>0</v>
      </c>
      <c r="BX42" s="109">
        <f t="shared" ref="BX42:DH42" ca="1" si="17">BX$14*BX40</f>
        <v>0</v>
      </c>
      <c r="BY42" s="109">
        <f t="shared" ca="1" si="17"/>
        <v>0</v>
      </c>
      <c r="BZ42" s="109">
        <f t="shared" ca="1" si="17"/>
        <v>0</v>
      </c>
      <c r="CA42" s="109">
        <f t="shared" ca="1" si="17"/>
        <v>0</v>
      </c>
      <c r="CB42" s="109">
        <f t="shared" ca="1" si="17"/>
        <v>0</v>
      </c>
      <c r="CC42" s="109">
        <f t="shared" ca="1" si="17"/>
        <v>0</v>
      </c>
      <c r="CD42" s="109">
        <f t="shared" ca="1" si="17"/>
        <v>0</v>
      </c>
      <c r="CE42" s="109">
        <f t="shared" ca="1" si="17"/>
        <v>0</v>
      </c>
      <c r="CF42" s="109">
        <f t="shared" ca="1" si="17"/>
        <v>0</v>
      </c>
      <c r="CG42" s="109">
        <f t="shared" ca="1" si="17"/>
        <v>0</v>
      </c>
      <c r="CH42" s="109">
        <f t="shared" ca="1" si="17"/>
        <v>0</v>
      </c>
      <c r="CI42" s="109">
        <f t="shared" ca="1" si="17"/>
        <v>0</v>
      </c>
      <c r="CJ42" s="109">
        <f t="shared" ca="1" si="17"/>
        <v>0</v>
      </c>
      <c r="CK42" s="109">
        <f t="shared" ca="1" si="17"/>
        <v>0</v>
      </c>
      <c r="CL42" s="109">
        <f t="shared" ca="1" si="17"/>
        <v>0</v>
      </c>
      <c r="CM42" s="109">
        <f t="shared" ca="1" si="17"/>
        <v>0</v>
      </c>
      <c r="CN42" s="109">
        <f t="shared" ca="1" si="17"/>
        <v>0</v>
      </c>
      <c r="CO42" s="109">
        <f t="shared" ca="1" si="17"/>
        <v>0</v>
      </c>
      <c r="CP42" s="109">
        <f t="shared" ca="1" si="17"/>
        <v>0</v>
      </c>
      <c r="CQ42" s="109">
        <f t="shared" ca="1" si="17"/>
        <v>0</v>
      </c>
      <c r="CR42" s="109">
        <f t="shared" ca="1" si="17"/>
        <v>0</v>
      </c>
      <c r="CS42" s="109">
        <f t="shared" ca="1" si="17"/>
        <v>0</v>
      </c>
      <c r="CT42" s="109">
        <f t="shared" ca="1" si="17"/>
        <v>0</v>
      </c>
      <c r="CU42" s="109">
        <f t="shared" ca="1" si="17"/>
        <v>0</v>
      </c>
      <c r="CV42" s="109">
        <f t="shared" ca="1" si="17"/>
        <v>0</v>
      </c>
      <c r="CW42" s="109">
        <f t="shared" ca="1" si="17"/>
        <v>0</v>
      </c>
      <c r="CX42" s="109">
        <f t="shared" ca="1" si="17"/>
        <v>0</v>
      </c>
      <c r="CY42" s="109">
        <f t="shared" ca="1" si="17"/>
        <v>0</v>
      </c>
      <c r="CZ42" s="109">
        <f t="shared" ca="1" si="17"/>
        <v>0</v>
      </c>
      <c r="DA42" s="109">
        <f t="shared" ca="1" si="17"/>
        <v>0</v>
      </c>
      <c r="DB42" s="109">
        <f t="shared" ca="1" si="17"/>
        <v>0</v>
      </c>
      <c r="DC42" s="109">
        <f t="shared" ca="1" si="17"/>
        <v>0</v>
      </c>
      <c r="DD42" s="109">
        <f t="shared" ca="1" si="17"/>
        <v>0</v>
      </c>
      <c r="DE42" s="109">
        <f t="shared" ca="1" si="17"/>
        <v>0</v>
      </c>
      <c r="DF42" s="109">
        <f t="shared" ca="1" si="17"/>
        <v>0</v>
      </c>
      <c r="DG42" s="109">
        <f t="shared" ca="1" si="17"/>
        <v>0</v>
      </c>
      <c r="DH42" s="109">
        <f t="shared" ca="1" si="17"/>
        <v>0</v>
      </c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</row>
    <row r="43" spans="1:145" s="12" customFormat="1" ht="15.75" outlineLevel="2" thickTop="1" x14ac:dyDescent="0.25">
      <c r="A43"/>
      <c r="B43"/>
      <c r="C43" s="10"/>
      <c r="D43" s="8"/>
      <c r="E43" s="9"/>
      <c r="F43" s="9"/>
      <c r="G43" s="9"/>
      <c r="H43" s="9"/>
      <c r="I43" s="9"/>
      <c r="J43" s="18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</row>
    <row r="44" spans="1:145" s="12" customFormat="1" ht="18.75" outlineLevel="1" x14ac:dyDescent="0.3">
      <c r="A44"/>
      <c r="B44"/>
      <c r="C44" s="105" t="s">
        <v>31</v>
      </c>
      <c r="D44" s="8"/>
      <c r="E44" s="9"/>
      <c r="F44" s="9"/>
      <c r="G44" s="9"/>
      <c r="H44" s="9"/>
      <c r="I44" s="9"/>
      <c r="J44" s="18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</row>
    <row r="45" spans="1:145" s="12" customFormat="1" outlineLevel="1" x14ac:dyDescent="0.25">
      <c r="A45"/>
      <c r="B45"/>
      <c r="C45" s="10"/>
      <c r="D45" s="8"/>
      <c r="E45" s="9"/>
      <c r="F45" s="9"/>
      <c r="G45" s="9"/>
      <c r="H45" s="9"/>
      <c r="I45" s="9"/>
      <c r="J45" s="18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</row>
    <row r="46" spans="1:145" s="12" customFormat="1" outlineLevel="2" x14ac:dyDescent="0.25">
      <c r="A46"/>
      <c r="B46"/>
      <c r="C46" s="10" t="s">
        <v>32</v>
      </c>
      <c r="D46" s="8" t="s">
        <v>16</v>
      </c>
      <c r="E46" s="9"/>
      <c r="F46" s="9"/>
      <c r="G46" s="9"/>
      <c r="H46" s="9"/>
      <c r="I46" s="9"/>
      <c r="J46" s="18"/>
      <c r="K46" s="17">
        <f ca="1">-[1]Calculation!K5444</f>
        <v>0</v>
      </c>
      <c r="L46" s="17">
        <f ca="1">-[1]Calculation!L5444</f>
        <v>0</v>
      </c>
      <c r="M46" s="17">
        <f ca="1">-[1]Calculation!M5444</f>
        <v>736.42936660869964</v>
      </c>
      <c r="N46" s="17">
        <f ca="1">-[1]Calculation!N5444</f>
        <v>449.49370735788432</v>
      </c>
      <c r="O46" s="17">
        <f ca="1">-[1]Calculation!O5444</f>
        <v>422.56366398824582</v>
      </c>
      <c r="P46" s="17">
        <f ca="1">-[1]Calculation!P5444</f>
        <v>397.247444267194</v>
      </c>
      <c r="Q46" s="17">
        <f ca="1">-[1]Calculation!Q5444</f>
        <v>373.44831772349306</v>
      </c>
      <c r="R46" s="17">
        <f ca="1">-[1]Calculation!R5444</f>
        <v>351.07535276679772</v>
      </c>
      <c r="S46" s="17">
        <f ca="1">-[1]Calculation!S5444</f>
        <v>330.04306900216835</v>
      </c>
      <c r="T46" s="17">
        <f ca="1">-[1]Calculation!T5444</f>
        <v>310.27111039334778</v>
      </c>
      <c r="U46" s="17">
        <f ca="1">-[1]Calculation!U5444</f>
        <v>291.683938024491</v>
      </c>
      <c r="V46" s="17">
        <f ca="1">-[1]Calculation!V5444</f>
        <v>274.21054128502846</v>
      </c>
      <c r="W46" s="17">
        <f ca="1">-[1]Calculation!W5444</f>
        <v>257.78416637283328</v>
      </c>
      <c r="X46" s="17">
        <f ca="1">-[1]Calculation!X5444</f>
        <v>242.34206107712453</v>
      </c>
      <c r="Y46" s="17">
        <f ca="1">-[1]Calculation!Y5444</f>
        <v>227.82523486482521</v>
      </c>
      <c r="Z46" s="17">
        <f ca="1">-[1]Calculation!Z5444</f>
        <v>214.17823335264742</v>
      </c>
      <c r="AA46" s="17">
        <f ca="1">-[1]Calculation!AA5444</f>
        <v>201.34892630221475</v>
      </c>
      <c r="AB46" s="17">
        <f ca="1">-[1]Calculation!AB5444</f>
        <v>189.28830832727169</v>
      </c>
      <c r="AC46" s="17">
        <f ca="1">-[1]Calculation!AC5444</f>
        <v>177.95031155066576</v>
      </c>
      <c r="AD46" s="17">
        <f ca="1">-[1]Calculation!AD5444</f>
        <v>167.29162949450466</v>
      </c>
      <c r="AE46" s="17">
        <f ca="1">-[1]Calculation!AE5444</f>
        <v>157.27155152986927</v>
      </c>
      <c r="AF46" s="17">
        <f ca="1">-[1]Calculation!AF5444</f>
        <v>147.85180725286025</v>
      </c>
      <c r="AG46" s="17">
        <f ca="1">-[1]Calculation!AG5444</f>
        <v>138.99642019173262</v>
      </c>
      <c r="AH46" s="17">
        <f ca="1">-[1]Calculation!AH5444</f>
        <v>130.67157028557048</v>
      </c>
      <c r="AI46" s="17">
        <f ca="1">-[1]Calculation!AI5444</f>
        <v>122.84546460851095</v>
      </c>
      <c r="AJ46" s="17">
        <f ca="1">-[1]Calculation!AJ5444</f>
        <v>115.48821584507127</v>
      </c>
      <c r="AK46" s="17">
        <f ca="1">-[1]Calculation!AK5444</f>
        <v>108.5717280517844</v>
      </c>
      <c r="AL46" s="17">
        <f ca="1">-[1]Calculation!AL5444</f>
        <v>102.06958926822389</v>
      </c>
      <c r="AM46" s="17">
        <f ca="1">-[1]Calculation!AM5444</f>
        <v>95.956970566699681</v>
      </c>
      <c r="AN46" s="17">
        <f ca="1">-[1]Calculation!AN5444</f>
        <v>90.210531154538472</v>
      </c>
      <c r="AO46" s="17">
        <f ca="1">-[1]Calculation!AO5444</f>
        <v>84.808329166014886</v>
      </c>
      <c r="AP46" s="17">
        <f ca="1">-[1]Calculation!AP5444</f>
        <v>79.729737802765285</v>
      </c>
      <c r="AQ46" s="17">
        <f ca="1">-[1]Calculation!AQ5444</f>
        <v>74.955366501975092</v>
      </c>
      <c r="AR46" s="17">
        <f ca="1">-[1]Calculation!AR5444</f>
        <v>70.466986830863519</v>
      </c>
      <c r="AS46" s="17">
        <f ca="1">-[1]Calculation!AS5444</f>
        <v>66.247462824068307</v>
      </c>
      <c r="AT46" s="17">
        <f ca="1">-[1]Calculation!AT5444</f>
        <v>62.280685497527962</v>
      </c>
      <c r="AU46" s="17">
        <f ca="1">-[1]Calculation!AU5444</f>
        <v>58.551511288434853</v>
      </c>
      <c r="AV46" s="17">
        <f ca="1">-[1]Calculation!AV5444</f>
        <v>55.045704185849409</v>
      </c>
      <c r="AW46" s="17">
        <f ca="1">-[1]Calculation!AW5444</f>
        <v>51.74988133068306</v>
      </c>
      <c r="AX46" s="17">
        <f ca="1">-[1]Calculation!AX5444</f>
        <v>48.651461877027451</v>
      </c>
      <c r="AY46" s="17">
        <f ca="1">-[1]Calculation!AY5444</f>
        <v>45.738618919281919</v>
      </c>
      <c r="AZ46" s="17">
        <f ca="1">-[1]Calculation!AZ5444</f>
        <v>43.000234301257308</v>
      </c>
      <c r="BA46" s="17">
        <f ca="1">-[1]Calculation!BA5444</f>
        <v>40.425856134457554</v>
      </c>
      <c r="BB46" s="17">
        <f ca="1">-[1]Calculation!BB5444</f>
        <v>38.005658863102013</v>
      </c>
      <c r="BC46" s="17">
        <f ca="1">-[1]Calculation!BC5444</f>
        <v>35.730405723192199</v>
      </c>
      <c r="BD46" s="17">
        <f ca="1">-[1]Calculation!BD5444</f>
        <v>33.591413452083167</v>
      </c>
      <c r="BE46" s="17">
        <f ca="1">-[1]Calculation!BE5444</f>
        <v>31.580519113626544</v>
      </c>
      <c r="BF46" s="17">
        <f ca="1">-[1]Calculation!BF5444</f>
        <v>29.690048912043903</v>
      </c>
      <c r="BG46" s="17">
        <f ca="1">-[1]Calculation!BG5444</f>
        <v>27.912788875294474</v>
      </c>
      <c r="BH46" s="17">
        <f ca="1">-[1]Calculation!BH5444</f>
        <v>26.24195729585135</v>
      </c>
      <c r="BI46" s="17">
        <f ca="1">-[1]Calculation!BI5444</f>
        <v>24.671178823521089</v>
      </c>
      <c r="BJ46" s="17">
        <f ca="1">-[1]Calculation!BJ5444</f>
        <v>23.194460111259602</v>
      </c>
      <c r="BK46" s="17">
        <f ca="1">-[1]Calculation!BK5444</f>
        <v>21.806166920876311</v>
      </c>
      <c r="BL46" s="17">
        <f ca="1">-[1]Calculation!BL5444</f>
        <v>20.501002601101405</v>
      </c>
      <c r="BM46" s="17">
        <f ca="1">-[1]Calculation!BM5444</f>
        <v>19.273987855739115</v>
      </c>
      <c r="BN46" s="17">
        <f ca="1">-[1]Calculation!BN5444</f>
        <v>18.120441724563364</v>
      </c>
      <c r="BO46" s="17">
        <f ca="1">-[1]Calculation!BO5444</f>
        <v>17.035963704249735</v>
      </c>
      <c r="BP46" s="17">
        <f ca="1">-[1]Calculation!BP5444</f>
        <v>16.016416940996912</v>
      </c>
      <c r="BQ46" s="17">
        <f ca="1">-[1]Calculation!BQ5444</f>
        <v>15.05791243058915</v>
      </c>
      <c r="BR46" s="17">
        <f ca="1">-[1]Calculation!BR5444</f>
        <v>14.156794165503252</v>
      </c>
      <c r="BS46" s="17">
        <f ca="1">-[1]Calculation!BS5444</f>
        <v>13.309625172285036</v>
      </c>
      <c r="BT46" s="17">
        <f ca="1">-[1]Calculation!BT5444</f>
        <v>12.513174385824312</v>
      </c>
      <c r="BU46" s="17">
        <f ca="1">-[1]Calculation!BU5444</f>
        <v>11.764404310357413</v>
      </c>
      <c r="BV46" s="17">
        <f ca="1">-[1]Calculation!BV5444</f>
        <v>11.060459420034402</v>
      </c>
      <c r="BW46" s="17">
        <f ca="1">-[1]Calculation!BW5444</f>
        <v>10.39865525471585</v>
      </c>
      <c r="BX46" s="17">
        <f ca="1">-[1]Calculation!BX5444</f>
        <v>9.7764681693222322</v>
      </c>
      <c r="BY46" s="17">
        <f ca="1">-[1]Calculation!BY5444</f>
        <v>9.1915256975577666</v>
      </c>
      <c r="BZ46" s="17">
        <f ca="1">-[1]Calculation!BZ5444</f>
        <v>8.641597493179427</v>
      </c>
      <c r="CA46" s="17">
        <f ca="1">-[1]Calculation!CA5444</f>
        <v>8.1245868141900299</v>
      </c>
      <c r="CB46" s="17">
        <f ca="1">-[1]Calculation!CB5444</f>
        <v>7.6385225174099283</v>
      </c>
      <c r="CC46" s="17">
        <f ca="1">-[1]Calculation!CC5444</f>
        <v>7.1815515328330672</v>
      </c>
      <c r="CD46" s="17">
        <f ca="1">-[1]Calculation!CD5444</f>
        <v>6.7519317890074317</v>
      </c>
      <c r="CE46" s="17">
        <f ca="1">-[1]Calculation!CE5444</f>
        <v>6.348025562404116</v>
      </c>
      <c r="CF46" s="17">
        <f ca="1">-[1]Calculation!CF5444</f>
        <v>5.9682932253601448</v>
      </c>
      <c r="CG46" s="17">
        <f ca="1">-[1]Calculation!CG5444</f>
        <v>5.6112873687037972</v>
      </c>
      <c r="CH46" s="17">
        <f ca="1">-[1]Calculation!CH5444</f>
        <v>5.2756472766035669</v>
      </c>
      <c r="CI46" s="17">
        <f ca="1">-[1]Calculation!CI5444</f>
        <v>4.960093732528251</v>
      </c>
      <c r="CJ46" s="17">
        <f ca="1">-[1]Calculation!CJ5444</f>
        <v>4.6634241364714093</v>
      </c>
      <c r="CK46" s="17">
        <f ca="1">-[1]Calculation!CK5444</f>
        <v>4.3845079147832342</v>
      </c>
      <c r="CL46" s="17">
        <f ca="1">-[1]Calculation!CL5444</f>
        <v>4.1222822050713459</v>
      </c>
      <c r="CM46" s="17">
        <f ca="1">-[1]Calculation!CM5444</f>
        <v>3.8757477996834147</v>
      </c>
      <c r="CN46" s="17">
        <f ca="1">-[1]Calculation!CN5444</f>
        <v>3.6439653322729417</v>
      </c>
      <c r="CO46" s="17">
        <f ca="1">-[1]Calculation!CO5444</f>
        <v>3.4260516928785707</v>
      </c>
      <c r="CP46" s="17">
        <f ca="1">-[1]Calculation!CP5444</f>
        <v>3.2211766578207621</v>
      </c>
      <c r="CQ46" s="17">
        <f ca="1">-[1]Calculation!CQ5444</f>
        <v>3.0285597215406765</v>
      </c>
      <c r="CR46" s="17">
        <f ca="1">-[1]Calculation!CR5444</f>
        <v>2.8474671182779376</v>
      </c>
      <c r="CS46" s="17">
        <f ca="1">-[1]Calculation!CS5444</f>
        <v>2.6772090222094787</v>
      </c>
      <c r="CT46" s="17">
        <f ca="1">-[1]Calculation!CT5444</f>
        <v>2.5171369153537162</v>
      </c>
      <c r="CU46" s="17">
        <f ca="1">-[1]Calculation!CU5444</f>
        <v>2.3666411131854588</v>
      </c>
      <c r="CV46" s="17">
        <f ca="1">-[1]Calculation!CV5444</f>
        <v>2.2251484385096481</v>
      </c>
      <c r="CW46" s="17">
        <f ca="1">-[1]Calculation!CW5444</f>
        <v>2.0921200347086213</v>
      </c>
      <c r="CX46" s="17">
        <f ca="1">-[1]Calculation!CX5444</f>
        <v>1.9670493100101778</v>
      </c>
      <c r="CY46" s="17">
        <f ca="1">-[1]Calculation!CY5444</f>
        <v>1.8494600049244374</v>
      </c>
      <c r="CZ46" s="17">
        <f ca="1">-[1]Calculation!CZ5444</f>
        <v>1.738904375468098</v>
      </c>
      <c r="DA46" s="17">
        <f ca="1">-[1]Calculation!DA5444</f>
        <v>1.6349614852371825</v>
      </c>
      <c r="DB46" s="17">
        <f ca="1">-[1]Calculation!DB5444</f>
        <v>1.5372355998052636</v>
      </c>
      <c r="DC46" s="17">
        <f ca="1">-[1]Calculation!DC5444</f>
        <v>1.445354677315144</v>
      </c>
      <c r="DD46" s="17">
        <f ca="1">-[1]Calculation!DD5444</f>
        <v>1.3589689494995221</v>
      </c>
      <c r="DE46" s="17">
        <f ca="1">-[1]Calculation!DE5444</f>
        <v>1.2777495877116729</v>
      </c>
      <c r="DF46" s="17">
        <f ca="1">-[1]Calculation!DF5444</f>
        <v>1.2013874488719887</v>
      </c>
      <c r="DG46" s="17">
        <f ca="1">-[1]Calculation!DG5444</f>
        <v>1.1295918965415344</v>
      </c>
      <c r="DH46" s="17">
        <f ca="1">-[1]Calculation!DH5444</f>
        <v>1.0620896926208143</v>
      </c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</row>
    <row r="47" spans="1:145" s="12" customFormat="1" outlineLevel="2" x14ac:dyDescent="0.25">
      <c r="A47"/>
      <c r="B47"/>
      <c r="C47" s="10" t="s">
        <v>33</v>
      </c>
      <c r="D47" s="8" t="s">
        <v>34</v>
      </c>
      <c r="E47" s="9"/>
      <c r="F47" s="9"/>
      <c r="G47" s="9"/>
      <c r="H47" s="9"/>
      <c r="I47" s="9"/>
      <c r="J47" s="18"/>
      <c r="K47" s="24">
        <v>0.26500000000000001</v>
      </c>
      <c r="L47" s="24">
        <v>0.26500000000000001</v>
      </c>
      <c r="M47" s="24">
        <v>0.26500000000000001</v>
      </c>
      <c r="N47" s="24">
        <v>0.26500000000000001</v>
      </c>
      <c r="O47" s="24">
        <v>0.26500000000000001</v>
      </c>
      <c r="P47" s="24">
        <v>0.26500000000000001</v>
      </c>
      <c r="Q47" s="24">
        <v>0.26500000000000001</v>
      </c>
      <c r="R47" s="24">
        <v>0.26500000000000001</v>
      </c>
      <c r="S47" s="24">
        <v>0.26500000000000001</v>
      </c>
      <c r="T47" s="24">
        <v>0.26500000000000001</v>
      </c>
      <c r="U47" s="24">
        <v>0.26500000000000001</v>
      </c>
      <c r="V47" s="24">
        <v>0.26500000000000001</v>
      </c>
      <c r="W47" s="24">
        <v>0.26500000000000001</v>
      </c>
      <c r="X47" s="24">
        <v>0.26500000000000001</v>
      </c>
      <c r="Y47" s="24">
        <v>0.26500000000000001</v>
      </c>
      <c r="Z47" s="24">
        <v>0.26500000000000001</v>
      </c>
      <c r="AA47" s="24">
        <v>0.26500000000000001</v>
      </c>
      <c r="AB47" s="24">
        <v>0.26500000000000001</v>
      </c>
      <c r="AC47" s="24">
        <v>0.26500000000000001</v>
      </c>
      <c r="AD47" s="24">
        <v>0.26500000000000001</v>
      </c>
      <c r="AE47" s="24">
        <v>0.26500000000000001</v>
      </c>
      <c r="AF47" s="24">
        <v>0.26500000000000001</v>
      </c>
      <c r="AG47" s="24">
        <v>0.26500000000000001</v>
      </c>
      <c r="AH47" s="24">
        <v>0.26500000000000001</v>
      </c>
      <c r="AI47" s="24">
        <v>0.26500000000000001</v>
      </c>
      <c r="AJ47" s="24">
        <v>0.26500000000000001</v>
      </c>
      <c r="AK47" s="24">
        <v>0.26500000000000001</v>
      </c>
      <c r="AL47" s="24">
        <v>0.26500000000000001</v>
      </c>
      <c r="AM47" s="24">
        <v>0.26500000000000001</v>
      </c>
      <c r="AN47" s="24">
        <v>0.26500000000000001</v>
      </c>
      <c r="AO47" s="24">
        <v>0.26500000000000001</v>
      </c>
      <c r="AP47" s="24">
        <v>0.26500000000000001</v>
      </c>
      <c r="AQ47" s="24">
        <v>0.26500000000000001</v>
      </c>
      <c r="AR47" s="24">
        <v>0.26500000000000001</v>
      </c>
      <c r="AS47" s="24">
        <v>0.26500000000000001</v>
      </c>
      <c r="AT47" s="24">
        <v>0.26500000000000001</v>
      </c>
      <c r="AU47" s="24">
        <v>0.26500000000000001</v>
      </c>
      <c r="AV47" s="24">
        <v>0.26500000000000001</v>
      </c>
      <c r="AW47" s="24">
        <v>0.26500000000000001</v>
      </c>
      <c r="AX47" s="24">
        <v>0.26500000000000001</v>
      </c>
      <c r="AY47" s="24">
        <v>0.26500000000000001</v>
      </c>
      <c r="AZ47" s="24">
        <v>0.26500000000000001</v>
      </c>
      <c r="BA47" s="24">
        <v>0.26500000000000001</v>
      </c>
      <c r="BB47" s="24">
        <v>0.26500000000000001</v>
      </c>
      <c r="BC47" s="24">
        <v>0.26500000000000001</v>
      </c>
      <c r="BD47" s="24">
        <v>0.26500000000000001</v>
      </c>
      <c r="BE47" s="24">
        <v>0.26500000000000001</v>
      </c>
      <c r="BF47" s="24">
        <v>0.26500000000000001</v>
      </c>
      <c r="BG47" s="24">
        <v>0.26500000000000001</v>
      </c>
      <c r="BH47" s="24">
        <v>0.26500000000000001</v>
      </c>
      <c r="BI47" s="24">
        <v>0.26500000000000001</v>
      </c>
      <c r="BJ47" s="24">
        <v>0.26500000000000001</v>
      </c>
      <c r="BK47" s="24">
        <v>0.26500000000000001</v>
      </c>
      <c r="BL47" s="24">
        <v>0.26500000000000001</v>
      </c>
      <c r="BM47" s="24">
        <v>0.26500000000000001</v>
      </c>
      <c r="BN47" s="24">
        <v>0.26500000000000001</v>
      </c>
      <c r="BO47" s="24">
        <v>0.26500000000000001</v>
      </c>
      <c r="BP47" s="24">
        <v>0.26500000000000001</v>
      </c>
      <c r="BQ47" s="24">
        <v>0.26500000000000001</v>
      </c>
      <c r="BR47" s="24">
        <v>0.26500000000000001</v>
      </c>
      <c r="BS47" s="24">
        <v>0.26500000000000001</v>
      </c>
      <c r="BT47" s="24">
        <v>0.26500000000000001</v>
      </c>
      <c r="BU47" s="24">
        <v>0.26500000000000001</v>
      </c>
      <c r="BV47" s="24">
        <v>0.26500000000000001</v>
      </c>
      <c r="BW47" s="24">
        <v>0.26500000000000001</v>
      </c>
      <c r="BX47" s="24">
        <v>0.26500000000000001</v>
      </c>
      <c r="BY47" s="24">
        <v>0.26500000000000001</v>
      </c>
      <c r="BZ47" s="24">
        <v>0.26500000000000001</v>
      </c>
      <c r="CA47" s="24">
        <v>0.26500000000000001</v>
      </c>
      <c r="CB47" s="24">
        <v>0.26500000000000001</v>
      </c>
      <c r="CC47" s="24">
        <v>0.26500000000000001</v>
      </c>
      <c r="CD47" s="24">
        <v>0.26500000000000001</v>
      </c>
      <c r="CE47" s="24">
        <v>0.26500000000000001</v>
      </c>
      <c r="CF47" s="24">
        <v>0.26500000000000001</v>
      </c>
      <c r="CG47" s="24">
        <v>0.26500000000000001</v>
      </c>
      <c r="CH47" s="24">
        <v>0.26500000000000001</v>
      </c>
      <c r="CI47" s="24">
        <v>0.26500000000000001</v>
      </c>
      <c r="CJ47" s="24">
        <v>0.26500000000000001</v>
      </c>
      <c r="CK47" s="24">
        <v>0.26500000000000001</v>
      </c>
      <c r="CL47" s="24">
        <v>0.26500000000000001</v>
      </c>
      <c r="CM47" s="24">
        <v>0.26500000000000001</v>
      </c>
      <c r="CN47" s="24">
        <v>0.26500000000000001</v>
      </c>
      <c r="CO47" s="24">
        <v>0.26500000000000001</v>
      </c>
      <c r="CP47" s="24">
        <v>0.26500000000000001</v>
      </c>
      <c r="CQ47" s="24">
        <v>0.26500000000000001</v>
      </c>
      <c r="CR47" s="24">
        <v>0.26500000000000001</v>
      </c>
      <c r="CS47" s="24">
        <v>0.26500000000000001</v>
      </c>
      <c r="CT47" s="24">
        <v>0.26500000000000001</v>
      </c>
      <c r="CU47" s="24">
        <v>0.26500000000000001</v>
      </c>
      <c r="CV47" s="24">
        <v>0.26500000000000001</v>
      </c>
      <c r="CW47" s="24">
        <v>0.26500000000000001</v>
      </c>
      <c r="CX47" s="24">
        <v>0.26500000000000001</v>
      </c>
      <c r="CY47" s="24">
        <v>0.26500000000000001</v>
      </c>
      <c r="CZ47" s="24">
        <v>0.26500000000000001</v>
      </c>
      <c r="DA47" s="24">
        <v>0.26500000000000001</v>
      </c>
      <c r="DB47" s="24">
        <v>0.26500000000000001</v>
      </c>
      <c r="DC47" s="24">
        <v>0.26500000000000001</v>
      </c>
      <c r="DD47" s="24">
        <v>0.26500000000000001</v>
      </c>
      <c r="DE47" s="24">
        <v>0.26500000000000001</v>
      </c>
      <c r="DF47" s="24">
        <v>0.26500000000000001</v>
      </c>
      <c r="DG47" s="24">
        <v>0.26500000000000001</v>
      </c>
      <c r="DH47" s="24">
        <v>0.26500000000000001</v>
      </c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</row>
    <row r="48" spans="1:145" s="12" customFormat="1" outlineLevel="2" x14ac:dyDescent="0.25">
      <c r="A48"/>
      <c r="B48"/>
      <c r="C48" s="10" t="s">
        <v>35</v>
      </c>
      <c r="D48" s="8" t="s">
        <v>16</v>
      </c>
      <c r="E48" s="9"/>
      <c r="F48" s="9"/>
      <c r="G48" s="9"/>
      <c r="H48" s="9"/>
      <c r="I48" s="9"/>
      <c r="J48" s="18"/>
      <c r="K48" s="25">
        <f ca="1">K46*K47</f>
        <v>0</v>
      </c>
      <c r="L48" s="25">
        <f t="shared" ref="L48:BW48" ca="1" si="18">L46*L47</f>
        <v>0</v>
      </c>
      <c r="M48" s="110">
        <f t="shared" ca="1" si="18"/>
        <v>195.15378215130542</v>
      </c>
      <c r="N48" s="110">
        <f t="shared" ca="1" si="18"/>
        <v>119.11583244983935</v>
      </c>
      <c r="O48" s="110">
        <f t="shared" ca="1" si="18"/>
        <v>111.97937095688515</v>
      </c>
      <c r="P48" s="110">
        <f t="shared" ca="1" si="18"/>
        <v>105.27057273080642</v>
      </c>
      <c r="Q48" s="110">
        <f t="shared" ca="1" si="18"/>
        <v>98.963804196725661</v>
      </c>
      <c r="R48" s="110">
        <f t="shared" ca="1" si="18"/>
        <v>93.034968483201396</v>
      </c>
      <c r="S48" s="110">
        <f t="shared" ca="1" si="18"/>
        <v>87.461413285574622</v>
      </c>
      <c r="T48" s="110">
        <f t="shared" ca="1" si="18"/>
        <v>82.221844254237169</v>
      </c>
      <c r="U48" s="110">
        <f t="shared" ca="1" si="18"/>
        <v>77.296243576490113</v>
      </c>
      <c r="V48" s="110">
        <f t="shared" ca="1" si="18"/>
        <v>72.665793440532539</v>
      </c>
      <c r="W48" s="110">
        <f t="shared" ca="1" si="18"/>
        <v>68.312804088800817</v>
      </c>
      <c r="X48" s="110">
        <f t="shared" ca="1" si="18"/>
        <v>64.220646185438</v>
      </c>
      <c r="Y48" s="110">
        <f t="shared" ca="1" si="18"/>
        <v>60.373687239178679</v>
      </c>
      <c r="Z48" s="110">
        <f t="shared" ca="1" si="18"/>
        <v>56.757231838451574</v>
      </c>
      <c r="AA48" s="110">
        <f t="shared" ca="1" si="18"/>
        <v>53.357465470086915</v>
      </c>
      <c r="AB48" s="110">
        <f t="shared" ca="1" si="18"/>
        <v>50.161401706726998</v>
      </c>
      <c r="AC48" s="110">
        <f t="shared" ca="1" si="18"/>
        <v>47.156832560926432</v>
      </c>
      <c r="AD48" s="110">
        <f t="shared" ca="1" si="18"/>
        <v>44.332281816043739</v>
      </c>
      <c r="AE48" s="110">
        <f t="shared" ca="1" si="18"/>
        <v>41.676961155415356</v>
      </c>
      <c r="AF48" s="110">
        <f t="shared" ca="1" si="18"/>
        <v>39.180728922007972</v>
      </c>
      <c r="AG48" s="110">
        <f t="shared" ca="1" si="18"/>
        <v>36.834051350809148</v>
      </c>
      <c r="AH48" s="110">
        <f t="shared" ca="1" si="18"/>
        <v>34.627966125676181</v>
      </c>
      <c r="AI48" s="110">
        <f t="shared" ca="1" si="18"/>
        <v>32.554048121255406</v>
      </c>
      <c r="AJ48" s="110">
        <f t="shared" ca="1" si="18"/>
        <v>30.604377198943887</v>
      </c>
      <c r="AK48" s="110">
        <f t="shared" ca="1" si="18"/>
        <v>28.771507933722869</v>
      </c>
      <c r="AL48" s="110">
        <f t="shared" ca="1" si="18"/>
        <v>27.048441156079335</v>
      </c>
      <c r="AM48" s="110">
        <f t="shared" ca="1" si="18"/>
        <v>25.428597200175417</v>
      </c>
      <c r="AN48" s="110">
        <f t="shared" ca="1" si="18"/>
        <v>23.905790755952697</v>
      </c>
      <c r="AO48" s="110">
        <f t="shared" ca="1" si="18"/>
        <v>22.474207228993947</v>
      </c>
      <c r="AP48" s="110">
        <f t="shared" ca="1" si="18"/>
        <v>21.128380517732801</v>
      </c>
      <c r="AQ48" s="110">
        <f t="shared" ca="1" si="18"/>
        <v>19.8631721230234</v>
      </c>
      <c r="AR48" s="110">
        <f t="shared" ca="1" si="18"/>
        <v>18.673751510178832</v>
      </c>
      <c r="AS48" s="110">
        <f t="shared" ca="1" si="18"/>
        <v>17.555577648378101</v>
      </c>
      <c r="AT48" s="110">
        <f t="shared" ca="1" si="18"/>
        <v>16.50438165684491</v>
      </c>
      <c r="AU48" s="110">
        <f t="shared" ca="1" si="18"/>
        <v>15.516150491435237</v>
      </c>
      <c r="AV48" s="110">
        <f t="shared" ca="1" si="18"/>
        <v>14.587111609250094</v>
      </c>
      <c r="AW48" s="110">
        <f t="shared" ca="1" si="18"/>
        <v>13.713718552631011</v>
      </c>
      <c r="AX48" s="110">
        <f t="shared" ca="1" si="18"/>
        <v>12.892637397412274</v>
      </c>
      <c r="AY48" s="110">
        <f t="shared" ca="1" si="18"/>
        <v>12.120734013609709</v>
      </c>
      <c r="AZ48" s="110">
        <f t="shared" ca="1" si="18"/>
        <v>11.395062089833187</v>
      </c>
      <c r="BA48" s="110">
        <f t="shared" ca="1" si="18"/>
        <v>10.712851875631252</v>
      </c>
      <c r="BB48" s="110">
        <f t="shared" ca="1" si="18"/>
        <v>10.071499598722035</v>
      </c>
      <c r="BC48" s="110">
        <f t="shared" ca="1" si="18"/>
        <v>9.4685575166459337</v>
      </c>
      <c r="BD48" s="110">
        <f t="shared" ca="1" si="18"/>
        <v>8.9017245648020396</v>
      </c>
      <c r="BE48" s="110">
        <f t="shared" ca="1" si="18"/>
        <v>8.3688375651110345</v>
      </c>
      <c r="BF48" s="110">
        <f t="shared" ca="1" si="18"/>
        <v>7.8678629616916345</v>
      </c>
      <c r="BG48" s="110">
        <f t="shared" ca="1" si="18"/>
        <v>7.3968890519530364</v>
      </c>
      <c r="BH48" s="110">
        <f t="shared" ca="1" si="18"/>
        <v>6.9541186834006083</v>
      </c>
      <c r="BI48" s="110">
        <f t="shared" ca="1" si="18"/>
        <v>6.5378623882330889</v>
      </c>
      <c r="BJ48" s="110">
        <f t="shared" ca="1" si="18"/>
        <v>6.1465319294837952</v>
      </c>
      <c r="BK48" s="110">
        <f t="shared" ca="1" si="18"/>
        <v>5.7786342340322232</v>
      </c>
      <c r="BL48" s="110">
        <f t="shared" ca="1" si="18"/>
        <v>5.4327656892918723</v>
      </c>
      <c r="BM48" s="110">
        <f t="shared" ca="1" si="18"/>
        <v>5.1076067817708655</v>
      </c>
      <c r="BN48" s="110">
        <f t="shared" ca="1" si="18"/>
        <v>4.8019170570092919</v>
      </c>
      <c r="BO48" s="110">
        <f t="shared" ca="1" si="18"/>
        <v>4.5145303816261801</v>
      </c>
      <c r="BP48" s="110">
        <f t="shared" ca="1" si="18"/>
        <v>4.2443504893641819</v>
      </c>
      <c r="BQ48" s="110">
        <f t="shared" ca="1" si="18"/>
        <v>3.990346794106125</v>
      </c>
      <c r="BR48" s="110">
        <f t="shared" ca="1" si="18"/>
        <v>3.7515504538583619</v>
      </c>
      <c r="BS48" s="110">
        <f t="shared" ca="1" si="18"/>
        <v>3.5270506706555347</v>
      </c>
      <c r="BT48" s="110">
        <f t="shared" ca="1" si="18"/>
        <v>3.3159912122434427</v>
      </c>
      <c r="BU48" s="110">
        <f t="shared" ca="1" si="18"/>
        <v>3.1175671422447149</v>
      </c>
      <c r="BV48" s="110">
        <f t="shared" ca="1" si="18"/>
        <v>2.9310217463091166</v>
      </c>
      <c r="BW48" s="110">
        <f t="shared" ca="1" si="18"/>
        <v>2.7556436424997002</v>
      </c>
      <c r="BX48" s="110">
        <f t="shared" ref="BX48:DH48" ca="1" si="19">BX46*BX47</f>
        <v>2.5907640648703918</v>
      </c>
      <c r="BY48" s="110">
        <f t="shared" ca="1" si="19"/>
        <v>2.4357543098528081</v>
      </c>
      <c r="BZ48" s="110">
        <f t="shared" ca="1" si="19"/>
        <v>2.2900233356925481</v>
      </c>
      <c r="CA48" s="110">
        <f t="shared" ca="1" si="19"/>
        <v>2.1530155057603579</v>
      </c>
      <c r="CB48" s="110">
        <f t="shared" ca="1" si="19"/>
        <v>2.0242084671136311</v>
      </c>
      <c r="CC48" s="110">
        <f t="shared" ca="1" si="19"/>
        <v>1.903111156200763</v>
      </c>
      <c r="CD48" s="110">
        <f t="shared" ca="1" si="19"/>
        <v>1.7892619240869696</v>
      </c>
      <c r="CE48" s="110">
        <f t="shared" ca="1" si="19"/>
        <v>1.6822267740370909</v>
      </c>
      <c r="CF48" s="110">
        <f t="shared" ca="1" si="19"/>
        <v>1.5815977047204384</v>
      </c>
      <c r="CG48" s="110">
        <f t="shared" ca="1" si="19"/>
        <v>1.4869911527065063</v>
      </c>
      <c r="CH48" s="110">
        <f t="shared" ca="1" si="19"/>
        <v>1.3980465282999452</v>
      </c>
      <c r="CI48" s="110">
        <f t="shared" ca="1" si="19"/>
        <v>1.3144248391199866</v>
      </c>
      <c r="CJ48" s="110">
        <f t="shared" ca="1" si="19"/>
        <v>1.2358073961649236</v>
      </c>
      <c r="CK48" s="110">
        <f t="shared" ca="1" si="19"/>
        <v>1.1618945974175572</v>
      </c>
      <c r="CL48" s="110">
        <f t="shared" ca="1" si="19"/>
        <v>1.0924047843439066</v>
      </c>
      <c r="CM48" s="110">
        <f t="shared" ca="1" si="19"/>
        <v>1.0270731669161048</v>
      </c>
      <c r="CN48" s="110">
        <f t="shared" ca="1" si="19"/>
        <v>0.96565081305232958</v>
      </c>
      <c r="CO48" s="110">
        <f t="shared" ca="1" si="19"/>
        <v>0.90790369861282127</v>
      </c>
      <c r="CP48" s="110">
        <f t="shared" ca="1" si="19"/>
        <v>0.85361181432250199</v>
      </c>
      <c r="CQ48" s="110">
        <f t="shared" ca="1" si="19"/>
        <v>0.80256832620827934</v>
      </c>
      <c r="CR48" s="110">
        <f t="shared" ca="1" si="19"/>
        <v>0.7545787863436535</v>
      </c>
      <c r="CS48" s="110">
        <f t="shared" ca="1" si="19"/>
        <v>0.70946039088551183</v>
      </c>
      <c r="CT48" s="110">
        <f t="shared" ca="1" si="19"/>
        <v>0.66704128256873485</v>
      </c>
      <c r="CU48" s="110">
        <f t="shared" ca="1" si="19"/>
        <v>0.62715989499414659</v>
      </c>
      <c r="CV48" s="110">
        <f t="shared" ca="1" si="19"/>
        <v>0.58966433620505676</v>
      </c>
      <c r="CW48" s="110">
        <f t="shared" ca="1" si="19"/>
        <v>0.55441180919778466</v>
      </c>
      <c r="CX48" s="110">
        <f t="shared" ca="1" si="19"/>
        <v>0.52126806715269713</v>
      </c>
      <c r="CY48" s="110">
        <f t="shared" ca="1" si="19"/>
        <v>0.49010690130497592</v>
      </c>
      <c r="CZ48" s="110">
        <f t="shared" ca="1" si="19"/>
        <v>0.46080965949904595</v>
      </c>
      <c r="DA48" s="110">
        <f t="shared" ca="1" si="19"/>
        <v>0.43326479358785341</v>
      </c>
      <c r="DB48" s="110">
        <f t="shared" ca="1" si="19"/>
        <v>0.40736743394839486</v>
      </c>
      <c r="DC48" s="110">
        <f t="shared" ca="1" si="19"/>
        <v>0.38301898948851321</v>
      </c>
      <c r="DD48" s="110">
        <f t="shared" ca="1" si="19"/>
        <v>0.36012677161737339</v>
      </c>
      <c r="DE48" s="110">
        <f t="shared" ca="1" si="19"/>
        <v>0.33860364074359334</v>
      </c>
      <c r="DF48" s="110">
        <f t="shared" ca="1" si="19"/>
        <v>0.31836767395107701</v>
      </c>
      <c r="DG48" s="110">
        <f t="shared" ca="1" si="19"/>
        <v>0.2993418525835066</v>
      </c>
      <c r="DH48" s="110">
        <f t="shared" ca="1" si="19"/>
        <v>0.28145376854451581</v>
      </c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</row>
    <row r="49" spans="1:145" s="12" customFormat="1" ht="15.75" outlineLevel="2" thickBot="1" x14ac:dyDescent="0.3">
      <c r="A49"/>
      <c r="B49"/>
      <c r="C49" s="10" t="s">
        <v>36</v>
      </c>
      <c r="D49" s="8" t="s">
        <v>16</v>
      </c>
      <c r="E49" s="9"/>
      <c r="F49" s="9"/>
      <c r="G49" s="9"/>
      <c r="H49" s="9"/>
      <c r="I49" s="9"/>
      <c r="J49" s="18"/>
      <c r="K49" s="22">
        <f ca="1">K48*K$14</f>
        <v>0</v>
      </c>
      <c r="L49" s="22">
        <f ca="1">L48*L$14</f>
        <v>0</v>
      </c>
      <c r="M49" s="109">
        <f t="shared" ref="M49:BX49" ca="1" si="20">M48*M$14</f>
        <v>195.15378215130542</v>
      </c>
      <c r="N49" s="109">
        <f t="shared" ca="1" si="20"/>
        <v>116.48744026892665</v>
      </c>
      <c r="O49" s="109">
        <f t="shared" ca="1" si="20"/>
        <v>104.72897646291824</v>
      </c>
      <c r="P49" s="109">
        <f t="shared" ca="1" si="20"/>
        <v>94.157527346932497</v>
      </c>
      <c r="Q49" s="109">
        <f t="shared" ca="1" si="20"/>
        <v>84.653255501398746</v>
      </c>
      <c r="R49" s="109">
        <f t="shared" ca="1" si="20"/>
        <v>76.108422709947675</v>
      </c>
      <c r="S49" s="109">
        <f t="shared" ca="1" si="20"/>
        <v>68.426168310413956</v>
      </c>
      <c r="T49" s="109">
        <f t="shared" ca="1" si="20"/>
        <v>61.51941090150239</v>
      </c>
      <c r="U49" s="109">
        <f t="shared" ca="1" si="20"/>
        <v>55.309860948716036</v>
      </c>
      <c r="V49" s="109">
        <f t="shared" ca="1" si="20"/>
        <v>49.727133091042951</v>
      </c>
      <c r="W49" s="109">
        <f t="shared" ca="1" si="20"/>
        <v>44.70794808076144</v>
      </c>
      <c r="X49" s="109">
        <f t="shared" ca="1" si="20"/>
        <v>40.195415305384962</v>
      </c>
      <c r="Y49" s="109">
        <f t="shared" ca="1" si="20"/>
        <v>36.138387754759023</v>
      </c>
      <c r="Z49" s="109">
        <f t="shared" ca="1" si="20"/>
        <v>32.490882118013033</v>
      </c>
      <c r="AA49" s="109">
        <f t="shared" ca="1" si="20"/>
        <v>29.211557433780431</v>
      </c>
      <c r="AB49" s="109">
        <f t="shared" ca="1" si="20"/>
        <v>26.263246381212724</v>
      </c>
      <c r="AC49" s="109">
        <f t="shared" ca="1" si="20"/>
        <v>23.612533896358372</v>
      </c>
      <c r="AD49" s="109">
        <f t="shared" ca="1" si="20"/>
        <v>21.229378335230944</v>
      </c>
      <c r="AE49" s="109">
        <f t="shared" ca="1" si="20"/>
        <v>19.086770887440743</v>
      </c>
      <c r="AF49" s="109">
        <f t="shared" ca="1" si="20"/>
        <v>17.160429378083204</v>
      </c>
      <c r="AG49" s="109">
        <f t="shared" ca="1" si="20"/>
        <v>15.42852298558876</v>
      </c>
      <c r="AH49" s="109">
        <f t="shared" ca="1" si="20"/>
        <v>13.871424753865057</v>
      </c>
      <c r="AI49" s="109">
        <f t="shared" ca="1" si="20"/>
        <v>12.471489092281487</v>
      </c>
      <c r="AJ49" s="109">
        <f t="shared" ca="1" si="20"/>
        <v>11.212851740433848</v>
      </c>
      <c r="AK49" s="109">
        <f t="shared" ca="1" si="20"/>
        <v>10.081249929397199</v>
      </c>
      <c r="AL49" s="109">
        <f t="shared" ca="1" si="20"/>
        <v>9.0638607002187559</v>
      </c>
      <c r="AM49" s="109">
        <f t="shared" ca="1" si="20"/>
        <v>8.1491555463170222</v>
      </c>
      <c r="AN49" s="109">
        <f t="shared" ca="1" si="20"/>
        <v>7.3267697315745099</v>
      </c>
      <c r="AO49" s="109">
        <f t="shared" ca="1" si="20"/>
        <v>6.5873848023390318</v>
      </c>
      <c r="AP49" s="109">
        <f t="shared" ca="1" si="20"/>
        <v>5.9226229611704495</v>
      </c>
      <c r="AQ49" s="109">
        <f t="shared" ca="1" si="20"/>
        <v>5.3249521046828718</v>
      </c>
      <c r="AR49" s="109">
        <f t="shared" ca="1" si="20"/>
        <v>4.7876004487625856</v>
      </c>
      <c r="AS49" s="109">
        <f t="shared" ca="1" si="20"/>
        <v>4.304479773161046</v>
      </c>
      <c r="AT49" s="109">
        <f t="shared" ca="1" si="20"/>
        <v>3.8701164152028782</v>
      </c>
      <c r="AU49" s="109">
        <f t="shared" ca="1" si="20"/>
        <v>3.4795892302202818</v>
      </c>
      <c r="AV49" s="109">
        <f t="shared" ca="1" si="20"/>
        <v>3.1284738153233773</v>
      </c>
      <c r="AW49" s="109">
        <f t="shared" ca="1" si="20"/>
        <v>2.8127923641375214</v>
      </c>
      <c r="AX49" s="109">
        <f t="shared" ca="1" si="20"/>
        <v>2.528968583988537</v>
      </c>
      <c r="AY49" s="109">
        <f t="shared" ca="1" si="20"/>
        <v>2.2737871644195904</v>
      </c>
      <c r="AZ49" s="109">
        <f t="shared" ca="1" si="20"/>
        <v>2.044357337529926</v>
      </c>
      <c r="BA49" s="109">
        <f t="shared" ca="1" si="20"/>
        <v>1.8380801170213636</v>
      </c>
      <c r="BB49" s="109">
        <f t="shared" ca="1" si="20"/>
        <v>1.6526188445493397</v>
      </c>
      <c r="BC49" s="109">
        <f t="shared" ca="1" si="20"/>
        <v>1.485872709474533</v>
      </c>
      <c r="BD49" s="109">
        <f t="shared" ca="1" si="20"/>
        <v>1.3359529418240286</v>
      </c>
      <c r="BE49" s="109">
        <f t="shared" ca="1" si="20"/>
        <v>1.2011614085797715</v>
      </c>
      <c r="BF49" s="109">
        <f t="shared" ca="1" si="20"/>
        <v>1.0799713706606247</v>
      </c>
      <c r="BG49" s="109">
        <f t="shared" ca="1" si="20"/>
        <v>0.97101018246156545</v>
      </c>
      <c r="BH49" s="109">
        <f t="shared" ca="1" si="20"/>
        <v>0.87304373783731914</v>
      </c>
      <c r="BI49" s="109">
        <f t="shared" ca="1" si="20"/>
        <v>0.78496248621776832</v>
      </c>
      <c r="BJ49" s="109">
        <f t="shared" ca="1" si="20"/>
        <v>0.7057688603433242</v>
      </c>
      <c r="BK49" s="109">
        <f t="shared" ca="1" si="20"/>
        <v>0.63456597311200102</v>
      </c>
      <c r="BL49" s="109">
        <f t="shared" ca="1" si="20"/>
        <v>0.5705474554176353</v>
      </c>
      <c r="BM49" s="109">
        <f t="shared" ca="1" si="20"/>
        <v>0.51298831979371562</v>
      </c>
      <c r="BN49" s="109">
        <f t="shared" ca="1" si="20"/>
        <v>0.46123674630632783</v>
      </c>
      <c r="BO49" s="109">
        <f t="shared" ca="1" si="20"/>
        <v>0.41470669759461759</v>
      </c>
      <c r="BP49" s="109">
        <f t="shared" ca="1" si="20"/>
        <v>0.37287127935648323</v>
      </c>
      <c r="BQ49" s="109">
        <f t="shared" ca="1" si="20"/>
        <v>0.33525677102756252</v>
      </c>
      <c r="BR49" s="109">
        <f t="shared" ca="1" si="20"/>
        <v>0.30143725899871077</v>
      </c>
      <c r="BS49" s="109">
        <f t="shared" ca="1" si="20"/>
        <v>0.27102981154730149</v>
      </c>
      <c r="BT49" s="109">
        <f t="shared" ca="1" si="20"/>
        <v>0.24369014079822082</v>
      </c>
      <c r="BU49" s="109">
        <f t="shared" ca="1" si="20"/>
        <v>0.21910870255100609</v>
      </c>
      <c r="BV49" s="109">
        <f t="shared" ca="1" si="20"/>
        <v>0.19700718977279813</v>
      </c>
      <c r="BW49" s="109">
        <f t="shared" ca="1" si="20"/>
        <v>0.17713538001891446</v>
      </c>
      <c r="BX49" s="109">
        <f t="shared" ca="1" si="20"/>
        <v>0.15926830105448356</v>
      </c>
      <c r="BY49" s="109">
        <f t="shared" ref="BY49:DH49" ca="1" si="21">BY48*BY$14</f>
        <v>0.14320368255721108</v>
      </c>
      <c r="BZ49" s="109">
        <f t="shared" ca="1" si="21"/>
        <v>0.12875966502386074</v>
      </c>
      <c r="CA49" s="109">
        <f t="shared" ca="1" si="21"/>
        <v>0.11577273991818664</v>
      </c>
      <c r="CB49" s="109">
        <f t="shared" ca="1" si="21"/>
        <v>0.10409589771890561</v>
      </c>
      <c r="CC49" s="109">
        <f t="shared" ca="1" si="21"/>
        <v>9.3596962882560711E-2</v>
      </c>
      <c r="CD49" s="109">
        <f t="shared" ca="1" si="21"/>
        <v>8.4157096854511337E-2</v>
      </c>
      <c r="CE49" s="109">
        <f t="shared" ca="1" si="21"/>
        <v>7.5669452165809351E-2</v>
      </c>
      <c r="CF49" s="109">
        <f t="shared" ca="1" si="21"/>
        <v>6.8037962365979171E-2</v>
      </c>
      <c r="CG49" s="109">
        <f t="shared" ca="1" si="21"/>
        <v>6.117625408111714E-2</v>
      </c>
      <c r="CH49" s="109">
        <f t="shared" ca="1" si="21"/>
        <v>5.5006668870719901E-2</v>
      </c>
      <c r="CI49" s="109">
        <f t="shared" ca="1" si="21"/>
        <v>4.9459383800930019E-2</v>
      </c>
      <c r="CJ49" s="109">
        <f t="shared" ca="1" si="21"/>
        <v>4.4471620770554103E-2</v>
      </c>
      <c r="CK49" s="109">
        <f t="shared" ca="1" si="21"/>
        <v>3.9986935631946809E-2</v>
      </c>
      <c r="CL49" s="109">
        <f t="shared" ca="1" si="21"/>
        <v>3.5954579053065851E-2</v>
      </c>
      <c r="CM49" s="109">
        <f t="shared" ca="1" si="21"/>
        <v>3.2328921879933553E-2</v>
      </c>
      <c r="CN49" s="109">
        <f t="shared" ca="1" si="21"/>
        <v>2.9068938489610504E-2</v>
      </c>
      <c r="CO49" s="109">
        <f t="shared" ca="1" si="21"/>
        <v>2.6137742280876956E-2</v>
      </c>
      <c r="CP49" s="109">
        <f t="shared" ca="1" si="21"/>
        <v>2.3502168040577514E-2</v>
      </c>
      <c r="CQ49" s="109">
        <f t="shared" ca="1" si="21"/>
        <v>2.1132396454710514E-2</v>
      </c>
      <c r="CR49" s="109">
        <f t="shared" ca="1" si="21"/>
        <v>1.9001616510856002E-2</v>
      </c>
      <c r="CS49" s="109">
        <f t="shared" ca="1" si="21"/>
        <v>1.7085721967846381E-2</v>
      </c>
      <c r="CT49" s="109">
        <f t="shared" ca="1" si="21"/>
        <v>1.5363038454558978E-2</v>
      </c>
      <c r="CU49" s="109">
        <f t="shared" ca="1" si="21"/>
        <v>1.3814078106724354E-2</v>
      </c>
      <c r="CV49" s="109">
        <f t="shared" ca="1" si="21"/>
        <v>1.2421318962630549E-2</v>
      </c>
      <c r="CW49" s="109">
        <f t="shared" ca="1" si="21"/>
        <v>1.1169006619098271E-2</v>
      </c>
      <c r="CX49" s="109">
        <f t="shared" ca="1" si="21"/>
        <v>1.0042975901284385E-2</v>
      </c>
      <c r="CY49" s="109">
        <f t="shared" ca="1" si="21"/>
        <v>9.0304905265984874E-3</v>
      </c>
      <c r="CZ49" s="109">
        <f t="shared" ca="1" si="21"/>
        <v>8.1200989468595518E-3</v>
      </c>
      <c r="DA49" s="109">
        <f t="shared" ca="1" si="21"/>
        <v>7.3015047360874274E-3</v>
      </c>
      <c r="DB49" s="109">
        <f t="shared" ca="1" si="21"/>
        <v>6.5654500560929398E-3</v>
      </c>
      <c r="DC49" s="109">
        <f t="shared" ca="1" si="21"/>
        <v>5.9036108801693455E-3</v>
      </c>
      <c r="DD49" s="109">
        <f t="shared" ca="1" si="21"/>
        <v>5.3085027883740688E-3</v>
      </c>
      <c r="DE49" s="109">
        <f t="shared" ca="1" si="21"/>
        <v>4.7733962676337026E-3</v>
      </c>
      <c r="DF49" s="109">
        <f t="shared" ca="1" si="21"/>
        <v>4.292240557563152E-3</v>
      </c>
      <c r="DG49" s="109">
        <f t="shared" ca="1" si="21"/>
        <v>3.8595951796817603E-3</v>
      </c>
      <c r="DH49" s="109">
        <f t="shared" ca="1" si="21"/>
        <v>3.4705683747323548E-3</v>
      </c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</row>
    <row r="50" spans="1:145" s="12" customFormat="1" ht="15.75" outlineLevel="2" thickTop="1" x14ac:dyDescent="0.25">
      <c r="A50"/>
      <c r="B50"/>
      <c r="C50" s="10"/>
      <c r="D50" s="8"/>
      <c r="E50" s="9"/>
      <c r="F50" s="9"/>
      <c r="G50" s="9"/>
      <c r="H50" s="9"/>
      <c r="I50" s="9"/>
      <c r="J50" s="18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</row>
    <row r="51" spans="1:145" s="12" customFormat="1" ht="18.75" outlineLevel="1" x14ac:dyDescent="0.3">
      <c r="A51"/>
      <c r="B51"/>
      <c r="C51" s="105" t="s">
        <v>37</v>
      </c>
      <c r="D51" s="8"/>
      <c r="E51" s="9"/>
      <c r="F51" s="9"/>
      <c r="G51" s="9"/>
      <c r="H51" s="9"/>
      <c r="I51" s="9"/>
      <c r="J51" s="18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</row>
    <row r="52" spans="1:145" s="12" customFormat="1" outlineLevel="1" x14ac:dyDescent="0.25">
      <c r="A52"/>
      <c r="B52"/>
      <c r="C52" s="10"/>
      <c r="D52" s="8"/>
      <c r="E52" s="9"/>
      <c r="F52" s="9"/>
      <c r="G52" s="9"/>
      <c r="H52" s="9"/>
      <c r="I52" s="9"/>
      <c r="J52" s="27" t="s">
        <v>38</v>
      </c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</row>
    <row r="53" spans="1:145" s="12" customFormat="1" outlineLevel="2" x14ac:dyDescent="0.25">
      <c r="A53"/>
      <c r="B53"/>
      <c r="C53" s="10" t="s">
        <v>20</v>
      </c>
      <c r="D53" s="8" t="s">
        <v>16</v>
      </c>
      <c r="E53" s="9"/>
      <c r="F53" s="9"/>
      <c r="G53" s="9"/>
      <c r="H53" s="9"/>
      <c r="I53" s="9"/>
      <c r="J53" s="28">
        <f ca="1">SUM(K53:BA53)</f>
        <v>10806.561012835811</v>
      </c>
      <c r="K53" s="15">
        <f t="shared" ref="K53:BV53" ca="1" si="22">K26</f>
        <v>0</v>
      </c>
      <c r="L53" s="15">
        <f t="shared" ca="1" si="22"/>
        <v>0</v>
      </c>
      <c r="M53" s="15">
        <f t="shared" ca="1" si="22"/>
        <v>158.40861023842351</v>
      </c>
      <c r="N53" s="15">
        <f t="shared" ca="1" si="22"/>
        <v>275.63903755429197</v>
      </c>
      <c r="O53" s="15">
        <f ca="1">O26</f>
        <v>430.6875229736176</v>
      </c>
      <c r="P53" s="15">
        <f t="shared" ca="1" si="22"/>
        <v>467.95421101935335</v>
      </c>
      <c r="Q53" s="15">
        <f t="shared" ca="1" si="22"/>
        <v>492.37565096047086</v>
      </c>
      <c r="R53" s="15">
        <f t="shared" ca="1" si="22"/>
        <v>490.58830120561862</v>
      </c>
      <c r="S53" s="15">
        <f t="shared" ca="1" si="22"/>
        <v>472.40723535717149</v>
      </c>
      <c r="T53" s="15">
        <f t="shared" ca="1" si="22"/>
        <v>455.89310152270201</v>
      </c>
      <c r="U53" s="15">
        <f t="shared" ca="1" si="22"/>
        <v>436.58268272518569</v>
      </c>
      <c r="V53" s="15">
        <f t="shared" ca="1" si="22"/>
        <v>418.07718057339235</v>
      </c>
      <c r="W53" s="15">
        <f t="shared" ca="1" si="22"/>
        <v>390.73322856105762</v>
      </c>
      <c r="X53" s="15">
        <f t="shared" ca="1" si="22"/>
        <v>373.67975505166675</v>
      </c>
      <c r="Y53" s="15">
        <f t="shared" ca="1" si="22"/>
        <v>357.37057697833717</v>
      </c>
      <c r="Z53" s="15">
        <f t="shared" ca="1" si="22"/>
        <v>341.7732097158202</v>
      </c>
      <c r="AA53" s="15">
        <f t="shared" ca="1" si="22"/>
        <v>326.85658642383044</v>
      </c>
      <c r="AB53" s="15">
        <f t="shared" ca="1" si="22"/>
        <v>312.59099616810505</v>
      </c>
      <c r="AC53" s="15">
        <f t="shared" ca="1" si="22"/>
        <v>298.9480247421572</v>
      </c>
      <c r="AD53" s="15">
        <f t="shared" ca="1" si="22"/>
        <v>285.90049807185136</v>
      </c>
      <c r="AE53" s="15">
        <f t="shared" ca="1" si="22"/>
        <v>273.42242809007587</v>
      </c>
      <c r="AF53" s="15">
        <f t="shared" ca="1" si="22"/>
        <v>261.48896097370334</v>
      </c>
      <c r="AG53" s="15">
        <f t="shared" ca="1" si="22"/>
        <v>250.07632763973962</v>
      </c>
      <c r="AH53" s="15">
        <f t="shared" ca="1" si="22"/>
        <v>239.16179640205755</v>
      </c>
      <c r="AI53" s="15">
        <f t="shared" ca="1" si="22"/>
        <v>228.72362769441844</v>
      </c>
      <c r="AJ53" s="15">
        <f t="shared" ca="1" si="22"/>
        <v>218.74103076959861</v>
      </c>
      <c r="AK53" s="15">
        <f t="shared" ca="1" si="22"/>
        <v>209.19412228837305</v>
      </c>
      <c r="AL53" s="15">
        <f t="shared" ca="1" si="22"/>
        <v>200.06388671587538</v>
      </c>
      <c r="AM53" s="15">
        <f t="shared" ca="1" si="22"/>
        <v>191.3321384464501</v>
      </c>
      <c r="AN53" s="15">
        <f t="shared" ca="1" si="22"/>
        <v>182.98148558155876</v>
      </c>
      <c r="AO53" s="15">
        <f t="shared" ca="1" si="22"/>
        <v>174.99529528859145</v>
      </c>
      <c r="AP53" s="15">
        <f t="shared" ca="1" si="22"/>
        <v>167.35766067158653</v>
      </c>
      <c r="AQ53" s="15">
        <f t="shared" ca="1" si="22"/>
        <v>160.05336908787103</v>
      </c>
      <c r="AR53" s="15">
        <f t="shared" ca="1" si="22"/>
        <v>153.06787184751471</v>
      </c>
      <c r="AS53" s="15">
        <f t="shared" ca="1" si="22"/>
        <v>146.3872552352459</v>
      </c>
      <c r="AT53" s="15">
        <f t="shared" ca="1" si="22"/>
        <v>139.99821279710937</v>
      </c>
      <c r="AU53" s="15">
        <f t="shared" ca="1" si="22"/>
        <v>133.8880188366679</v>
      </c>
      <c r="AV53" s="15">
        <f t="shared" ca="1" si="22"/>
        <v>128.04450306795678</v>
      </c>
      <c r="AW53" s="15">
        <f t="shared" ca="1" si="22"/>
        <v>122.45602637470496</v>
      </c>
      <c r="AX53" s="15">
        <f t="shared" ca="1" si="22"/>
        <v>117.11145762753996</v>
      </c>
      <c r="AY53" s="15">
        <f t="shared" ca="1" si="22"/>
        <v>112.00015151300171</v>
      </c>
      <c r="AZ53" s="15">
        <f t="shared" ca="1" si="22"/>
        <v>107.11192733020415</v>
      </c>
      <c r="BA53" s="15">
        <f t="shared" ca="1" si="22"/>
        <v>102.43704871291246</v>
      </c>
      <c r="BB53" s="15">
        <f t="shared" ca="1" si="22"/>
        <v>97.96620423664632</v>
      </c>
      <c r="BC53" s="15">
        <f t="shared" ca="1" si="22"/>
        <v>93.690488872182101</v>
      </c>
      <c r="BD53" s="15">
        <f t="shared" ca="1" si="22"/>
        <v>89.601386248513208</v>
      </c>
      <c r="BE53" s="15">
        <f t="shared" ca="1" si="22"/>
        <v>85.690751689940086</v>
      </c>
      <c r="BF53" s="15">
        <f t="shared" ca="1" si="22"/>
        <v>81.950795993503007</v>
      </c>
      <c r="BG53" s="15">
        <f t="shared" ca="1" si="22"/>
        <v>78.374069914445442</v>
      </c>
      <c r="BH53" s="15">
        <f t="shared" ca="1" si="22"/>
        <v>74.953449328806428</v>
      </c>
      <c r="BI53" s="15">
        <f t="shared" ca="1" si="22"/>
        <v>71.682121043588609</v>
      </c>
      <c r="BJ53" s="15">
        <f t="shared" ca="1" si="22"/>
        <v>68.553569226238466</v>
      </c>
      <c r="BK53" s="15">
        <f t="shared" ca="1" si="22"/>
        <v>65.561562426409381</v>
      </c>
      <c r="BL53" s="15">
        <f t="shared" ca="1" si="22"/>
        <v>62.700141164157216</v>
      </c>
      <c r="BM53" s="15">
        <f t="shared" ca="1" si="22"/>
        <v>59.963606059846448</v>
      </c>
      <c r="BN53" s="15">
        <f t="shared" ca="1" si="22"/>
        <v>57.346506482124312</v>
      </c>
      <c r="BO53" s="15">
        <f t="shared" ca="1" si="22"/>
        <v>54.843629691351971</v>
      </c>
      <c r="BP53" s="15">
        <f t="shared" ca="1" si="22"/>
        <v>52.449990456868079</v>
      </c>
      <c r="BQ53" s="15">
        <f t="shared" ca="1" si="22"/>
        <v>50.160821127405129</v>
      </c>
      <c r="BR53" s="15">
        <f t="shared" ca="1" si="22"/>
        <v>47.971562134880458</v>
      </c>
      <c r="BS53" s="15">
        <f t="shared" ca="1" si="22"/>
        <v>45.877852912647157</v>
      </c>
      <c r="BT53" s="15">
        <f t="shared" ca="1" si="22"/>
        <v>43.875523210116356</v>
      </c>
      <c r="BU53" s="15">
        <f t="shared" ca="1" si="22"/>
        <v>41.960584786451008</v>
      </c>
      <c r="BV53" s="15">
        <f t="shared" ca="1" si="22"/>
        <v>40.129223466786662</v>
      </c>
      <c r="BW53" s="15">
        <f t="shared" ref="BW53:DH53" ca="1" si="23">BW26</f>
        <v>38.377791545156946</v>
      </c>
      <c r="BX53" s="15">
        <f t="shared" ca="1" si="23"/>
        <v>36.702800518991928</v>
      </c>
      <c r="BY53" s="15">
        <f t="shared" ca="1" si="23"/>
        <v>35.100914140717663</v>
      </c>
      <c r="BZ53" s="15">
        <f t="shared" ca="1" si="23"/>
        <v>33.568941772617421</v>
      </c>
      <c r="CA53" s="15">
        <f t="shared" ca="1" si="23"/>
        <v>32.103832031718696</v>
      </c>
      <c r="CB53" s="15">
        <f t="shared" ca="1" si="23"/>
        <v>30.70266671204767</v>
      </c>
      <c r="CC53" s="15">
        <f t="shared" ca="1" si="23"/>
        <v>29.362654972145833</v>
      </c>
      <c r="CD53" s="15">
        <f t="shared" ca="1" si="23"/>
        <v>28.081127776271256</v>
      </c>
      <c r="CE53" s="15">
        <f t="shared" ca="1" si="23"/>
        <v>26.855532578212411</v>
      </c>
      <c r="CF53" s="15">
        <f t="shared" ca="1" si="23"/>
        <v>25.683428237125987</v>
      </c>
      <c r="CG53" s="15">
        <f t="shared" ca="1" si="23"/>
        <v>24.56248015527191</v>
      </c>
      <c r="CH53" s="15">
        <f t="shared" ca="1" si="23"/>
        <v>23.490455627960916</v>
      </c>
      <c r="CI53" s="15">
        <f t="shared" ca="1" si="23"/>
        <v>22.465219396452749</v>
      </c>
      <c r="CJ53" s="15">
        <f t="shared" ca="1" si="23"/>
        <v>21.484729394947305</v>
      </c>
      <c r="CK53" s="15">
        <f t="shared" ca="1" si="23"/>
        <v>20.547032683197308</v>
      </c>
      <c r="CL53" s="15">
        <f t="shared" ca="1" si="23"/>
        <v>19.650261556641482</v>
      </c>
      <c r="CM53" s="15">
        <f t="shared" ca="1" si="23"/>
        <v>18.792629826310101</v>
      </c>
      <c r="CN53" s="15">
        <f t="shared" ca="1" si="23"/>
        <v>17.972429261093293</v>
      </c>
      <c r="CO53" s="15">
        <f t="shared" ca="1" si="23"/>
        <v>17.188026185285874</v>
      </c>
      <c r="CP53" s="15">
        <f t="shared" ca="1" si="23"/>
        <v>16.43785822463165</v>
      </c>
      <c r="CQ53" s="15">
        <f t="shared" ca="1" si="23"/>
        <v>15.72043119438594</v>
      </c>
      <c r="CR53" s="15">
        <f t="shared" ca="1" si="23"/>
        <v>15.034316123198002</v>
      </c>
      <c r="CS53" s="15">
        <f t="shared" ca="1" si="23"/>
        <v>14.378146406885531</v>
      </c>
      <c r="CT53" s="15">
        <f t="shared" ca="1" si="23"/>
        <v>13.750615086432068</v>
      </c>
      <c r="CU53" s="15">
        <f t="shared" ca="1" si="23"/>
        <v>13.150472244785682</v>
      </c>
      <c r="CV53" s="15">
        <f t="shared" ca="1" si="23"/>
        <v>12.576522517273863</v>
      </c>
      <c r="CW53" s="15">
        <f t="shared" ca="1" si="23"/>
        <v>12.027622710675836</v>
      </c>
      <c r="CX53" s="15">
        <f t="shared" ca="1" si="23"/>
        <v>11.502679526209999</v>
      </c>
      <c r="CY53" s="15">
        <f t="shared" ca="1" si="23"/>
        <v>11.000647381901132</v>
      </c>
      <c r="CZ53" s="15">
        <f t="shared" ca="1" si="23"/>
        <v>10.520526329989911</v>
      </c>
      <c r="DA53" s="15">
        <f t="shared" ca="1" si="23"/>
        <v>10.061360065236736</v>
      </c>
      <c r="DB53" s="15">
        <f t="shared" ca="1" si="23"/>
        <v>9.6222340201526375</v>
      </c>
      <c r="DC53" s="15">
        <f t="shared" ca="1" si="23"/>
        <v>9.2022735433635692</v>
      </c>
      <c r="DD53" s="15">
        <f t="shared" ca="1" si="23"/>
        <v>8.8006421574795421</v>
      </c>
      <c r="DE53" s="15">
        <f t="shared" ca="1" si="23"/>
        <v>8.4165398929987152</v>
      </c>
      <c r="DF53" s="15">
        <f t="shared" ca="1" si="23"/>
        <v>8.0492016949279659</v>
      </c>
      <c r="DG53" s="15">
        <f t="shared" ca="1" si="23"/>
        <v>7.6978958989461264</v>
      </c>
      <c r="DH53" s="15">
        <f t="shared" ca="1" si="23"/>
        <v>7.3619227740747837</v>
      </c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</row>
    <row r="54" spans="1:145" s="12" customFormat="1" outlineLevel="2" x14ac:dyDescent="0.25">
      <c r="A54"/>
      <c r="B54"/>
      <c r="C54" s="10" t="s">
        <v>25</v>
      </c>
      <c r="D54" s="8" t="s">
        <v>16</v>
      </c>
      <c r="E54" s="9"/>
      <c r="F54" s="9"/>
      <c r="G54" s="9"/>
      <c r="H54" s="9"/>
      <c r="I54" s="9"/>
      <c r="J54" s="28">
        <f ca="1">SUM(K54:BA54)</f>
        <v>-4097.666791721259</v>
      </c>
      <c r="K54" s="15">
        <f t="shared" ref="K54:BV54" ca="1" si="24">K34</f>
        <v>0</v>
      </c>
      <c r="L54" s="15">
        <f t="shared" ca="1" si="24"/>
        <v>0</v>
      </c>
      <c r="M54" s="15">
        <f t="shared" ca="1" si="24"/>
        <v>-72.717098765159761</v>
      </c>
      <c r="N54" s="15">
        <f t="shared" ca="1" si="24"/>
        <v>-125.40697275919543</v>
      </c>
      <c r="O54" s="15">
        <f t="shared" ca="1" si="24"/>
        <v>-158.8837201805878</v>
      </c>
      <c r="P54" s="15">
        <f t="shared" ca="1" si="24"/>
        <v>-166.37833894127996</v>
      </c>
      <c r="Q54" s="15">
        <f t="shared" ca="1" si="24"/>
        <v>-171.00076971609553</v>
      </c>
      <c r="R54" s="15">
        <f t="shared" ca="1" si="24"/>
        <v>-168.75858140271848</v>
      </c>
      <c r="S54" s="15">
        <f t="shared" ca="1" si="24"/>
        <v>-162.24924592608158</v>
      </c>
      <c r="T54" s="15">
        <f t="shared" ca="1" si="24"/>
        <v>-156.25546619728033</v>
      </c>
      <c r="U54" s="15">
        <f t="shared" ca="1" si="24"/>
        <v>-149.59126791222633</v>
      </c>
      <c r="V54" s="15">
        <f t="shared" ca="1" si="24"/>
        <v>-143.20788830710816</v>
      </c>
      <c r="W54" s="15">
        <f t="shared" ca="1" si="24"/>
        <v>-152.80057326523939</v>
      </c>
      <c r="X54" s="15">
        <f t="shared" ca="1" si="24"/>
        <v>-146.13162284606278</v>
      </c>
      <c r="Y54" s="15">
        <f t="shared" ca="1" si="24"/>
        <v>-139.75373743235727</v>
      </c>
      <c r="Z54" s="15">
        <f t="shared" ca="1" si="24"/>
        <v>-133.65421355024995</v>
      </c>
      <c r="AA54" s="15">
        <f t="shared" ca="1" si="24"/>
        <v>-127.82090216644096</v>
      </c>
      <c r="AB54" s="15">
        <f t="shared" ca="1" si="24"/>
        <v>-122.24218448975576</v>
      </c>
      <c r="AC54" s="15">
        <f t="shared" ca="1" si="24"/>
        <v>-116.90694882883383</v>
      </c>
      <c r="AD54" s="15">
        <f t="shared" ca="1" si="24"/>
        <v>-111.80456845985864</v>
      </c>
      <c r="AE54" s="15">
        <f t="shared" ca="1" si="24"/>
        <v>-106.92488046024657</v>
      </c>
      <c r="AF54" s="15">
        <f t="shared" ca="1" si="24"/>
        <v>-102.25816546613478</v>
      </c>
      <c r="AG54" s="15">
        <f t="shared" ca="1" si="24"/>
        <v>-97.79512831334975</v>
      </c>
      <c r="AH54" s="15">
        <f t="shared" ca="1" si="24"/>
        <v>-93.526879523296884</v>
      </c>
      <c r="AI54" s="15">
        <f t="shared" ca="1" si="24"/>
        <v>-89.444917596894456</v>
      </c>
      <c r="AJ54" s="15">
        <f t="shared" ca="1" si="24"/>
        <v>-85.541112081285661</v>
      </c>
      <c r="AK54" s="15">
        <f t="shared" ca="1" si="24"/>
        <v>-81.807687375600352</v>
      </c>
      <c r="AL54" s="15">
        <f t="shared" ca="1" si="24"/>
        <v>-78.237207243511151</v>
      </c>
      <c r="AM54" s="15">
        <f t="shared" ca="1" si="24"/>
        <v>-74.822560001735908</v>
      </c>
      <c r="AN54" s="15">
        <f t="shared" ca="1" si="24"/>
        <v>-71.55694435498522</v>
      </c>
      <c r="AO54" s="15">
        <f t="shared" ca="1" si="24"/>
        <v>-68.433855849140343</v>
      </c>
      <c r="AP54" s="15">
        <f t="shared" ca="1" si="24"/>
        <v>-65.447073915680022</v>
      </c>
      <c r="AQ54" s="15">
        <f t="shared" ca="1" si="24"/>
        <v>-62.590649481550322</v>
      </c>
      <c r="AR54" s="15">
        <f t="shared" ca="1" si="24"/>
        <v>-59.858893119799276</v>
      </c>
      <c r="AS54" s="15">
        <f t="shared" ca="1" si="24"/>
        <v>-57.246363717374933</v>
      </c>
      <c r="AT54" s="15">
        <f t="shared" ca="1" si="24"/>
        <v>-54.747857637514727</v>
      </c>
      <c r="AU54" s="15">
        <f t="shared" ca="1" si="24"/>
        <v>-52.35839835514053</v>
      </c>
      <c r="AV54" s="15">
        <f t="shared" ca="1" si="24"/>
        <v>-50.07322654461457</v>
      </c>
      <c r="AW54" s="15">
        <f t="shared" ca="1" si="24"/>
        <v>-47.887790600113448</v>
      </c>
      <c r="AX54" s="15">
        <f t="shared" ca="1" si="24"/>
        <v>-45.797737569738324</v>
      </c>
      <c r="AY54" s="15">
        <f t="shared" ca="1" si="24"/>
        <v>-43.798904485304291</v>
      </c>
      <c r="AZ54" s="15">
        <f t="shared" ca="1" si="24"/>
        <v>-41.887310070539137</v>
      </c>
      <c r="BA54" s="15">
        <f t="shared" ca="1" si="24"/>
        <v>-40.059146811176213</v>
      </c>
      <c r="BB54" s="15">
        <f t="shared" ca="1" si="24"/>
        <v>-38.310773371146546</v>
      </c>
      <c r="BC54" s="15">
        <f t="shared" ca="1" si="24"/>
        <v>-36.63870733976465</v>
      </c>
      <c r="BD54" s="15">
        <f t="shared" ca="1" si="24"/>
        <v>-35.039618295461963</v>
      </c>
      <c r="BE54" s="15">
        <f t="shared" ca="1" si="24"/>
        <v>-33.510321172252354</v>
      </c>
      <c r="BF54" s="15">
        <f t="shared" ca="1" si="24"/>
        <v>-32.047769915716763</v>
      </c>
      <c r="BG54" s="15">
        <f t="shared" ca="1" si="24"/>
        <v>-30.649051415871224</v>
      </c>
      <c r="BH54" s="15">
        <f t="shared" ca="1" si="24"/>
        <v>-29.311379704833612</v>
      </c>
      <c r="BI54" s="15">
        <f t="shared" ca="1" si="24"/>
        <v>-28.032090407732106</v>
      </c>
      <c r="BJ54" s="15">
        <f t="shared" ca="1" si="24"/>
        <v>-26.808635435802568</v>
      </c>
      <c r="BK54" s="15">
        <f t="shared" ca="1" si="24"/>
        <v>-25.638577911104644</v>
      </c>
      <c r="BL54" s="15">
        <f t="shared" ca="1" si="24"/>
        <v>-24.519587312747706</v>
      </c>
      <c r="BM54" s="15">
        <f t="shared" ca="1" si="24"/>
        <v>-23.449434834958641</v>
      </c>
      <c r="BN54" s="15">
        <f t="shared" ca="1" si="24"/>
        <v>-22.425988947745928</v>
      </c>
      <c r="BO54" s="15">
        <f t="shared" ca="1" si="24"/>
        <v>-21.44721115131771</v>
      </c>
      <c r="BP54" s="15">
        <f t="shared" ca="1" si="24"/>
        <v>-20.511151915797242</v>
      </c>
      <c r="BQ54" s="15">
        <f t="shared" ca="1" si="24"/>
        <v>-19.61594679814884</v>
      </c>
      <c r="BR54" s="15">
        <f t="shared" ca="1" si="24"/>
        <v>-18.759812728579742</v>
      </c>
      <c r="BS54" s="15">
        <f t="shared" ca="1" si="24"/>
        <v>-17.941044459021182</v>
      </c>
      <c r="BT54" s="15">
        <f t="shared" ca="1" si="24"/>
        <v>-17.158011166614841</v>
      </c>
      <c r="BU54" s="15">
        <f t="shared" ca="1" si="24"/>
        <v>-16.409153205439484</v>
      </c>
      <c r="BV54" s="15">
        <f t="shared" ca="1" si="24"/>
        <v>-15.692979000007737</v>
      </c>
      <c r="BW54" s="15">
        <f t="shared" ref="BW54:DH54" ca="1" si="25">BW34</f>
        <v>-15.00806207434565</v>
      </c>
      <c r="BX54" s="15">
        <f t="shared" ca="1" si="25"/>
        <v>-14.353038210737509</v>
      </c>
      <c r="BY54" s="15">
        <f t="shared" ca="1" si="25"/>
        <v>-13.726602732476573</v>
      </c>
      <c r="BZ54" s="15">
        <f t="shared" ca="1" si="25"/>
        <v>-13.127507905209677</v>
      </c>
      <c r="CA54" s="15">
        <f t="shared" ca="1" si="25"/>
        <v>-12.554560451699645</v>
      </c>
      <c r="CB54" s="15">
        <f t="shared" ca="1" si="25"/>
        <v>-12.00661917505532</v>
      </c>
      <c r="CC54" s="15">
        <f t="shared" ca="1" si="25"/>
        <v>-11.482592685695314</v>
      </c>
      <c r="CD54" s="15">
        <f t="shared" ca="1" si="25"/>
        <v>-10.981437227517969</v>
      </c>
      <c r="CE54" s="15">
        <f t="shared" ca="1" si="25"/>
        <v>-10.502154598947637</v>
      </c>
      <c r="CF54" s="15">
        <f t="shared" ca="1" si="25"/>
        <v>-10.043790164716535</v>
      </c>
      <c r="CG54" s="15">
        <f t="shared" ca="1" si="25"/>
        <v>-9.605430954421962</v>
      </c>
      <c r="CH54" s="15">
        <f t="shared" ca="1" si="25"/>
        <v>-9.1862038440716063</v>
      </c>
      <c r="CI54" s="15">
        <f t="shared" ca="1" si="25"/>
        <v>-8.7852738169949323</v>
      </c>
      <c r="CJ54" s="15">
        <f t="shared" ca="1" si="25"/>
        <v>-8.4018423006567815</v>
      </c>
      <c r="CK54" s="15">
        <f t="shared" ca="1" si="25"/>
        <v>-8.0351455760603478</v>
      </c>
      <c r="CL54" s="15">
        <f t="shared" ca="1" si="25"/>
        <v>-7.684453256571496</v>
      </c>
      <c r="CM54" s="15">
        <f t="shared" ca="1" si="25"/>
        <v>-7.3490668331344731</v>
      </c>
      <c r="CN54" s="15">
        <f t="shared" ca="1" si="25"/>
        <v>-7.0283182829813668</v>
      </c>
      <c r="CO54" s="15">
        <f t="shared" ca="1" si="25"/>
        <v>-6.7215687390641889</v>
      </c>
      <c r="CP54" s="15">
        <f t="shared" ca="1" si="25"/>
        <v>-6.4282072175593221</v>
      </c>
      <c r="CQ54" s="15">
        <f t="shared" ca="1" si="25"/>
        <v>-6.1476494009097644</v>
      </c>
      <c r="CR54" s="15">
        <f t="shared" ca="1" si="25"/>
        <v>-5.8793364739812706</v>
      </c>
      <c r="CS54" s="15">
        <f t="shared" ca="1" si="25"/>
        <v>-5.6227340110142201</v>
      </c>
      <c r="CT54" s="15">
        <f t="shared" ca="1" si="25"/>
        <v>-5.3773309111542398</v>
      </c>
      <c r="CU54" s="15">
        <f t="shared" ca="1" si="25"/>
        <v>-5.1426383804413875</v>
      </c>
      <c r="CV54" s="15">
        <f t="shared" ca="1" si="25"/>
        <v>-4.9181889582302194</v>
      </c>
      <c r="CW54" s="15">
        <f t="shared" ca="1" si="25"/>
        <v>-4.7035355861015384</v>
      </c>
      <c r="CX54" s="15">
        <f t="shared" ca="1" si="25"/>
        <v>-4.4982507174113238</v>
      </c>
      <c r="CY54" s="15">
        <f t="shared" ca="1" si="25"/>
        <v>-4.3019254657032135</v>
      </c>
      <c r="CZ54" s="15">
        <f t="shared" ca="1" si="25"/>
        <v>-4.1141687902883399</v>
      </c>
      <c r="DA54" s="15">
        <f t="shared" ca="1" si="25"/>
        <v>-3.9346067173703965</v>
      </c>
      <c r="DB54" s="15">
        <f t="shared" ca="1" si="25"/>
        <v>-3.7628815951645116</v>
      </c>
      <c r="DC54" s="15">
        <f t="shared" ca="1" si="25"/>
        <v>-3.5986513815263454</v>
      </c>
      <c r="DD54" s="15">
        <f t="shared" ca="1" si="25"/>
        <v>-3.4415889626724496</v>
      </c>
      <c r="DE54" s="15">
        <f t="shared" ca="1" si="25"/>
        <v>-3.2913815016349361</v>
      </c>
      <c r="DF54" s="15">
        <f t="shared" ca="1" si="25"/>
        <v>-3.1477298151527364</v>
      </c>
      <c r="DG54" s="15">
        <f t="shared" ca="1" si="25"/>
        <v>-3.0103477777582945</v>
      </c>
      <c r="DH54" s="15">
        <f t="shared" ca="1" si="25"/>
        <v>-2.8789617518727768</v>
      </c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</row>
    <row r="55" spans="1:145" s="12" customFormat="1" outlineLevel="2" x14ac:dyDescent="0.25">
      <c r="A55"/>
      <c r="B55"/>
      <c r="C55" s="10" t="s">
        <v>36</v>
      </c>
      <c r="D55" s="8" t="s">
        <v>16</v>
      </c>
      <c r="E55" s="9"/>
      <c r="F55" s="9"/>
      <c r="G55" s="9"/>
      <c r="H55" s="9"/>
      <c r="I55" s="9"/>
      <c r="J55" s="28">
        <f ca="1">SUM(K55:BA55)</f>
        <v>1332.8770568617649</v>
      </c>
      <c r="K55" s="15">
        <f t="shared" ref="K55:BV55" ca="1" si="26">K49</f>
        <v>0</v>
      </c>
      <c r="L55" s="15">
        <f t="shared" ca="1" si="26"/>
        <v>0</v>
      </c>
      <c r="M55" s="15">
        <f t="shared" ca="1" si="26"/>
        <v>195.15378215130542</v>
      </c>
      <c r="N55" s="15">
        <f t="shared" ca="1" si="26"/>
        <v>116.48744026892665</v>
      </c>
      <c r="O55" s="15">
        <f t="shared" ca="1" si="26"/>
        <v>104.72897646291824</v>
      </c>
      <c r="P55" s="15">
        <f t="shared" ca="1" si="26"/>
        <v>94.157527346932497</v>
      </c>
      <c r="Q55" s="15">
        <f t="shared" ca="1" si="26"/>
        <v>84.653255501398746</v>
      </c>
      <c r="R55" s="15">
        <f t="shared" ca="1" si="26"/>
        <v>76.108422709947675</v>
      </c>
      <c r="S55" s="15">
        <f t="shared" ca="1" si="26"/>
        <v>68.426168310413956</v>
      </c>
      <c r="T55" s="15">
        <f t="shared" ca="1" si="26"/>
        <v>61.51941090150239</v>
      </c>
      <c r="U55" s="15">
        <f t="shared" ca="1" si="26"/>
        <v>55.309860948716036</v>
      </c>
      <c r="V55" s="15">
        <f t="shared" ca="1" si="26"/>
        <v>49.727133091042951</v>
      </c>
      <c r="W55" s="15">
        <f t="shared" ca="1" si="26"/>
        <v>44.70794808076144</v>
      </c>
      <c r="X55" s="15">
        <f t="shared" ca="1" si="26"/>
        <v>40.195415305384962</v>
      </c>
      <c r="Y55" s="15">
        <f t="shared" ca="1" si="26"/>
        <v>36.138387754759023</v>
      </c>
      <c r="Z55" s="15">
        <f t="shared" ca="1" si="26"/>
        <v>32.490882118013033</v>
      </c>
      <c r="AA55" s="15">
        <f t="shared" ca="1" si="26"/>
        <v>29.211557433780431</v>
      </c>
      <c r="AB55" s="15">
        <f t="shared" ca="1" si="26"/>
        <v>26.263246381212724</v>
      </c>
      <c r="AC55" s="15">
        <f t="shared" ca="1" si="26"/>
        <v>23.612533896358372</v>
      </c>
      <c r="AD55" s="15">
        <f t="shared" ca="1" si="26"/>
        <v>21.229378335230944</v>
      </c>
      <c r="AE55" s="15">
        <f t="shared" ca="1" si="26"/>
        <v>19.086770887440743</v>
      </c>
      <c r="AF55" s="15">
        <f t="shared" ca="1" si="26"/>
        <v>17.160429378083204</v>
      </c>
      <c r="AG55" s="15">
        <f t="shared" ca="1" si="26"/>
        <v>15.42852298558876</v>
      </c>
      <c r="AH55" s="15">
        <f t="shared" ca="1" si="26"/>
        <v>13.871424753865057</v>
      </c>
      <c r="AI55" s="15">
        <f t="shared" ca="1" si="26"/>
        <v>12.471489092281487</v>
      </c>
      <c r="AJ55" s="15">
        <f t="shared" ca="1" si="26"/>
        <v>11.212851740433848</v>
      </c>
      <c r="AK55" s="15">
        <f t="shared" ca="1" si="26"/>
        <v>10.081249929397199</v>
      </c>
      <c r="AL55" s="15">
        <f t="shared" ca="1" si="26"/>
        <v>9.0638607002187559</v>
      </c>
      <c r="AM55" s="15">
        <f t="shared" ca="1" si="26"/>
        <v>8.1491555463170222</v>
      </c>
      <c r="AN55" s="15">
        <f t="shared" ca="1" si="26"/>
        <v>7.3267697315745099</v>
      </c>
      <c r="AO55" s="15">
        <f t="shared" ca="1" si="26"/>
        <v>6.5873848023390318</v>
      </c>
      <c r="AP55" s="15">
        <f t="shared" ca="1" si="26"/>
        <v>5.9226229611704495</v>
      </c>
      <c r="AQ55" s="15">
        <f t="shared" ca="1" si="26"/>
        <v>5.3249521046828718</v>
      </c>
      <c r="AR55" s="15">
        <f t="shared" ca="1" si="26"/>
        <v>4.7876004487625856</v>
      </c>
      <c r="AS55" s="15">
        <f t="shared" ca="1" si="26"/>
        <v>4.304479773161046</v>
      </c>
      <c r="AT55" s="15">
        <f t="shared" ca="1" si="26"/>
        <v>3.8701164152028782</v>
      </c>
      <c r="AU55" s="15">
        <f t="shared" ca="1" si="26"/>
        <v>3.4795892302202818</v>
      </c>
      <c r="AV55" s="15">
        <f t="shared" ca="1" si="26"/>
        <v>3.1284738153233773</v>
      </c>
      <c r="AW55" s="15">
        <f t="shared" ca="1" si="26"/>
        <v>2.8127923641375214</v>
      </c>
      <c r="AX55" s="15">
        <f t="shared" ca="1" si="26"/>
        <v>2.528968583988537</v>
      </c>
      <c r="AY55" s="15">
        <f t="shared" ca="1" si="26"/>
        <v>2.2737871644195904</v>
      </c>
      <c r="AZ55" s="15">
        <f t="shared" ca="1" si="26"/>
        <v>2.044357337529926</v>
      </c>
      <c r="BA55" s="15">
        <f t="shared" ca="1" si="26"/>
        <v>1.8380801170213636</v>
      </c>
      <c r="BB55" s="15">
        <f t="shared" ca="1" si="26"/>
        <v>1.6526188445493397</v>
      </c>
      <c r="BC55" s="15">
        <f t="shared" ca="1" si="26"/>
        <v>1.485872709474533</v>
      </c>
      <c r="BD55" s="15">
        <f t="shared" ca="1" si="26"/>
        <v>1.3359529418240286</v>
      </c>
      <c r="BE55" s="15">
        <f t="shared" ca="1" si="26"/>
        <v>1.2011614085797715</v>
      </c>
      <c r="BF55" s="15">
        <f t="shared" ca="1" si="26"/>
        <v>1.0799713706606247</v>
      </c>
      <c r="BG55" s="15">
        <f t="shared" ca="1" si="26"/>
        <v>0.97101018246156545</v>
      </c>
      <c r="BH55" s="15">
        <f t="shared" ca="1" si="26"/>
        <v>0.87304373783731914</v>
      </c>
      <c r="BI55" s="15">
        <f t="shared" ca="1" si="26"/>
        <v>0.78496248621776832</v>
      </c>
      <c r="BJ55" s="15">
        <f t="shared" ca="1" si="26"/>
        <v>0.7057688603433242</v>
      </c>
      <c r="BK55" s="15">
        <f t="shared" ca="1" si="26"/>
        <v>0.63456597311200102</v>
      </c>
      <c r="BL55" s="15">
        <f t="shared" ca="1" si="26"/>
        <v>0.5705474554176353</v>
      </c>
      <c r="BM55" s="15">
        <f t="shared" ca="1" si="26"/>
        <v>0.51298831979371562</v>
      </c>
      <c r="BN55" s="15">
        <f t="shared" ca="1" si="26"/>
        <v>0.46123674630632783</v>
      </c>
      <c r="BO55" s="15">
        <f t="shared" ca="1" si="26"/>
        <v>0.41470669759461759</v>
      </c>
      <c r="BP55" s="15">
        <f t="shared" ca="1" si="26"/>
        <v>0.37287127935648323</v>
      </c>
      <c r="BQ55" s="15">
        <f t="shared" ca="1" si="26"/>
        <v>0.33525677102756252</v>
      </c>
      <c r="BR55" s="15">
        <f t="shared" ca="1" si="26"/>
        <v>0.30143725899871077</v>
      </c>
      <c r="BS55" s="15">
        <f t="shared" ca="1" si="26"/>
        <v>0.27102981154730149</v>
      </c>
      <c r="BT55" s="15">
        <f t="shared" ca="1" si="26"/>
        <v>0.24369014079822082</v>
      </c>
      <c r="BU55" s="15">
        <f t="shared" ca="1" si="26"/>
        <v>0.21910870255100609</v>
      </c>
      <c r="BV55" s="15">
        <f t="shared" ca="1" si="26"/>
        <v>0.19700718977279813</v>
      </c>
      <c r="BW55" s="15">
        <f t="shared" ref="BW55:DH55" ca="1" si="27">BW49</f>
        <v>0.17713538001891446</v>
      </c>
      <c r="BX55" s="15">
        <f t="shared" ca="1" si="27"/>
        <v>0.15926830105448356</v>
      </c>
      <c r="BY55" s="15">
        <f t="shared" ca="1" si="27"/>
        <v>0.14320368255721108</v>
      </c>
      <c r="BZ55" s="15">
        <f t="shared" ca="1" si="27"/>
        <v>0.12875966502386074</v>
      </c>
      <c r="CA55" s="15">
        <f t="shared" ca="1" si="27"/>
        <v>0.11577273991818664</v>
      </c>
      <c r="CB55" s="15">
        <f t="shared" ca="1" si="27"/>
        <v>0.10409589771890561</v>
      </c>
      <c r="CC55" s="15">
        <f t="shared" ca="1" si="27"/>
        <v>9.3596962882560711E-2</v>
      </c>
      <c r="CD55" s="15">
        <f t="shared" ca="1" si="27"/>
        <v>8.4157096854511337E-2</v>
      </c>
      <c r="CE55" s="15">
        <f t="shared" ca="1" si="27"/>
        <v>7.5669452165809351E-2</v>
      </c>
      <c r="CF55" s="15">
        <f t="shared" ca="1" si="27"/>
        <v>6.8037962365979171E-2</v>
      </c>
      <c r="CG55" s="15">
        <f t="shared" ca="1" si="27"/>
        <v>6.117625408111714E-2</v>
      </c>
      <c r="CH55" s="15">
        <f t="shared" ca="1" si="27"/>
        <v>5.5006668870719901E-2</v>
      </c>
      <c r="CI55" s="15">
        <f t="shared" ca="1" si="27"/>
        <v>4.9459383800930019E-2</v>
      </c>
      <c r="CJ55" s="15">
        <f t="shared" ca="1" si="27"/>
        <v>4.4471620770554103E-2</v>
      </c>
      <c r="CK55" s="15">
        <f t="shared" ca="1" si="27"/>
        <v>3.9986935631946809E-2</v>
      </c>
      <c r="CL55" s="15">
        <f t="shared" ca="1" si="27"/>
        <v>3.5954579053065851E-2</v>
      </c>
      <c r="CM55" s="15">
        <f t="shared" ca="1" si="27"/>
        <v>3.2328921879933553E-2</v>
      </c>
      <c r="CN55" s="15">
        <f t="shared" ca="1" si="27"/>
        <v>2.9068938489610504E-2</v>
      </c>
      <c r="CO55" s="15">
        <f t="shared" ca="1" si="27"/>
        <v>2.6137742280876956E-2</v>
      </c>
      <c r="CP55" s="15">
        <f t="shared" ca="1" si="27"/>
        <v>2.3502168040577514E-2</v>
      </c>
      <c r="CQ55" s="15">
        <f t="shared" ca="1" si="27"/>
        <v>2.1132396454710514E-2</v>
      </c>
      <c r="CR55" s="15">
        <f t="shared" ca="1" si="27"/>
        <v>1.9001616510856002E-2</v>
      </c>
      <c r="CS55" s="15">
        <f t="shared" ca="1" si="27"/>
        <v>1.7085721967846381E-2</v>
      </c>
      <c r="CT55" s="15">
        <f t="shared" ca="1" si="27"/>
        <v>1.5363038454558978E-2</v>
      </c>
      <c r="CU55" s="15">
        <f t="shared" ca="1" si="27"/>
        <v>1.3814078106724354E-2</v>
      </c>
      <c r="CV55" s="15">
        <f t="shared" ca="1" si="27"/>
        <v>1.2421318962630549E-2</v>
      </c>
      <c r="CW55" s="15">
        <f t="shared" ca="1" si="27"/>
        <v>1.1169006619098271E-2</v>
      </c>
      <c r="CX55" s="15">
        <f t="shared" ca="1" si="27"/>
        <v>1.0042975901284385E-2</v>
      </c>
      <c r="CY55" s="15">
        <f t="shared" ca="1" si="27"/>
        <v>9.0304905265984874E-3</v>
      </c>
      <c r="CZ55" s="15">
        <f t="shared" ca="1" si="27"/>
        <v>8.1200989468595518E-3</v>
      </c>
      <c r="DA55" s="15">
        <f t="shared" ca="1" si="27"/>
        <v>7.3015047360874274E-3</v>
      </c>
      <c r="DB55" s="15">
        <f t="shared" ca="1" si="27"/>
        <v>6.5654500560929398E-3</v>
      </c>
      <c r="DC55" s="15">
        <f t="shared" ca="1" si="27"/>
        <v>5.9036108801693455E-3</v>
      </c>
      <c r="DD55" s="15">
        <f t="shared" ca="1" si="27"/>
        <v>5.3085027883740688E-3</v>
      </c>
      <c r="DE55" s="15">
        <f t="shared" ca="1" si="27"/>
        <v>4.7733962676337026E-3</v>
      </c>
      <c r="DF55" s="15">
        <f t="shared" ca="1" si="27"/>
        <v>4.292240557563152E-3</v>
      </c>
      <c r="DG55" s="15">
        <f t="shared" ca="1" si="27"/>
        <v>3.8595951796817603E-3</v>
      </c>
      <c r="DH55" s="15">
        <f t="shared" ca="1" si="27"/>
        <v>3.4705683747323548E-3</v>
      </c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</row>
    <row r="56" spans="1:145" s="12" customFormat="1" outlineLevel="2" x14ac:dyDescent="0.25">
      <c r="A56"/>
      <c r="B56"/>
      <c r="C56" s="10" t="s">
        <v>30</v>
      </c>
      <c r="D56" s="8" t="s">
        <v>16</v>
      </c>
      <c r="E56" s="9"/>
      <c r="F56" s="9"/>
      <c r="G56" s="9"/>
      <c r="H56" s="9"/>
      <c r="I56" s="9"/>
      <c r="J56" s="28">
        <f ca="1">SUM(K56:BA56)</f>
        <v>-8041.7488093790416</v>
      </c>
      <c r="K56" s="15">
        <f t="shared" ref="K56:BV56" ca="1" si="28">K42</f>
        <v>0</v>
      </c>
      <c r="L56" s="15">
        <f t="shared" ca="1" si="28"/>
        <v>0</v>
      </c>
      <c r="M56" s="15">
        <f t="shared" ca="1" si="28"/>
        <v>-8041.7488093790416</v>
      </c>
      <c r="N56" s="15">
        <f t="shared" ca="1" si="28"/>
        <v>0</v>
      </c>
      <c r="O56" s="15">
        <f t="shared" ca="1" si="28"/>
        <v>0</v>
      </c>
      <c r="P56" s="15">
        <f t="shared" ca="1" si="28"/>
        <v>0</v>
      </c>
      <c r="Q56" s="15">
        <f t="shared" ca="1" si="28"/>
        <v>0</v>
      </c>
      <c r="R56" s="15">
        <f t="shared" ca="1" si="28"/>
        <v>0</v>
      </c>
      <c r="S56" s="15">
        <f t="shared" ca="1" si="28"/>
        <v>0</v>
      </c>
      <c r="T56" s="15">
        <f t="shared" ca="1" si="28"/>
        <v>0</v>
      </c>
      <c r="U56" s="15">
        <f t="shared" ca="1" si="28"/>
        <v>0</v>
      </c>
      <c r="V56" s="15">
        <f t="shared" ca="1" si="28"/>
        <v>0</v>
      </c>
      <c r="W56" s="15">
        <f t="shared" ca="1" si="28"/>
        <v>0</v>
      </c>
      <c r="X56" s="15">
        <f t="shared" ca="1" si="28"/>
        <v>0</v>
      </c>
      <c r="Y56" s="15">
        <f t="shared" ca="1" si="28"/>
        <v>0</v>
      </c>
      <c r="Z56" s="15">
        <f t="shared" ca="1" si="28"/>
        <v>0</v>
      </c>
      <c r="AA56" s="15">
        <f t="shared" ca="1" si="28"/>
        <v>0</v>
      </c>
      <c r="AB56" s="15">
        <f t="shared" ca="1" si="28"/>
        <v>0</v>
      </c>
      <c r="AC56" s="15">
        <f t="shared" ca="1" si="28"/>
        <v>0</v>
      </c>
      <c r="AD56" s="15">
        <f t="shared" ca="1" si="28"/>
        <v>0</v>
      </c>
      <c r="AE56" s="15">
        <f t="shared" ca="1" si="28"/>
        <v>0</v>
      </c>
      <c r="AF56" s="15">
        <f t="shared" ca="1" si="28"/>
        <v>0</v>
      </c>
      <c r="AG56" s="15">
        <f t="shared" ca="1" si="28"/>
        <v>0</v>
      </c>
      <c r="AH56" s="15">
        <f t="shared" ca="1" si="28"/>
        <v>0</v>
      </c>
      <c r="AI56" s="15">
        <f t="shared" ca="1" si="28"/>
        <v>0</v>
      </c>
      <c r="AJ56" s="15">
        <f t="shared" ca="1" si="28"/>
        <v>0</v>
      </c>
      <c r="AK56" s="15">
        <f t="shared" ca="1" si="28"/>
        <v>0</v>
      </c>
      <c r="AL56" s="15">
        <f t="shared" ca="1" si="28"/>
        <v>0</v>
      </c>
      <c r="AM56" s="15">
        <f t="shared" ca="1" si="28"/>
        <v>0</v>
      </c>
      <c r="AN56" s="15">
        <f t="shared" ca="1" si="28"/>
        <v>0</v>
      </c>
      <c r="AO56" s="15">
        <f t="shared" ca="1" si="28"/>
        <v>0</v>
      </c>
      <c r="AP56" s="15">
        <f t="shared" ca="1" si="28"/>
        <v>0</v>
      </c>
      <c r="AQ56" s="15">
        <f t="shared" ca="1" si="28"/>
        <v>0</v>
      </c>
      <c r="AR56" s="15">
        <f t="shared" ca="1" si="28"/>
        <v>0</v>
      </c>
      <c r="AS56" s="15">
        <f t="shared" ca="1" si="28"/>
        <v>0</v>
      </c>
      <c r="AT56" s="15">
        <f t="shared" ca="1" si="28"/>
        <v>0</v>
      </c>
      <c r="AU56" s="15">
        <f t="shared" ca="1" si="28"/>
        <v>0</v>
      </c>
      <c r="AV56" s="15">
        <f t="shared" ca="1" si="28"/>
        <v>0</v>
      </c>
      <c r="AW56" s="15">
        <f t="shared" ca="1" si="28"/>
        <v>0</v>
      </c>
      <c r="AX56" s="15">
        <f t="shared" ca="1" si="28"/>
        <v>0</v>
      </c>
      <c r="AY56" s="15">
        <f t="shared" ca="1" si="28"/>
        <v>0</v>
      </c>
      <c r="AZ56" s="15">
        <f t="shared" ca="1" si="28"/>
        <v>0</v>
      </c>
      <c r="BA56" s="15">
        <f t="shared" ca="1" si="28"/>
        <v>0</v>
      </c>
      <c r="BB56" s="15">
        <f t="shared" ca="1" si="28"/>
        <v>0</v>
      </c>
      <c r="BC56" s="15">
        <f t="shared" ca="1" si="28"/>
        <v>0</v>
      </c>
      <c r="BD56" s="15">
        <f t="shared" ca="1" si="28"/>
        <v>0</v>
      </c>
      <c r="BE56" s="15">
        <f t="shared" ca="1" si="28"/>
        <v>0</v>
      </c>
      <c r="BF56" s="15">
        <f t="shared" ca="1" si="28"/>
        <v>0</v>
      </c>
      <c r="BG56" s="15">
        <f t="shared" ca="1" si="28"/>
        <v>0</v>
      </c>
      <c r="BH56" s="15">
        <f t="shared" ca="1" si="28"/>
        <v>0</v>
      </c>
      <c r="BI56" s="15">
        <f t="shared" ca="1" si="28"/>
        <v>0</v>
      </c>
      <c r="BJ56" s="15">
        <f t="shared" ca="1" si="28"/>
        <v>0</v>
      </c>
      <c r="BK56" s="15">
        <f t="shared" ca="1" si="28"/>
        <v>0</v>
      </c>
      <c r="BL56" s="15">
        <f t="shared" ca="1" si="28"/>
        <v>0</v>
      </c>
      <c r="BM56" s="15">
        <f t="shared" ca="1" si="28"/>
        <v>0</v>
      </c>
      <c r="BN56" s="15">
        <f t="shared" ca="1" si="28"/>
        <v>0</v>
      </c>
      <c r="BO56" s="15">
        <f t="shared" ca="1" si="28"/>
        <v>0</v>
      </c>
      <c r="BP56" s="15">
        <f t="shared" ca="1" si="28"/>
        <v>0</v>
      </c>
      <c r="BQ56" s="15">
        <f t="shared" ca="1" si="28"/>
        <v>0</v>
      </c>
      <c r="BR56" s="15">
        <f t="shared" ca="1" si="28"/>
        <v>0</v>
      </c>
      <c r="BS56" s="15">
        <f t="shared" ca="1" si="28"/>
        <v>0</v>
      </c>
      <c r="BT56" s="15">
        <f t="shared" ca="1" si="28"/>
        <v>0</v>
      </c>
      <c r="BU56" s="15">
        <f t="shared" ca="1" si="28"/>
        <v>0</v>
      </c>
      <c r="BV56" s="15">
        <f t="shared" ca="1" si="28"/>
        <v>0</v>
      </c>
      <c r="BW56" s="15">
        <f t="shared" ref="BW56:DH56" ca="1" si="29">BW42</f>
        <v>0</v>
      </c>
      <c r="BX56" s="15">
        <f t="shared" ca="1" si="29"/>
        <v>0</v>
      </c>
      <c r="BY56" s="15">
        <f t="shared" ca="1" si="29"/>
        <v>0</v>
      </c>
      <c r="BZ56" s="15">
        <f t="shared" ca="1" si="29"/>
        <v>0</v>
      </c>
      <c r="CA56" s="15">
        <f t="shared" ca="1" si="29"/>
        <v>0</v>
      </c>
      <c r="CB56" s="15">
        <f t="shared" ca="1" si="29"/>
        <v>0</v>
      </c>
      <c r="CC56" s="15">
        <f t="shared" ca="1" si="29"/>
        <v>0</v>
      </c>
      <c r="CD56" s="15">
        <f t="shared" ca="1" si="29"/>
        <v>0</v>
      </c>
      <c r="CE56" s="15">
        <f t="shared" ca="1" si="29"/>
        <v>0</v>
      </c>
      <c r="CF56" s="15">
        <f t="shared" ca="1" si="29"/>
        <v>0</v>
      </c>
      <c r="CG56" s="15">
        <f t="shared" ca="1" si="29"/>
        <v>0</v>
      </c>
      <c r="CH56" s="15">
        <f t="shared" ca="1" si="29"/>
        <v>0</v>
      </c>
      <c r="CI56" s="15">
        <f t="shared" ca="1" si="29"/>
        <v>0</v>
      </c>
      <c r="CJ56" s="15">
        <f t="shared" ca="1" si="29"/>
        <v>0</v>
      </c>
      <c r="CK56" s="15">
        <f t="shared" ca="1" si="29"/>
        <v>0</v>
      </c>
      <c r="CL56" s="15">
        <f t="shared" ca="1" si="29"/>
        <v>0</v>
      </c>
      <c r="CM56" s="15">
        <f t="shared" ca="1" si="29"/>
        <v>0</v>
      </c>
      <c r="CN56" s="15">
        <f t="shared" ca="1" si="29"/>
        <v>0</v>
      </c>
      <c r="CO56" s="15">
        <f t="shared" ca="1" si="29"/>
        <v>0</v>
      </c>
      <c r="CP56" s="15">
        <f t="shared" ca="1" si="29"/>
        <v>0</v>
      </c>
      <c r="CQ56" s="15">
        <f t="shared" ca="1" si="29"/>
        <v>0</v>
      </c>
      <c r="CR56" s="15">
        <f t="shared" ca="1" si="29"/>
        <v>0</v>
      </c>
      <c r="CS56" s="15">
        <f t="shared" ca="1" si="29"/>
        <v>0</v>
      </c>
      <c r="CT56" s="15">
        <f t="shared" ca="1" si="29"/>
        <v>0</v>
      </c>
      <c r="CU56" s="15">
        <f t="shared" ca="1" si="29"/>
        <v>0</v>
      </c>
      <c r="CV56" s="15">
        <f t="shared" ca="1" si="29"/>
        <v>0</v>
      </c>
      <c r="CW56" s="15">
        <f t="shared" ca="1" si="29"/>
        <v>0</v>
      </c>
      <c r="CX56" s="15">
        <f t="shared" ca="1" si="29"/>
        <v>0</v>
      </c>
      <c r="CY56" s="15">
        <f t="shared" ca="1" si="29"/>
        <v>0</v>
      </c>
      <c r="CZ56" s="15">
        <f t="shared" ca="1" si="29"/>
        <v>0</v>
      </c>
      <c r="DA56" s="15">
        <f t="shared" ca="1" si="29"/>
        <v>0</v>
      </c>
      <c r="DB56" s="15">
        <f t="shared" ca="1" si="29"/>
        <v>0</v>
      </c>
      <c r="DC56" s="15">
        <f t="shared" ca="1" si="29"/>
        <v>0</v>
      </c>
      <c r="DD56" s="15">
        <f t="shared" ca="1" si="29"/>
        <v>0</v>
      </c>
      <c r="DE56" s="15">
        <f t="shared" ca="1" si="29"/>
        <v>0</v>
      </c>
      <c r="DF56" s="15">
        <f t="shared" ca="1" si="29"/>
        <v>0</v>
      </c>
      <c r="DG56" s="15">
        <f t="shared" ca="1" si="29"/>
        <v>0</v>
      </c>
      <c r="DH56" s="15">
        <f t="shared" ca="1" si="29"/>
        <v>0</v>
      </c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</row>
    <row r="57" spans="1:145" s="12" customFormat="1" outlineLevel="2" x14ac:dyDescent="0.25">
      <c r="A57"/>
      <c r="B57"/>
      <c r="C57" s="10" t="s">
        <v>39</v>
      </c>
      <c r="D57" s="8" t="s">
        <v>16</v>
      </c>
      <c r="E57" s="9"/>
      <c r="F57" s="9"/>
      <c r="G57" s="9"/>
      <c r="H57" s="9"/>
      <c r="I57" s="9"/>
      <c r="J57" s="29">
        <f ca="1">ROUNDDOWN(SUM(K57:BA57),-1)</f>
        <v>0</v>
      </c>
      <c r="K57" s="15">
        <f t="shared" ref="K57:AX57" ca="1" si="30">SUM(K53:K56)</f>
        <v>0</v>
      </c>
      <c r="L57" s="15">
        <f t="shared" ca="1" si="30"/>
        <v>0</v>
      </c>
      <c r="M57" s="30">
        <f t="shared" ca="1" si="30"/>
        <v>-7760.9035157544722</v>
      </c>
      <c r="N57" s="30">
        <f t="shared" ca="1" si="30"/>
        <v>266.71950506402322</v>
      </c>
      <c r="O57" s="30">
        <f t="shared" ca="1" si="30"/>
        <v>376.53277925594807</v>
      </c>
      <c r="P57" s="30">
        <f t="shared" ca="1" si="30"/>
        <v>395.73339942500593</v>
      </c>
      <c r="Q57" s="30">
        <f t="shared" ca="1" si="30"/>
        <v>406.02813674577408</v>
      </c>
      <c r="R57" s="30">
        <f t="shared" ca="1" si="30"/>
        <v>397.93814251284783</v>
      </c>
      <c r="S57" s="30">
        <f t="shared" ca="1" si="30"/>
        <v>378.58415774150387</v>
      </c>
      <c r="T57" s="30">
        <f t="shared" ca="1" si="30"/>
        <v>361.15704622692408</v>
      </c>
      <c r="U57" s="30">
        <f t="shared" ca="1" si="30"/>
        <v>342.30127576167541</v>
      </c>
      <c r="V57" s="30">
        <f t="shared" ca="1" si="30"/>
        <v>324.59642535732718</v>
      </c>
      <c r="W57" s="30">
        <f t="shared" ca="1" si="30"/>
        <v>282.64060337657963</v>
      </c>
      <c r="X57" s="30">
        <f t="shared" ca="1" si="30"/>
        <v>267.74354751098895</v>
      </c>
      <c r="Y57" s="30">
        <f t="shared" ca="1" si="30"/>
        <v>253.75522730073891</v>
      </c>
      <c r="Z57" s="30">
        <f t="shared" ca="1" si="30"/>
        <v>240.60987828358327</v>
      </c>
      <c r="AA57" s="30">
        <f t="shared" ca="1" si="30"/>
        <v>228.2472416911699</v>
      </c>
      <c r="AB57" s="30">
        <f t="shared" ca="1" si="30"/>
        <v>216.61205805956203</v>
      </c>
      <c r="AC57" s="30">
        <f t="shared" ca="1" si="30"/>
        <v>205.65360980968174</v>
      </c>
      <c r="AD57" s="30">
        <f t="shared" ca="1" si="30"/>
        <v>195.32530794722365</v>
      </c>
      <c r="AE57" s="30">
        <f t="shared" ca="1" si="30"/>
        <v>185.58431851727002</v>
      </c>
      <c r="AF57" s="30">
        <f t="shared" ca="1" si="30"/>
        <v>176.39122488565175</v>
      </c>
      <c r="AG57" s="30">
        <f t="shared" ca="1" si="30"/>
        <v>167.70972231197862</v>
      </c>
      <c r="AH57" s="30">
        <f t="shared" ca="1" si="30"/>
        <v>159.50634163262572</v>
      </c>
      <c r="AI57" s="30">
        <f t="shared" ca="1" si="30"/>
        <v>151.75019918980547</v>
      </c>
      <c r="AJ57" s="30">
        <f t="shared" ca="1" si="30"/>
        <v>144.4127704287468</v>
      </c>
      <c r="AK57" s="30">
        <f t="shared" ca="1" si="30"/>
        <v>137.46768484216989</v>
      </c>
      <c r="AL57" s="30">
        <f t="shared" ca="1" si="30"/>
        <v>130.890540172583</v>
      </c>
      <c r="AM57" s="30">
        <f t="shared" ca="1" si="30"/>
        <v>124.65873399103121</v>
      </c>
      <c r="AN57" s="30">
        <f t="shared" ca="1" si="30"/>
        <v>118.75131095814805</v>
      </c>
      <c r="AO57" s="30">
        <f t="shared" ca="1" si="30"/>
        <v>113.14882424179014</v>
      </c>
      <c r="AP57" s="30">
        <f t="shared" ca="1" si="30"/>
        <v>107.83320971707695</v>
      </c>
      <c r="AQ57" s="30">
        <f t="shared" ca="1" si="30"/>
        <v>102.78767171100358</v>
      </c>
      <c r="AR57" s="30">
        <f t="shared" ca="1" si="30"/>
        <v>97.996579176478022</v>
      </c>
      <c r="AS57" s="30">
        <f t="shared" ca="1" si="30"/>
        <v>93.445371291032018</v>
      </c>
      <c r="AT57" s="30">
        <f t="shared" ca="1" si="30"/>
        <v>89.12047157479752</v>
      </c>
      <c r="AU57" s="30">
        <f t="shared" ca="1" si="30"/>
        <v>85.009209711747644</v>
      </c>
      <c r="AV57" s="30">
        <f t="shared" ca="1" si="30"/>
        <v>81.099750338665586</v>
      </c>
      <c r="AW57" s="30">
        <f t="shared" ca="1" si="30"/>
        <v>77.381028138729036</v>
      </c>
      <c r="AX57" s="30">
        <f t="shared" ca="1" si="30"/>
        <v>73.84268864179019</v>
      </c>
      <c r="AY57" s="30">
        <f t="shared" ref="AY57:DH57" ca="1" si="31">SUM(AY53:AY56)</f>
        <v>70.475034192117008</v>
      </c>
      <c r="AZ57" s="30">
        <f t="shared" ca="1" si="31"/>
        <v>67.268974597194955</v>
      </c>
      <c r="BA57" s="30">
        <f t="shared" ca="1" si="31"/>
        <v>64.215982018757614</v>
      </c>
      <c r="BB57" s="30">
        <f t="shared" ca="1" si="31"/>
        <v>61.308049710049112</v>
      </c>
      <c r="BC57" s="30">
        <f t="shared" ca="1" si="31"/>
        <v>58.537654241891985</v>
      </c>
      <c r="BD57" s="30">
        <f t="shared" ca="1" si="31"/>
        <v>55.89772089487527</v>
      </c>
      <c r="BE57" s="30">
        <f t="shared" ca="1" si="31"/>
        <v>53.381591926267504</v>
      </c>
      <c r="BF57" s="30">
        <f t="shared" ca="1" si="31"/>
        <v>50.982997448446866</v>
      </c>
      <c r="BG57" s="30">
        <f t="shared" ca="1" si="31"/>
        <v>48.696028681035777</v>
      </c>
      <c r="BH57" s="30">
        <f t="shared" ca="1" si="31"/>
        <v>46.515113361810137</v>
      </c>
      <c r="BI57" s="30">
        <f t="shared" ca="1" si="31"/>
        <v>44.434993122074268</v>
      </c>
      <c r="BJ57" s="30">
        <f t="shared" ca="1" si="31"/>
        <v>42.45070265077922</v>
      </c>
      <c r="BK57" s="30">
        <f t="shared" ca="1" si="31"/>
        <v>40.557550488416737</v>
      </c>
      <c r="BL57" s="30">
        <f t="shared" ca="1" si="31"/>
        <v>38.751101306827145</v>
      </c>
      <c r="BM57" s="30">
        <f t="shared" ca="1" si="31"/>
        <v>37.027159544681517</v>
      </c>
      <c r="BN57" s="30">
        <f t="shared" ca="1" si="31"/>
        <v>35.38175428068471</v>
      </c>
      <c r="BO57" s="30">
        <f t="shared" ca="1" si="31"/>
        <v>33.811125237628879</v>
      </c>
      <c r="BP57" s="30">
        <f t="shared" ca="1" si="31"/>
        <v>32.311709820427318</v>
      </c>
      <c r="BQ57" s="30">
        <f t="shared" ca="1" si="31"/>
        <v>30.880131100283851</v>
      </c>
      <c r="BR57" s="30">
        <f t="shared" ca="1" si="31"/>
        <v>29.513186665299425</v>
      </c>
      <c r="BS57" s="30">
        <f t="shared" ca="1" si="31"/>
        <v>28.207838265173276</v>
      </c>
      <c r="BT57" s="30">
        <f t="shared" ca="1" si="31"/>
        <v>26.961202184299736</v>
      </c>
      <c r="BU57" s="30">
        <f t="shared" ca="1" si="31"/>
        <v>25.770540283562529</v>
      </c>
      <c r="BV57" s="30">
        <f t="shared" ca="1" si="31"/>
        <v>24.633251656551721</v>
      </c>
      <c r="BW57" s="30">
        <f t="shared" ca="1" si="31"/>
        <v>23.546864850830207</v>
      </c>
      <c r="BX57" s="30">
        <f t="shared" ca="1" si="31"/>
        <v>22.509030609308905</v>
      </c>
      <c r="BY57" s="30">
        <f t="shared" ca="1" si="31"/>
        <v>21.517515090798302</v>
      </c>
      <c r="BZ57" s="30">
        <f t="shared" ca="1" si="31"/>
        <v>20.570193532431606</v>
      </c>
      <c r="CA57" s="30">
        <f t="shared" ca="1" si="31"/>
        <v>19.665044319937238</v>
      </c>
      <c r="CB57" s="30">
        <f t="shared" ca="1" si="31"/>
        <v>18.800143434711256</v>
      </c>
      <c r="CC57" s="30">
        <f t="shared" ca="1" si="31"/>
        <v>17.973659249333078</v>
      </c>
      <c r="CD57" s="30">
        <f t="shared" ca="1" si="31"/>
        <v>17.183847645607798</v>
      </c>
      <c r="CE57" s="30">
        <f t="shared" ca="1" si="31"/>
        <v>16.429047431430583</v>
      </c>
      <c r="CF57" s="30">
        <f t="shared" ca="1" si="31"/>
        <v>15.707676034775432</v>
      </c>
      <c r="CG57" s="30">
        <f t="shared" ca="1" si="31"/>
        <v>15.018225454931065</v>
      </c>
      <c r="CH57" s="30">
        <f t="shared" ca="1" si="31"/>
        <v>14.359258452760029</v>
      </c>
      <c r="CI57" s="30">
        <f t="shared" ca="1" si="31"/>
        <v>13.729404963258746</v>
      </c>
      <c r="CJ57" s="30">
        <f t="shared" ca="1" si="31"/>
        <v>13.127358715061078</v>
      </c>
      <c r="CK57" s="30">
        <f t="shared" ca="1" si="31"/>
        <v>12.551874042768906</v>
      </c>
      <c r="CL57" s="30">
        <f t="shared" ca="1" si="31"/>
        <v>12.001762879123051</v>
      </c>
      <c r="CM57" s="30">
        <f t="shared" ca="1" si="31"/>
        <v>11.475891915055563</v>
      </c>
      <c r="CN57" s="30">
        <f t="shared" ca="1" si="31"/>
        <v>10.973179916601536</v>
      </c>
      <c r="CO57" s="30">
        <f t="shared" ca="1" si="31"/>
        <v>10.492595188502563</v>
      </c>
      <c r="CP57" s="30">
        <f t="shared" ca="1" si="31"/>
        <v>10.033153175112906</v>
      </c>
      <c r="CQ57" s="30">
        <f t="shared" ca="1" si="31"/>
        <v>9.5939141899308851</v>
      </c>
      <c r="CR57" s="30">
        <f t="shared" ca="1" si="31"/>
        <v>9.173981265727587</v>
      </c>
      <c r="CS57" s="30">
        <f t="shared" ca="1" si="31"/>
        <v>8.7724981178391577</v>
      </c>
      <c r="CT57" s="30">
        <f t="shared" ca="1" si="31"/>
        <v>8.3886472137323871</v>
      </c>
      <c r="CU57" s="30">
        <f t="shared" ca="1" si="31"/>
        <v>8.0216479424510201</v>
      </c>
      <c r="CV57" s="30">
        <f t="shared" ca="1" si="31"/>
        <v>7.6707548780062744</v>
      </c>
      <c r="CW57" s="30">
        <f t="shared" ca="1" si="31"/>
        <v>7.335256131193395</v>
      </c>
      <c r="CX57" s="30">
        <f t="shared" ca="1" si="31"/>
        <v>7.0144717846999596</v>
      </c>
      <c r="CY57" s="30">
        <f t="shared" ca="1" si="31"/>
        <v>6.7077524067245164</v>
      </c>
      <c r="CZ57" s="30">
        <f t="shared" ca="1" si="31"/>
        <v>6.4144776386484308</v>
      </c>
      <c r="DA57" s="30">
        <f t="shared" ca="1" si="31"/>
        <v>6.1340548526024268</v>
      </c>
      <c r="DB57" s="30">
        <f t="shared" ca="1" si="31"/>
        <v>5.8659178750442189</v>
      </c>
      <c r="DC57" s="30">
        <f t="shared" ca="1" si="31"/>
        <v>5.6095257727173937</v>
      </c>
      <c r="DD57" s="30">
        <f t="shared" ca="1" si="31"/>
        <v>5.3643616975954664</v>
      </c>
      <c r="DE57" s="30">
        <f t="shared" ca="1" si="31"/>
        <v>5.1299317876314134</v>
      </c>
      <c r="DF57" s="30">
        <f t="shared" ca="1" si="31"/>
        <v>4.9057641203327922</v>
      </c>
      <c r="DG57" s="30">
        <f t="shared" ca="1" si="31"/>
        <v>4.6914077163675136</v>
      </c>
      <c r="DH57" s="30">
        <f t="shared" ca="1" si="31"/>
        <v>4.4864315905767391</v>
      </c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</row>
    <row r="58" spans="1:145" s="12" customFormat="1" outlineLevel="2" x14ac:dyDescent="0.25">
      <c r="A58"/>
      <c r="B58"/>
      <c r="C58" s="10"/>
      <c r="D58" s="9"/>
      <c r="E58" s="9"/>
      <c r="F58" s="9"/>
      <c r="G58" s="9"/>
      <c r="H58" s="9"/>
      <c r="I58" s="9"/>
      <c r="J58" s="9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</row>
    <row r="59" spans="1:145" s="12" customFormat="1" outlineLevel="2" x14ac:dyDescent="0.25">
      <c r="A59"/>
      <c r="B59"/>
      <c r="C59" s="10" t="s">
        <v>40</v>
      </c>
      <c r="D59" s="8" t="s">
        <v>16</v>
      </c>
      <c r="E59" s="9"/>
      <c r="F59" s="9"/>
      <c r="G59" s="9"/>
      <c r="H59" s="9"/>
      <c r="I59" s="9"/>
      <c r="J59" s="9"/>
      <c r="K59" s="19">
        <f ca="1">K57</f>
        <v>0</v>
      </c>
      <c r="L59" s="15">
        <f t="shared" ref="L59:BW59" ca="1" si="32">K59+L57</f>
        <v>0</v>
      </c>
      <c r="M59" s="15">
        <f t="shared" ca="1" si="32"/>
        <v>-7760.9035157544722</v>
      </c>
      <c r="N59" s="15">
        <f t="shared" ca="1" si="32"/>
        <v>-7494.1840106904492</v>
      </c>
      <c r="O59" s="15">
        <f t="shared" ca="1" si="32"/>
        <v>-7117.6512314345009</v>
      </c>
      <c r="P59" s="15">
        <f t="shared" ca="1" si="32"/>
        <v>-6721.9178320094952</v>
      </c>
      <c r="Q59" s="15">
        <f t="shared" ca="1" si="32"/>
        <v>-6315.8896952637215</v>
      </c>
      <c r="R59" s="15">
        <f t="shared" ca="1" si="32"/>
        <v>-5917.9515527508738</v>
      </c>
      <c r="S59" s="15">
        <f t="shared" ca="1" si="32"/>
        <v>-5539.3673950093698</v>
      </c>
      <c r="T59" s="15">
        <f t="shared" ca="1" si="32"/>
        <v>-5178.2103487824461</v>
      </c>
      <c r="U59" s="15">
        <f t="shared" ca="1" si="32"/>
        <v>-4835.9090730207708</v>
      </c>
      <c r="V59" s="15">
        <f t="shared" ca="1" si="32"/>
        <v>-4511.3126476634434</v>
      </c>
      <c r="W59" s="15">
        <f t="shared" ca="1" si="32"/>
        <v>-4228.6720442868636</v>
      </c>
      <c r="X59" s="15">
        <f t="shared" ca="1" si="32"/>
        <v>-3960.9284967758749</v>
      </c>
      <c r="Y59" s="15">
        <f t="shared" ca="1" si="32"/>
        <v>-3707.1732694751358</v>
      </c>
      <c r="Z59" s="15">
        <f t="shared" ca="1" si="32"/>
        <v>-3466.5633911915525</v>
      </c>
      <c r="AA59" s="15">
        <f t="shared" ca="1" si="32"/>
        <v>-3238.3161495003824</v>
      </c>
      <c r="AB59" s="15">
        <f t="shared" ca="1" si="32"/>
        <v>-3021.7040914408203</v>
      </c>
      <c r="AC59" s="15">
        <f t="shared" ca="1" si="32"/>
        <v>-2816.0504816311386</v>
      </c>
      <c r="AD59" s="15">
        <f t="shared" ca="1" si="32"/>
        <v>-2620.7251736839148</v>
      </c>
      <c r="AE59" s="15">
        <f t="shared" ca="1" si="32"/>
        <v>-2435.140855166645</v>
      </c>
      <c r="AF59" s="15">
        <f t="shared" ca="1" si="32"/>
        <v>-2258.7496302809932</v>
      </c>
      <c r="AG59" s="15">
        <f t="shared" ca="1" si="32"/>
        <v>-2091.0399079690146</v>
      </c>
      <c r="AH59" s="15">
        <f t="shared" ca="1" si="32"/>
        <v>-1931.533566336389</v>
      </c>
      <c r="AI59" s="15">
        <f t="shared" ca="1" si="32"/>
        <v>-1779.7833671465835</v>
      </c>
      <c r="AJ59" s="15">
        <f t="shared" ca="1" si="32"/>
        <v>-1635.3705967178366</v>
      </c>
      <c r="AK59" s="15">
        <f t="shared" ca="1" si="32"/>
        <v>-1497.9029118756666</v>
      </c>
      <c r="AL59" s="15">
        <f t="shared" ca="1" si="32"/>
        <v>-1367.0123717030835</v>
      </c>
      <c r="AM59" s="15">
        <f t="shared" ca="1" si="32"/>
        <v>-1242.3536377120524</v>
      </c>
      <c r="AN59" s="15">
        <f t="shared" ca="1" si="32"/>
        <v>-1123.6023267539044</v>
      </c>
      <c r="AO59" s="15">
        <f t="shared" ca="1" si="32"/>
        <v>-1010.4535025121143</v>
      </c>
      <c r="AP59" s="15">
        <f t="shared" ca="1" si="32"/>
        <v>-902.62029279503736</v>
      </c>
      <c r="AQ59" s="15">
        <f t="shared" ca="1" si="32"/>
        <v>-799.8326210840338</v>
      </c>
      <c r="AR59" s="15">
        <f t="shared" ca="1" si="32"/>
        <v>-701.8360419075558</v>
      </c>
      <c r="AS59" s="15">
        <f t="shared" ca="1" si="32"/>
        <v>-608.39067061652372</v>
      </c>
      <c r="AT59" s="15">
        <f t="shared" ca="1" si="32"/>
        <v>-519.27019904172619</v>
      </c>
      <c r="AU59" s="15">
        <f t="shared" ca="1" si="32"/>
        <v>-434.26098932997854</v>
      </c>
      <c r="AV59" s="15">
        <f t="shared" ca="1" si="32"/>
        <v>-353.16123899131298</v>
      </c>
      <c r="AW59" s="15">
        <f t="shared" ca="1" si="32"/>
        <v>-275.78021085258393</v>
      </c>
      <c r="AX59" s="15">
        <f t="shared" ca="1" si="32"/>
        <v>-201.93752221079376</v>
      </c>
      <c r="AY59" s="15">
        <f t="shared" ca="1" si="32"/>
        <v>-131.46248801867677</v>
      </c>
      <c r="AZ59" s="15">
        <f t="shared" ca="1" si="32"/>
        <v>-64.193513421481811</v>
      </c>
      <c r="BA59" s="15">
        <f t="shared" ca="1" si="32"/>
        <v>2.2468597275803859E-2</v>
      </c>
      <c r="BB59" s="15">
        <f t="shared" ca="1" si="32"/>
        <v>61.330518307324915</v>
      </c>
      <c r="BC59" s="15">
        <f t="shared" ca="1" si="32"/>
        <v>119.86817254921689</v>
      </c>
      <c r="BD59" s="15">
        <f t="shared" ca="1" si="32"/>
        <v>175.76589344409217</v>
      </c>
      <c r="BE59" s="15">
        <f t="shared" ca="1" si="32"/>
        <v>229.14748537035968</v>
      </c>
      <c r="BF59" s="15">
        <f t="shared" ca="1" si="32"/>
        <v>280.13048281880651</v>
      </c>
      <c r="BG59" s="15">
        <f t="shared" ca="1" si="32"/>
        <v>328.8265114998423</v>
      </c>
      <c r="BH59" s="15">
        <f t="shared" ca="1" si="32"/>
        <v>375.34162486165246</v>
      </c>
      <c r="BI59" s="15">
        <f t="shared" ca="1" si="32"/>
        <v>419.77661798372674</v>
      </c>
      <c r="BJ59" s="15">
        <f t="shared" ca="1" si="32"/>
        <v>462.22732063450599</v>
      </c>
      <c r="BK59" s="15">
        <f t="shared" ca="1" si="32"/>
        <v>502.78487112292271</v>
      </c>
      <c r="BL59" s="15">
        <f t="shared" ca="1" si="32"/>
        <v>541.5359724297499</v>
      </c>
      <c r="BM59" s="15">
        <f t="shared" ca="1" si="32"/>
        <v>578.56313197443137</v>
      </c>
      <c r="BN59" s="15">
        <f t="shared" ca="1" si="32"/>
        <v>613.9448862551161</v>
      </c>
      <c r="BO59" s="15">
        <f t="shared" ca="1" si="32"/>
        <v>647.75601149274496</v>
      </c>
      <c r="BP59" s="15">
        <f t="shared" ca="1" si="32"/>
        <v>680.06772131317223</v>
      </c>
      <c r="BQ59" s="15">
        <f t="shared" ca="1" si="32"/>
        <v>710.94785241345608</v>
      </c>
      <c r="BR59" s="15">
        <f t="shared" ca="1" si="32"/>
        <v>740.46103907875545</v>
      </c>
      <c r="BS59" s="15">
        <f t="shared" ca="1" si="32"/>
        <v>768.66887734392867</v>
      </c>
      <c r="BT59" s="15">
        <f t="shared" ca="1" si="32"/>
        <v>795.63007952822841</v>
      </c>
      <c r="BU59" s="15">
        <f t="shared" ca="1" si="32"/>
        <v>821.40061981179099</v>
      </c>
      <c r="BV59" s="15">
        <f t="shared" ca="1" si="32"/>
        <v>846.03387146834268</v>
      </c>
      <c r="BW59" s="15">
        <f t="shared" ca="1" si="32"/>
        <v>869.58073631917284</v>
      </c>
      <c r="BX59" s="15">
        <f t="shared" ref="BX59:DH59" ca="1" si="33">BW59+BX57</f>
        <v>892.08976692848171</v>
      </c>
      <c r="BY59" s="15">
        <f t="shared" ca="1" si="33"/>
        <v>913.60728201927998</v>
      </c>
      <c r="BZ59" s="15">
        <f t="shared" ca="1" si="33"/>
        <v>934.17747555171161</v>
      </c>
      <c r="CA59" s="15">
        <f t="shared" ca="1" si="33"/>
        <v>953.84251987164885</v>
      </c>
      <c r="CB59" s="15">
        <f t="shared" ca="1" si="33"/>
        <v>972.64266330636008</v>
      </c>
      <c r="CC59" s="15">
        <f t="shared" ca="1" si="33"/>
        <v>990.61632255569316</v>
      </c>
      <c r="CD59" s="15">
        <f t="shared" ca="1" si="33"/>
        <v>1007.8001702013009</v>
      </c>
      <c r="CE59" s="15">
        <f t="shared" ca="1" si="33"/>
        <v>1024.2292176327314</v>
      </c>
      <c r="CF59" s="15">
        <f t="shared" ca="1" si="33"/>
        <v>1039.9368936675069</v>
      </c>
      <c r="CG59" s="15">
        <f t="shared" ca="1" si="33"/>
        <v>1054.955119122438</v>
      </c>
      <c r="CH59" s="15">
        <f t="shared" ca="1" si="33"/>
        <v>1069.314377575198</v>
      </c>
      <c r="CI59" s="15">
        <f t="shared" ca="1" si="33"/>
        <v>1083.0437825384568</v>
      </c>
      <c r="CJ59" s="15">
        <f t="shared" ca="1" si="33"/>
        <v>1096.1711412535178</v>
      </c>
      <c r="CK59" s="15">
        <f t="shared" ca="1" si="33"/>
        <v>1108.7230152962868</v>
      </c>
      <c r="CL59" s="15">
        <f t="shared" ca="1" si="33"/>
        <v>1120.7247781754099</v>
      </c>
      <c r="CM59" s="15">
        <f t="shared" ca="1" si="33"/>
        <v>1132.2006700904656</v>
      </c>
      <c r="CN59" s="15">
        <f t="shared" ca="1" si="33"/>
        <v>1143.1738500070671</v>
      </c>
      <c r="CO59" s="15">
        <f t="shared" ca="1" si="33"/>
        <v>1153.6664451955696</v>
      </c>
      <c r="CP59" s="15">
        <f t="shared" ca="1" si="33"/>
        <v>1163.6995983706825</v>
      </c>
      <c r="CQ59" s="15">
        <f t="shared" ca="1" si="33"/>
        <v>1173.2935125606134</v>
      </c>
      <c r="CR59" s="15">
        <f t="shared" ca="1" si="33"/>
        <v>1182.4674938263411</v>
      </c>
      <c r="CS59" s="15">
        <f t="shared" ca="1" si="33"/>
        <v>1191.2399919441802</v>
      </c>
      <c r="CT59" s="15">
        <f t="shared" ca="1" si="33"/>
        <v>1199.6286391579126</v>
      </c>
      <c r="CU59" s="15">
        <f t="shared" ca="1" si="33"/>
        <v>1207.6502871003636</v>
      </c>
      <c r="CV59" s="15">
        <f t="shared" ca="1" si="33"/>
        <v>1215.3210419783697</v>
      </c>
      <c r="CW59" s="15">
        <f t="shared" ca="1" si="33"/>
        <v>1222.6562981095631</v>
      </c>
      <c r="CX59" s="15">
        <f t="shared" ca="1" si="33"/>
        <v>1229.670769894263</v>
      </c>
      <c r="CY59" s="15">
        <f t="shared" ca="1" si="33"/>
        <v>1236.3785223009875</v>
      </c>
      <c r="CZ59" s="15">
        <f t="shared" ca="1" si="33"/>
        <v>1242.7929999396358</v>
      </c>
      <c r="DA59" s="15">
        <f t="shared" ca="1" si="33"/>
        <v>1248.9270547922383</v>
      </c>
      <c r="DB59" s="15">
        <f t="shared" ca="1" si="33"/>
        <v>1254.7929726672826</v>
      </c>
      <c r="DC59" s="15">
        <f t="shared" ca="1" si="33"/>
        <v>1260.40249844</v>
      </c>
      <c r="DD59" s="15">
        <f t="shared" ca="1" si="33"/>
        <v>1265.7668601375956</v>
      </c>
      <c r="DE59" s="15">
        <f t="shared" ca="1" si="33"/>
        <v>1270.896791925227</v>
      </c>
      <c r="DF59" s="15">
        <f t="shared" ca="1" si="33"/>
        <v>1275.8025560455599</v>
      </c>
      <c r="DG59" s="15">
        <f t="shared" ca="1" si="33"/>
        <v>1280.4939637619275</v>
      </c>
      <c r="DH59" s="15">
        <f t="shared" ca="1" si="33"/>
        <v>1284.9803953525043</v>
      </c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</row>
    <row r="60" spans="1:145" s="12" customFormat="1" outlineLevel="2" x14ac:dyDescent="0.25">
      <c r="A60"/>
      <c r="B60"/>
      <c r="C60" s="10"/>
      <c r="D60" s="9"/>
      <c r="E60" s="9"/>
      <c r="F60" s="9"/>
      <c r="G60" s="9"/>
      <c r="H60" s="9"/>
      <c r="I60" s="9"/>
      <c r="J60" s="9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</row>
    <row r="61" spans="1:145" s="12" customFormat="1" outlineLevel="2" x14ac:dyDescent="0.25">
      <c r="A61"/>
      <c r="B61"/>
      <c r="C61" s="10" t="s">
        <v>41</v>
      </c>
      <c r="D61" s="8" t="s">
        <v>16</v>
      </c>
      <c r="E61" s="9"/>
      <c r="F61" s="9"/>
      <c r="G61" s="9"/>
      <c r="H61" s="9"/>
      <c r="I61" s="9"/>
      <c r="J61" s="9"/>
      <c r="K61" s="19">
        <f ca="1">SUM(K53:K55)</f>
        <v>0</v>
      </c>
      <c r="L61" s="15">
        <f t="shared" ref="L61:AX61" ca="1" si="34">K61+SUM(L53:L55)</f>
        <v>0</v>
      </c>
      <c r="M61" s="15">
        <f t="shared" ca="1" si="34"/>
        <v>280.84529362456919</v>
      </c>
      <c r="N61" s="15">
        <f t="shared" ca="1" si="34"/>
        <v>547.56479868859242</v>
      </c>
      <c r="O61" s="15">
        <f t="shared" ca="1" si="34"/>
        <v>924.09757794454049</v>
      </c>
      <c r="P61" s="15">
        <f t="shared" ca="1" si="34"/>
        <v>1319.8309773695464</v>
      </c>
      <c r="Q61" s="15">
        <f t="shared" ca="1" si="34"/>
        <v>1725.8591141153206</v>
      </c>
      <c r="R61" s="15">
        <f t="shared" ca="1" si="34"/>
        <v>2123.7972566281683</v>
      </c>
      <c r="S61" s="15">
        <f t="shared" ca="1" si="34"/>
        <v>2502.3814143696723</v>
      </c>
      <c r="T61" s="15">
        <f t="shared" ca="1" si="34"/>
        <v>2863.5384605965965</v>
      </c>
      <c r="U61" s="15">
        <f t="shared" ca="1" si="34"/>
        <v>3205.8397363582717</v>
      </c>
      <c r="V61" s="15">
        <f t="shared" ca="1" si="34"/>
        <v>3530.4361617155987</v>
      </c>
      <c r="W61" s="15">
        <f t="shared" ca="1" si="34"/>
        <v>3813.0767650921784</v>
      </c>
      <c r="X61" s="15">
        <f t="shared" ca="1" si="34"/>
        <v>4080.8203126031676</v>
      </c>
      <c r="Y61" s="15">
        <f t="shared" ca="1" si="34"/>
        <v>4334.5755399039062</v>
      </c>
      <c r="Z61" s="15">
        <f t="shared" ca="1" si="34"/>
        <v>4575.1854181874896</v>
      </c>
      <c r="AA61" s="15">
        <f t="shared" ca="1" si="34"/>
        <v>4803.4326598786593</v>
      </c>
      <c r="AB61" s="15">
        <f t="shared" ca="1" si="34"/>
        <v>5020.0447179382209</v>
      </c>
      <c r="AC61" s="15">
        <f t="shared" ca="1" si="34"/>
        <v>5225.698327747903</v>
      </c>
      <c r="AD61" s="15">
        <f t="shared" ca="1" si="34"/>
        <v>5421.0236356951264</v>
      </c>
      <c r="AE61" s="15">
        <f t="shared" ca="1" si="34"/>
        <v>5606.6079542123962</v>
      </c>
      <c r="AF61" s="15">
        <f t="shared" ca="1" si="34"/>
        <v>5782.9991790980475</v>
      </c>
      <c r="AG61" s="15">
        <f t="shared" ca="1" si="34"/>
        <v>5950.7089014100266</v>
      </c>
      <c r="AH61" s="15">
        <f t="shared" ca="1" si="34"/>
        <v>6110.2152430426522</v>
      </c>
      <c r="AI61" s="15">
        <f t="shared" ca="1" si="34"/>
        <v>6261.9654422324575</v>
      </c>
      <c r="AJ61" s="15">
        <f t="shared" ca="1" si="34"/>
        <v>6406.3782126612041</v>
      </c>
      <c r="AK61" s="15">
        <f t="shared" ca="1" si="34"/>
        <v>6543.8458975033736</v>
      </c>
      <c r="AL61" s="15">
        <f t="shared" ca="1" si="34"/>
        <v>6674.7364376759569</v>
      </c>
      <c r="AM61" s="15">
        <f t="shared" ca="1" si="34"/>
        <v>6799.3951716669881</v>
      </c>
      <c r="AN61" s="15">
        <f t="shared" ca="1" si="34"/>
        <v>6918.1464826251358</v>
      </c>
      <c r="AO61" s="15">
        <f t="shared" ca="1" si="34"/>
        <v>7031.2953068669258</v>
      </c>
      <c r="AP61" s="15">
        <f t="shared" ca="1" si="34"/>
        <v>7139.1285165840027</v>
      </c>
      <c r="AQ61" s="15">
        <f t="shared" ca="1" si="34"/>
        <v>7241.9161882950066</v>
      </c>
      <c r="AR61" s="15">
        <f t="shared" ca="1" si="34"/>
        <v>7339.9127674714846</v>
      </c>
      <c r="AS61" s="15">
        <f t="shared" ca="1" si="34"/>
        <v>7433.3581387625163</v>
      </c>
      <c r="AT61" s="15">
        <f t="shared" ca="1" si="34"/>
        <v>7522.4786103373135</v>
      </c>
      <c r="AU61" s="15">
        <f t="shared" ca="1" si="34"/>
        <v>7607.4878200490612</v>
      </c>
      <c r="AV61" s="15">
        <f t="shared" ca="1" si="34"/>
        <v>7688.5875703877264</v>
      </c>
      <c r="AW61" s="15">
        <f t="shared" ca="1" si="34"/>
        <v>7765.968598526455</v>
      </c>
      <c r="AX61" s="15">
        <f t="shared" ca="1" si="34"/>
        <v>7839.8112871682451</v>
      </c>
      <c r="AY61" s="15">
        <f t="shared" ref="AY61" ca="1" si="35">AX61+SUM(AY53:AY55)</f>
        <v>7910.2863213603623</v>
      </c>
      <c r="AZ61" s="15">
        <f t="shared" ref="AZ61:DH61" ca="1" si="36">AY61+SUM(AZ53:AZ55)</f>
        <v>7977.5552959575571</v>
      </c>
      <c r="BA61" s="15">
        <f t="shared" ca="1" si="36"/>
        <v>8041.7712779763151</v>
      </c>
      <c r="BB61" s="15">
        <f t="shared" ca="1" si="36"/>
        <v>8103.0793276863642</v>
      </c>
      <c r="BC61" s="15">
        <f t="shared" ca="1" si="36"/>
        <v>8161.6169819282559</v>
      </c>
      <c r="BD61" s="15">
        <f t="shared" ca="1" si="36"/>
        <v>8217.5147028231313</v>
      </c>
      <c r="BE61" s="15">
        <f t="shared" ca="1" si="36"/>
        <v>8270.8962947493983</v>
      </c>
      <c r="BF61" s="15">
        <f t="shared" ca="1" si="36"/>
        <v>8321.8792921978456</v>
      </c>
      <c r="BG61" s="15">
        <f t="shared" ca="1" si="36"/>
        <v>8370.575320878881</v>
      </c>
      <c r="BH61" s="15">
        <f t="shared" ca="1" si="36"/>
        <v>8417.090434240692</v>
      </c>
      <c r="BI61" s="15">
        <f t="shared" ca="1" si="36"/>
        <v>8461.525427362767</v>
      </c>
      <c r="BJ61" s="15">
        <f t="shared" ca="1" si="36"/>
        <v>8503.9761300135469</v>
      </c>
      <c r="BK61" s="15">
        <f t="shared" ca="1" si="36"/>
        <v>8544.5336805019633</v>
      </c>
      <c r="BL61" s="15">
        <f t="shared" ca="1" si="36"/>
        <v>8583.2847818087903</v>
      </c>
      <c r="BM61" s="15">
        <f t="shared" ca="1" si="36"/>
        <v>8620.3119413534714</v>
      </c>
      <c r="BN61" s="15">
        <f t="shared" ca="1" si="36"/>
        <v>8655.693695634156</v>
      </c>
      <c r="BO61" s="15">
        <f t="shared" ca="1" si="36"/>
        <v>8689.5048208717853</v>
      </c>
      <c r="BP61" s="15">
        <f t="shared" ca="1" si="36"/>
        <v>8721.8165306922128</v>
      </c>
      <c r="BQ61" s="15">
        <f t="shared" ca="1" si="36"/>
        <v>8752.6966617924973</v>
      </c>
      <c r="BR61" s="15">
        <f t="shared" ca="1" si="36"/>
        <v>8782.2098484577964</v>
      </c>
      <c r="BS61" s="15">
        <f t="shared" ca="1" si="36"/>
        <v>8810.4176867229689</v>
      </c>
      <c r="BT61" s="15">
        <f t="shared" ca="1" si="36"/>
        <v>8837.3788889072694</v>
      </c>
      <c r="BU61" s="15">
        <f t="shared" ca="1" si="36"/>
        <v>8863.1494291908311</v>
      </c>
      <c r="BV61" s="15">
        <f t="shared" ca="1" si="36"/>
        <v>8887.7826808473837</v>
      </c>
      <c r="BW61" s="15">
        <f t="shared" ca="1" si="36"/>
        <v>8911.3295456982141</v>
      </c>
      <c r="BX61" s="15">
        <f t="shared" ca="1" si="36"/>
        <v>8933.8385763075239</v>
      </c>
      <c r="BY61" s="15">
        <f t="shared" ca="1" si="36"/>
        <v>8955.356091398322</v>
      </c>
      <c r="BZ61" s="15">
        <f t="shared" ca="1" si="36"/>
        <v>8975.9262849307543</v>
      </c>
      <c r="CA61" s="15">
        <f t="shared" ca="1" si="36"/>
        <v>8995.5913292506921</v>
      </c>
      <c r="CB61" s="15">
        <f t="shared" ca="1" si="36"/>
        <v>9014.3914726854036</v>
      </c>
      <c r="CC61" s="15">
        <f t="shared" ca="1" si="36"/>
        <v>9032.3651319347373</v>
      </c>
      <c r="CD61" s="15">
        <f t="shared" ca="1" si="36"/>
        <v>9049.548979580346</v>
      </c>
      <c r="CE61" s="15">
        <f t="shared" ca="1" si="36"/>
        <v>9065.9780270117772</v>
      </c>
      <c r="CF61" s="15">
        <f t="shared" ca="1" si="36"/>
        <v>9081.6857030465526</v>
      </c>
      <c r="CG61" s="15">
        <f t="shared" ca="1" si="36"/>
        <v>9096.7039285014835</v>
      </c>
      <c r="CH61" s="15">
        <f t="shared" ca="1" si="36"/>
        <v>9111.0631869542431</v>
      </c>
      <c r="CI61" s="15">
        <f t="shared" ca="1" si="36"/>
        <v>9124.7925919175013</v>
      </c>
      <c r="CJ61" s="15">
        <f t="shared" ca="1" si="36"/>
        <v>9137.9199506325622</v>
      </c>
      <c r="CK61" s="15">
        <f t="shared" ca="1" si="36"/>
        <v>9150.4718246753309</v>
      </c>
      <c r="CL61" s="15">
        <f t="shared" ca="1" si="36"/>
        <v>9162.4735875544538</v>
      </c>
      <c r="CM61" s="15">
        <f t="shared" ca="1" si="36"/>
        <v>9173.9494794695092</v>
      </c>
      <c r="CN61" s="15">
        <f t="shared" ca="1" si="36"/>
        <v>9184.9226593861113</v>
      </c>
      <c r="CO61" s="15">
        <f t="shared" ca="1" si="36"/>
        <v>9195.4152545746147</v>
      </c>
      <c r="CP61" s="15">
        <f t="shared" ca="1" si="36"/>
        <v>9205.4484077497273</v>
      </c>
      <c r="CQ61" s="15">
        <f t="shared" ca="1" si="36"/>
        <v>9215.042321939658</v>
      </c>
      <c r="CR61" s="15">
        <f t="shared" ca="1" si="36"/>
        <v>9224.216303205385</v>
      </c>
      <c r="CS61" s="15">
        <f t="shared" ca="1" si="36"/>
        <v>9232.9888013232248</v>
      </c>
      <c r="CT61" s="15">
        <f t="shared" ca="1" si="36"/>
        <v>9241.3774485369577</v>
      </c>
      <c r="CU61" s="15">
        <f t="shared" ca="1" si="36"/>
        <v>9249.3990964794084</v>
      </c>
      <c r="CV61" s="15">
        <f t="shared" ca="1" si="36"/>
        <v>9257.0698513574152</v>
      </c>
      <c r="CW61" s="15">
        <f t="shared" ca="1" si="36"/>
        <v>9264.4051074886083</v>
      </c>
      <c r="CX61" s="15">
        <f t="shared" ca="1" si="36"/>
        <v>9271.419579273308</v>
      </c>
      <c r="CY61" s="15">
        <f t="shared" ca="1" si="36"/>
        <v>9278.1273316800325</v>
      </c>
      <c r="CZ61" s="15">
        <f t="shared" ca="1" si="36"/>
        <v>9284.5418093186818</v>
      </c>
      <c r="DA61" s="15">
        <f t="shared" ca="1" si="36"/>
        <v>9290.675864171284</v>
      </c>
      <c r="DB61" s="15">
        <f t="shared" ca="1" si="36"/>
        <v>9296.5417820463281</v>
      </c>
      <c r="DC61" s="15">
        <f t="shared" ca="1" si="36"/>
        <v>9302.1513078190455</v>
      </c>
      <c r="DD61" s="15">
        <f t="shared" ca="1" si="36"/>
        <v>9307.5156695166406</v>
      </c>
      <c r="DE61" s="15">
        <f t="shared" ca="1" si="36"/>
        <v>9312.6456013042716</v>
      </c>
      <c r="DF61" s="15">
        <f t="shared" ca="1" si="36"/>
        <v>9317.5513654246042</v>
      </c>
      <c r="DG61" s="15">
        <f t="shared" ca="1" si="36"/>
        <v>9322.2427731409716</v>
      </c>
      <c r="DH61" s="15">
        <f t="shared" ca="1" si="36"/>
        <v>9326.7292047315477</v>
      </c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</row>
    <row r="62" spans="1:145" s="12" customFormat="1" outlineLevel="2" x14ac:dyDescent="0.25">
      <c r="A62"/>
      <c r="B62"/>
      <c r="C62" s="10" t="s">
        <v>42</v>
      </c>
      <c r="D62" s="8" t="s">
        <v>16</v>
      </c>
      <c r="E62" s="9"/>
      <c r="F62" s="9"/>
      <c r="G62" s="9"/>
      <c r="H62" s="9"/>
      <c r="I62" s="9"/>
      <c r="J62" s="9"/>
      <c r="K62" s="19">
        <f ca="1">K56</f>
        <v>0</v>
      </c>
      <c r="L62" s="15">
        <f t="shared" ref="L62:BW62" ca="1" si="37">K62+L56</f>
        <v>0</v>
      </c>
      <c r="M62" s="15">
        <f t="shared" ca="1" si="37"/>
        <v>-8041.7488093790416</v>
      </c>
      <c r="N62" s="15">
        <f t="shared" ca="1" si="37"/>
        <v>-8041.7488093790416</v>
      </c>
      <c r="O62" s="15">
        <f t="shared" ca="1" si="37"/>
        <v>-8041.7488093790416</v>
      </c>
      <c r="P62" s="15">
        <f t="shared" ca="1" si="37"/>
        <v>-8041.7488093790416</v>
      </c>
      <c r="Q62" s="15">
        <f t="shared" ca="1" si="37"/>
        <v>-8041.7488093790416</v>
      </c>
      <c r="R62" s="15">
        <f t="shared" ca="1" si="37"/>
        <v>-8041.7488093790416</v>
      </c>
      <c r="S62" s="15">
        <f t="shared" ca="1" si="37"/>
        <v>-8041.7488093790416</v>
      </c>
      <c r="T62" s="15">
        <f t="shared" ca="1" si="37"/>
        <v>-8041.7488093790416</v>
      </c>
      <c r="U62" s="15">
        <f t="shared" ca="1" si="37"/>
        <v>-8041.7488093790416</v>
      </c>
      <c r="V62" s="15">
        <f t="shared" ca="1" si="37"/>
        <v>-8041.7488093790416</v>
      </c>
      <c r="W62" s="15">
        <f t="shared" ca="1" si="37"/>
        <v>-8041.7488093790416</v>
      </c>
      <c r="X62" s="15">
        <f t="shared" ca="1" si="37"/>
        <v>-8041.7488093790416</v>
      </c>
      <c r="Y62" s="15">
        <f t="shared" ca="1" si="37"/>
        <v>-8041.7488093790416</v>
      </c>
      <c r="Z62" s="15">
        <f t="shared" ca="1" si="37"/>
        <v>-8041.7488093790416</v>
      </c>
      <c r="AA62" s="15">
        <f t="shared" ca="1" si="37"/>
        <v>-8041.7488093790416</v>
      </c>
      <c r="AB62" s="15">
        <f t="shared" ca="1" si="37"/>
        <v>-8041.7488093790416</v>
      </c>
      <c r="AC62" s="15">
        <f t="shared" ca="1" si="37"/>
        <v>-8041.7488093790416</v>
      </c>
      <c r="AD62" s="15">
        <f t="shared" ca="1" si="37"/>
        <v>-8041.7488093790416</v>
      </c>
      <c r="AE62" s="15">
        <f t="shared" ca="1" si="37"/>
        <v>-8041.7488093790416</v>
      </c>
      <c r="AF62" s="15">
        <f t="shared" ca="1" si="37"/>
        <v>-8041.7488093790416</v>
      </c>
      <c r="AG62" s="15">
        <f t="shared" ca="1" si="37"/>
        <v>-8041.7488093790416</v>
      </c>
      <c r="AH62" s="15">
        <f t="shared" ca="1" si="37"/>
        <v>-8041.7488093790416</v>
      </c>
      <c r="AI62" s="15">
        <f t="shared" ca="1" si="37"/>
        <v>-8041.7488093790416</v>
      </c>
      <c r="AJ62" s="15">
        <f t="shared" ca="1" si="37"/>
        <v>-8041.7488093790416</v>
      </c>
      <c r="AK62" s="15">
        <f t="shared" ca="1" si="37"/>
        <v>-8041.7488093790416</v>
      </c>
      <c r="AL62" s="15">
        <f t="shared" ca="1" si="37"/>
        <v>-8041.7488093790416</v>
      </c>
      <c r="AM62" s="15">
        <f t="shared" ca="1" si="37"/>
        <v>-8041.7488093790416</v>
      </c>
      <c r="AN62" s="15">
        <f t="shared" ca="1" si="37"/>
        <v>-8041.7488093790416</v>
      </c>
      <c r="AO62" s="15">
        <f t="shared" ca="1" si="37"/>
        <v>-8041.7488093790416</v>
      </c>
      <c r="AP62" s="15">
        <f t="shared" ca="1" si="37"/>
        <v>-8041.7488093790416</v>
      </c>
      <c r="AQ62" s="15">
        <f t="shared" ca="1" si="37"/>
        <v>-8041.7488093790416</v>
      </c>
      <c r="AR62" s="15">
        <f t="shared" ca="1" si="37"/>
        <v>-8041.7488093790416</v>
      </c>
      <c r="AS62" s="15">
        <f t="shared" ca="1" si="37"/>
        <v>-8041.7488093790416</v>
      </c>
      <c r="AT62" s="15">
        <f t="shared" ca="1" si="37"/>
        <v>-8041.7488093790416</v>
      </c>
      <c r="AU62" s="15">
        <f t="shared" ca="1" si="37"/>
        <v>-8041.7488093790416</v>
      </c>
      <c r="AV62" s="15">
        <f t="shared" ca="1" si="37"/>
        <v>-8041.7488093790416</v>
      </c>
      <c r="AW62" s="15">
        <f t="shared" ca="1" si="37"/>
        <v>-8041.7488093790416</v>
      </c>
      <c r="AX62" s="15">
        <f t="shared" ca="1" si="37"/>
        <v>-8041.7488093790416</v>
      </c>
      <c r="AY62" s="15">
        <f t="shared" ca="1" si="37"/>
        <v>-8041.7488093790416</v>
      </c>
      <c r="AZ62" s="15">
        <f t="shared" ca="1" si="37"/>
        <v>-8041.7488093790416</v>
      </c>
      <c r="BA62" s="15">
        <f t="shared" ca="1" si="37"/>
        <v>-8041.7488093790416</v>
      </c>
      <c r="BB62" s="15">
        <f t="shared" ca="1" si="37"/>
        <v>-8041.7488093790416</v>
      </c>
      <c r="BC62" s="15">
        <f t="shared" ca="1" si="37"/>
        <v>-8041.7488093790416</v>
      </c>
      <c r="BD62" s="15">
        <f t="shared" ca="1" si="37"/>
        <v>-8041.7488093790416</v>
      </c>
      <c r="BE62" s="15">
        <f t="shared" ca="1" si="37"/>
        <v>-8041.7488093790416</v>
      </c>
      <c r="BF62" s="15">
        <f t="shared" ca="1" si="37"/>
        <v>-8041.7488093790416</v>
      </c>
      <c r="BG62" s="15">
        <f t="shared" ca="1" si="37"/>
        <v>-8041.7488093790416</v>
      </c>
      <c r="BH62" s="15">
        <f t="shared" ca="1" si="37"/>
        <v>-8041.7488093790416</v>
      </c>
      <c r="BI62" s="15">
        <f t="shared" ca="1" si="37"/>
        <v>-8041.7488093790416</v>
      </c>
      <c r="BJ62" s="15">
        <f t="shared" ca="1" si="37"/>
        <v>-8041.7488093790416</v>
      </c>
      <c r="BK62" s="15">
        <f t="shared" ca="1" si="37"/>
        <v>-8041.7488093790416</v>
      </c>
      <c r="BL62" s="15">
        <f t="shared" ca="1" si="37"/>
        <v>-8041.7488093790416</v>
      </c>
      <c r="BM62" s="15">
        <f t="shared" ca="1" si="37"/>
        <v>-8041.7488093790416</v>
      </c>
      <c r="BN62" s="15">
        <f t="shared" ca="1" si="37"/>
        <v>-8041.7488093790416</v>
      </c>
      <c r="BO62" s="15">
        <f t="shared" ca="1" si="37"/>
        <v>-8041.7488093790416</v>
      </c>
      <c r="BP62" s="15">
        <f t="shared" ca="1" si="37"/>
        <v>-8041.7488093790416</v>
      </c>
      <c r="BQ62" s="15">
        <f t="shared" ca="1" si="37"/>
        <v>-8041.7488093790416</v>
      </c>
      <c r="BR62" s="15">
        <f t="shared" ca="1" si="37"/>
        <v>-8041.7488093790416</v>
      </c>
      <c r="BS62" s="15">
        <f t="shared" ca="1" si="37"/>
        <v>-8041.7488093790416</v>
      </c>
      <c r="BT62" s="15">
        <f t="shared" ca="1" si="37"/>
        <v>-8041.7488093790416</v>
      </c>
      <c r="BU62" s="15">
        <f t="shared" ca="1" si="37"/>
        <v>-8041.7488093790416</v>
      </c>
      <c r="BV62" s="15">
        <f t="shared" ca="1" si="37"/>
        <v>-8041.7488093790416</v>
      </c>
      <c r="BW62" s="15">
        <f t="shared" ca="1" si="37"/>
        <v>-8041.7488093790416</v>
      </c>
      <c r="BX62" s="15">
        <f t="shared" ref="BX62:DH62" ca="1" si="38">BW62+BX56</f>
        <v>-8041.7488093790416</v>
      </c>
      <c r="BY62" s="15">
        <f t="shared" ca="1" si="38"/>
        <v>-8041.7488093790416</v>
      </c>
      <c r="BZ62" s="15">
        <f t="shared" ca="1" si="38"/>
        <v>-8041.7488093790416</v>
      </c>
      <c r="CA62" s="15">
        <f t="shared" ca="1" si="38"/>
        <v>-8041.7488093790416</v>
      </c>
      <c r="CB62" s="15">
        <f t="shared" ca="1" si="38"/>
        <v>-8041.7488093790416</v>
      </c>
      <c r="CC62" s="15">
        <f t="shared" ca="1" si="38"/>
        <v>-8041.7488093790416</v>
      </c>
      <c r="CD62" s="15">
        <f t="shared" ca="1" si="38"/>
        <v>-8041.7488093790416</v>
      </c>
      <c r="CE62" s="15">
        <f t="shared" ca="1" si="38"/>
        <v>-8041.7488093790416</v>
      </c>
      <c r="CF62" s="15">
        <f t="shared" ca="1" si="38"/>
        <v>-8041.7488093790416</v>
      </c>
      <c r="CG62" s="15">
        <f t="shared" ca="1" si="38"/>
        <v>-8041.7488093790416</v>
      </c>
      <c r="CH62" s="15">
        <f t="shared" ca="1" si="38"/>
        <v>-8041.7488093790416</v>
      </c>
      <c r="CI62" s="15">
        <f t="shared" ca="1" si="38"/>
        <v>-8041.7488093790416</v>
      </c>
      <c r="CJ62" s="15">
        <f t="shared" ca="1" si="38"/>
        <v>-8041.7488093790416</v>
      </c>
      <c r="CK62" s="15">
        <f t="shared" ca="1" si="38"/>
        <v>-8041.7488093790416</v>
      </c>
      <c r="CL62" s="15">
        <f t="shared" ca="1" si="38"/>
        <v>-8041.7488093790416</v>
      </c>
      <c r="CM62" s="15">
        <f t="shared" ca="1" si="38"/>
        <v>-8041.7488093790416</v>
      </c>
      <c r="CN62" s="15">
        <f t="shared" ca="1" si="38"/>
        <v>-8041.7488093790416</v>
      </c>
      <c r="CO62" s="15">
        <f t="shared" ca="1" si="38"/>
        <v>-8041.7488093790416</v>
      </c>
      <c r="CP62" s="15">
        <f t="shared" ca="1" si="38"/>
        <v>-8041.7488093790416</v>
      </c>
      <c r="CQ62" s="15">
        <f t="shared" ca="1" si="38"/>
        <v>-8041.7488093790416</v>
      </c>
      <c r="CR62" s="15">
        <f t="shared" ca="1" si="38"/>
        <v>-8041.7488093790416</v>
      </c>
      <c r="CS62" s="15">
        <f t="shared" ca="1" si="38"/>
        <v>-8041.7488093790416</v>
      </c>
      <c r="CT62" s="15">
        <f t="shared" ca="1" si="38"/>
        <v>-8041.7488093790416</v>
      </c>
      <c r="CU62" s="15">
        <f t="shared" ca="1" si="38"/>
        <v>-8041.7488093790416</v>
      </c>
      <c r="CV62" s="15">
        <f t="shared" ca="1" si="38"/>
        <v>-8041.7488093790416</v>
      </c>
      <c r="CW62" s="15">
        <f t="shared" ca="1" si="38"/>
        <v>-8041.7488093790416</v>
      </c>
      <c r="CX62" s="15">
        <f t="shared" ca="1" si="38"/>
        <v>-8041.7488093790416</v>
      </c>
      <c r="CY62" s="15">
        <f t="shared" ca="1" si="38"/>
        <v>-8041.7488093790416</v>
      </c>
      <c r="CZ62" s="15">
        <f t="shared" ca="1" si="38"/>
        <v>-8041.7488093790416</v>
      </c>
      <c r="DA62" s="15">
        <f t="shared" ca="1" si="38"/>
        <v>-8041.7488093790416</v>
      </c>
      <c r="DB62" s="15">
        <f t="shared" ca="1" si="38"/>
        <v>-8041.7488093790416</v>
      </c>
      <c r="DC62" s="15">
        <f t="shared" ca="1" si="38"/>
        <v>-8041.7488093790416</v>
      </c>
      <c r="DD62" s="15">
        <f t="shared" ca="1" si="38"/>
        <v>-8041.7488093790416</v>
      </c>
      <c r="DE62" s="15">
        <f t="shared" ca="1" si="38"/>
        <v>-8041.7488093790416</v>
      </c>
      <c r="DF62" s="15">
        <f t="shared" ca="1" si="38"/>
        <v>-8041.7488093790416</v>
      </c>
      <c r="DG62" s="15">
        <f t="shared" ca="1" si="38"/>
        <v>-8041.7488093790416</v>
      </c>
      <c r="DH62" s="15">
        <f t="shared" ca="1" si="38"/>
        <v>-8041.7488093790416</v>
      </c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</row>
    <row r="63" spans="1:145" s="12" customFormat="1" outlineLevel="2" x14ac:dyDescent="0.25">
      <c r="A63"/>
      <c r="B63"/>
      <c r="C63" s="10" t="s">
        <v>43</v>
      </c>
      <c r="D63" s="8" t="s">
        <v>16</v>
      </c>
      <c r="E63" s="9"/>
      <c r="F63" s="9"/>
      <c r="G63" s="9"/>
      <c r="H63" s="9"/>
      <c r="I63" s="9"/>
      <c r="J63" s="31">
        <v>1.0000027939939193</v>
      </c>
      <c r="K63" s="31">
        <f ca="1">IFERROR(K61/-K$62,0)</f>
        <v>0</v>
      </c>
      <c r="L63" s="31">
        <f t="shared" ref="L63:BW63" ca="1" si="39">IFERROR(L61/-L$62,0)</f>
        <v>0</v>
      </c>
      <c r="M63" s="111">
        <f t="shared" ca="1" si="39"/>
        <v>3.4923410352860201E-2</v>
      </c>
      <c r="N63" s="111">
        <f t="shared" ca="1" si="39"/>
        <v>6.8090263905031576E-2</v>
      </c>
      <c r="O63" s="111">
        <f t="shared" ca="1" si="39"/>
        <v>0.11491251465934514</v>
      </c>
      <c r="P63" s="111">
        <f t="shared" ca="1" si="39"/>
        <v>0.16412238291131848</v>
      </c>
      <c r="Q63" s="111">
        <f t="shared" ca="1" si="39"/>
        <v>0.21461241267601666</v>
      </c>
      <c r="R63" s="111">
        <f t="shared" ca="1" si="39"/>
        <v>0.26409644307108882</v>
      </c>
      <c r="S63" s="111">
        <f t="shared" ca="1" si="39"/>
        <v>0.31117378491742498</v>
      </c>
      <c r="T63" s="111">
        <f t="shared" ca="1" si="39"/>
        <v>0.35608404694969698</v>
      </c>
      <c r="U63" s="111">
        <f t="shared" ca="1" si="39"/>
        <v>0.39864957391100314</v>
      </c>
      <c r="V63" s="111">
        <f t="shared" ca="1" si="39"/>
        <v>0.43901348393250894</v>
      </c>
      <c r="W63" s="111">
        <f t="shared" ca="1" si="39"/>
        <v>0.47416014295858266</v>
      </c>
      <c r="X63" s="111">
        <f t="shared" ca="1" si="39"/>
        <v>0.50745433727595823</v>
      </c>
      <c r="Y63" s="111">
        <f t="shared" ca="1" si="39"/>
        <v>0.5390090691279138</v>
      </c>
      <c r="Z63" s="111">
        <f t="shared" ca="1" si="39"/>
        <v>0.56892916287704476</v>
      </c>
      <c r="AA63" s="111">
        <f t="shared" ca="1" si="39"/>
        <v>0.5973119496441428</v>
      </c>
      <c r="AB63" s="111">
        <f t="shared" ca="1" si="39"/>
        <v>0.62424788897700634</v>
      </c>
      <c r="AC63" s="111">
        <f t="shared" ca="1" si="39"/>
        <v>0.6498211336386438</v>
      </c>
      <c r="AD63" s="111">
        <f t="shared" ca="1" si="39"/>
        <v>0.67411004300117161</v>
      </c>
      <c r="AE63" s="111">
        <f t="shared" ca="1" si="39"/>
        <v>0.69718764998894822</v>
      </c>
      <c r="AF63" s="111">
        <f t="shared" ca="1" si="39"/>
        <v>0.719122086026036</v>
      </c>
      <c r="AG63" s="111">
        <f t="shared" ca="1" si="39"/>
        <v>0.73997696800349588</v>
      </c>
      <c r="AH63" s="111">
        <f t="shared" ca="1" si="39"/>
        <v>0.75981175088636765</v>
      </c>
      <c r="AI63" s="111">
        <f t="shared" ca="1" si="39"/>
        <v>0.77868204922406503</v>
      </c>
      <c r="AJ63" s="111">
        <f t="shared" ca="1" si="39"/>
        <v>0.79663993050734005</v>
      </c>
      <c r="AK63" s="111">
        <f t="shared" ca="1" si="39"/>
        <v>0.81373418302637446</v>
      </c>
      <c r="AL63" s="111">
        <f t="shared" ca="1" si="39"/>
        <v>0.83001056062473044</v>
      </c>
      <c r="AM63" s="111">
        <f t="shared" ca="1" si="39"/>
        <v>0.84551200650993918</v>
      </c>
      <c r="AN63" s="111">
        <f t="shared" ca="1" si="39"/>
        <v>0.86027885807083959</v>
      </c>
      <c r="AO63" s="111">
        <f t="shared" ca="1" si="39"/>
        <v>0.87434903446205259</v>
      </c>
      <c r="AP63" s="111">
        <f t="shared" ca="1" si="39"/>
        <v>0.88775820854509679</v>
      </c>
      <c r="AQ63" s="111">
        <f t="shared" ca="1" si="39"/>
        <v>0.9005399646217257</v>
      </c>
      <c r="AR63" s="111">
        <f t="shared" ca="1" si="39"/>
        <v>0.91272594325639589</v>
      </c>
      <c r="AS63" s="111">
        <f t="shared" ca="1" si="39"/>
        <v>0.92434597435983534</v>
      </c>
      <c r="AT63" s="111">
        <f t="shared" ca="1" si="39"/>
        <v>0.9354281995930902</v>
      </c>
      <c r="AU63" s="111">
        <f t="shared" ca="1" si="39"/>
        <v>0.94599918504996017</v>
      </c>
      <c r="AV63" s="111">
        <f t="shared" ca="1" si="39"/>
        <v>0.95608402508426704</v>
      </c>
      <c r="AW63" s="111">
        <f t="shared" ca="1" si="39"/>
        <v>0.96570643806594081</v>
      </c>
      <c r="AX63" s="111">
        <f t="shared" ca="1" si="39"/>
        <v>0.97488885477555853</v>
      </c>
      <c r="AY63" s="111">
        <f t="shared" ca="1" si="39"/>
        <v>0.98365250007991356</v>
      </c>
      <c r="AZ63" s="111">
        <f t="shared" ca="1" si="39"/>
        <v>0.99201746847071171</v>
      </c>
      <c r="BA63" s="111">
        <f t="shared" ca="1" si="39"/>
        <v>1.0000027939939193</v>
      </c>
      <c r="BB63" s="111">
        <f t="shared" ca="1" si="39"/>
        <v>1.0076265150480443</v>
      </c>
      <c r="BC63" s="111">
        <f t="shared" ca="1" si="39"/>
        <v>1.0149057344851922</v>
      </c>
      <c r="BD63" s="111">
        <f t="shared" ca="1" si="39"/>
        <v>1.0218566754085996</v>
      </c>
      <c r="BE63" s="111">
        <f t="shared" ca="1" si="39"/>
        <v>1.0284947330241283</v>
      </c>
      <c r="BF63" s="111">
        <f t="shared" ca="1" si="39"/>
        <v>1.0348345228704594</v>
      </c>
      <c r="BG63" s="111">
        <f t="shared" ca="1" si="39"/>
        <v>1.0408899257231625</v>
      </c>
      <c r="BH63" s="111">
        <f t="shared" ca="1" si="39"/>
        <v>1.0466741294410853</v>
      </c>
      <c r="BI63" s="111">
        <f t="shared" ca="1" si="39"/>
        <v>1.0521996679993464</v>
      </c>
      <c r="BJ63" s="111">
        <f t="shared" ca="1" si="39"/>
        <v>1.0574784579313659</v>
      </c>
      <c r="BK63" s="111">
        <f t="shared" ca="1" si="39"/>
        <v>1.062521832382594</v>
      </c>
      <c r="BL63" s="111">
        <f t="shared" ca="1" si="39"/>
        <v>1.067340572960717</v>
      </c>
      <c r="BM63" s="111">
        <f t="shared" ca="1" si="39"/>
        <v>1.0719449395509164</v>
      </c>
      <c r="BN63" s="111">
        <f t="shared" ca="1" si="39"/>
        <v>1.0763446982500964</v>
      </c>
      <c r="BO63" s="111">
        <f t="shared" ca="1" si="39"/>
        <v>1.0805491475606985</v>
      </c>
      <c r="BP63" s="111">
        <f t="shared" ca="1" si="39"/>
        <v>1.0845671429726842</v>
      </c>
      <c r="BQ63" s="111">
        <f t="shared" ca="1" si="39"/>
        <v>1.0884071200513352</v>
      </c>
      <c r="BR63" s="111">
        <f t="shared" ca="1" si="39"/>
        <v>1.092077116138614</v>
      </c>
      <c r="BS63" s="111">
        <f t="shared" ca="1" si="39"/>
        <v>1.0955847907668335</v>
      </c>
      <c r="BT63" s="111">
        <f t="shared" ca="1" si="39"/>
        <v>1.0989374448752105</v>
      </c>
      <c r="BU63" s="111">
        <f t="shared" ca="1" si="39"/>
        <v>1.1021420389124559</v>
      </c>
      <c r="BV63" s="111">
        <f t="shared" ca="1" si="39"/>
        <v>1.1052052099018086</v>
      </c>
      <c r="BW63" s="111">
        <f t="shared" ca="1" si="39"/>
        <v>1.1081332875387735</v>
      </c>
      <c r="BX63" s="111">
        <f t="shared" ref="BX63:DH63" ca="1" si="40">IFERROR(BX61/-BX$62,0)</f>
        <v>1.1109323093862424</v>
      </c>
      <c r="BY63" s="111">
        <f t="shared" ca="1" si="40"/>
        <v>1.1136080352265847</v>
      </c>
      <c r="BZ63" s="111">
        <f t="shared" ca="1" si="40"/>
        <v>1.1161659606256524</v>
      </c>
      <c r="CA63" s="111">
        <f t="shared" ca="1" si="40"/>
        <v>1.1186113297594162</v>
      </c>
      <c r="CB63" s="111">
        <f t="shared" ca="1" si="40"/>
        <v>1.1209491475500919</v>
      </c>
      <c r="CC63" s="111">
        <f t="shared" ca="1" si="40"/>
        <v>1.1231841911550813</v>
      </c>
      <c r="CD63" s="111">
        <f t="shared" ca="1" si="40"/>
        <v>1.1253210208488373</v>
      </c>
      <c r="CE63" s="111">
        <f t="shared" ca="1" si="40"/>
        <v>1.1273639903348116</v>
      </c>
      <c r="CF63" s="111">
        <f t="shared" ca="1" si="40"/>
        <v>1.1293172565219445</v>
      </c>
      <c r="CG63" s="111">
        <f t="shared" ca="1" si="40"/>
        <v>1.1311847887976871</v>
      </c>
      <c r="CH63" s="111">
        <f t="shared" ca="1" si="40"/>
        <v>1.1329703778272788</v>
      </c>
      <c r="CI63" s="111">
        <f t="shared" ca="1" si="40"/>
        <v>1.1346776439069215</v>
      </c>
      <c r="CJ63" s="111">
        <f t="shared" ca="1" si="40"/>
        <v>1.1363100448965855</v>
      </c>
      <c r="CK63" s="111">
        <f t="shared" ca="1" si="40"/>
        <v>1.1378708837564278</v>
      </c>
      <c r="CL63" s="111">
        <f t="shared" ca="1" si="40"/>
        <v>1.1393633157091798</v>
      </c>
      <c r="CM63" s="111">
        <f t="shared" ca="1" si="40"/>
        <v>1.1407903550493879</v>
      </c>
      <c r="CN63" s="111">
        <f t="shared" ca="1" si="40"/>
        <v>1.1421548816190072</v>
      </c>
      <c r="CO63" s="111">
        <f t="shared" ca="1" si="40"/>
        <v>1.1434596469675924</v>
      </c>
      <c r="CP63" s="111">
        <f t="shared" ca="1" si="40"/>
        <v>1.1447072802141582</v>
      </c>
      <c r="CQ63" s="111">
        <f t="shared" ca="1" si="40"/>
        <v>1.1459002936267062</v>
      </c>
      <c r="CR63" s="111">
        <f t="shared" ca="1" si="40"/>
        <v>1.1470410879344104</v>
      </c>
      <c r="CS63" s="111">
        <f t="shared" ca="1" si="40"/>
        <v>1.1481319573865385</v>
      </c>
      <c r="CT63" s="111">
        <f t="shared" ca="1" si="40"/>
        <v>1.1491750945713197</v>
      </c>
      <c r="CU63" s="111">
        <f t="shared" ca="1" si="40"/>
        <v>1.1501725950071819</v>
      </c>
      <c r="CV63" s="111">
        <f t="shared" ca="1" si="40"/>
        <v>1.151126461518041</v>
      </c>
      <c r="CW63" s="111">
        <f t="shared" ca="1" si="40"/>
        <v>1.1520386084036336</v>
      </c>
      <c r="CX63" s="111">
        <f t="shared" ca="1" si="40"/>
        <v>1.1529108654152576</v>
      </c>
      <c r="CY63" s="111">
        <f t="shared" ca="1" si="40"/>
        <v>1.1537449815466767</v>
      </c>
      <c r="CZ63" s="111">
        <f t="shared" ca="1" si="40"/>
        <v>1.1545426286494025</v>
      </c>
      <c r="DA63" s="111">
        <f t="shared" ca="1" si="40"/>
        <v>1.1553054048810412</v>
      </c>
      <c r="DB63" s="111">
        <f t="shared" ca="1" si="40"/>
        <v>1.1560348379949184</v>
      </c>
      <c r="DC63" s="111">
        <f t="shared" ca="1" si="40"/>
        <v>1.1567323884787355</v>
      </c>
      <c r="DD63" s="111">
        <f t="shared" ca="1" si="40"/>
        <v>1.1573994525495925</v>
      </c>
      <c r="DE63" s="111">
        <f t="shared" ca="1" si="40"/>
        <v>1.1580373650123206</v>
      </c>
      <c r="DF63" s="111">
        <f t="shared" ca="1" si="40"/>
        <v>1.1586474019876873</v>
      </c>
      <c r="DG63" s="111">
        <f t="shared" ca="1" si="40"/>
        <v>1.1592307835167019</v>
      </c>
      <c r="DH63" s="111">
        <f t="shared" ca="1" si="40"/>
        <v>1.1597886760469118</v>
      </c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</row>
    <row r="64" spans="1:145" hidden="1" outlineLevel="2" x14ac:dyDescent="0.25">
      <c r="C64" s="7"/>
      <c r="D64" s="9"/>
      <c r="E64" s="9"/>
      <c r="F64" s="9"/>
      <c r="G64" s="9"/>
      <c r="H64" s="9"/>
      <c r="I64" s="9"/>
      <c r="J64" s="9"/>
      <c r="K64" s="10"/>
      <c r="L64" s="10"/>
    </row>
    <row r="65" spans="3:148" ht="18.75" hidden="1" outlineLevel="1" x14ac:dyDescent="0.3">
      <c r="C65" s="16" t="s">
        <v>44</v>
      </c>
      <c r="D65" s="9"/>
      <c r="E65" s="9"/>
      <c r="F65" s="9"/>
      <c r="G65" s="9"/>
      <c r="H65" s="9"/>
      <c r="I65" s="9"/>
      <c r="J65" s="9"/>
      <c r="K65" s="10"/>
      <c r="L65" s="10"/>
    </row>
    <row r="66" spans="3:148" hidden="1" outlineLevel="1" x14ac:dyDescent="0.25">
      <c r="C66" s="7"/>
      <c r="D66" s="9"/>
      <c r="E66" s="9"/>
      <c r="F66" s="9"/>
      <c r="G66" s="9"/>
      <c r="H66" s="9"/>
      <c r="I66" s="9"/>
      <c r="J66" s="9"/>
      <c r="K66" s="10"/>
      <c r="L66" s="10"/>
    </row>
    <row r="67" spans="3:148" ht="15.75" hidden="1" outlineLevel="2" thickBot="1" x14ac:dyDescent="0.3">
      <c r="C67" s="32" t="s">
        <v>188</v>
      </c>
      <c r="E67" s="33"/>
      <c r="F67" s="33"/>
      <c r="G67" s="33"/>
      <c r="H67" s="33"/>
      <c r="I67" s="33"/>
      <c r="J67" s="33"/>
      <c r="K67" s="34"/>
      <c r="L67" s="34"/>
    </row>
    <row r="68" spans="3:148" outlineLevel="2" x14ac:dyDescent="0.25"/>
    <row r="69" spans="3:148" outlineLevel="1" x14ac:dyDescent="0.25"/>
    <row r="70" spans="3:148" s="1" customFormat="1" ht="18.75" hidden="1" x14ac:dyDescent="0.3">
      <c r="C70" s="1" t="s">
        <v>45</v>
      </c>
    </row>
    <row r="71" spans="3:148" hidden="1" x14ac:dyDescent="0.25">
      <c r="D71"/>
    </row>
    <row r="72" spans="3:148" ht="18.75" hidden="1" outlineLevel="1" x14ac:dyDescent="0.3">
      <c r="C72" s="35" t="s">
        <v>45</v>
      </c>
      <c r="D72"/>
    </row>
    <row r="73" spans="3:148" hidden="1" outlineLevel="1" x14ac:dyDescent="0.25">
      <c r="D73"/>
    </row>
    <row r="74" spans="3:148" hidden="1" outlineLevel="1" x14ac:dyDescent="0.25">
      <c r="C74" t="s">
        <v>46</v>
      </c>
      <c r="D74"/>
      <c r="E74" s="3">
        <v>2031</v>
      </c>
    </row>
    <row r="75" spans="3:148" hidden="1" outlineLevel="1" x14ac:dyDescent="0.25">
      <c r="D75"/>
    </row>
    <row r="76" spans="3:148" hidden="1" outlineLevel="1" x14ac:dyDescent="0.25">
      <c r="D76"/>
      <c r="E76" s="36" t="s">
        <v>47</v>
      </c>
      <c r="F76" s="36">
        <v>1</v>
      </c>
      <c r="G76" s="36">
        <v>2</v>
      </c>
      <c r="H76" s="36">
        <v>3</v>
      </c>
      <c r="I76" s="36">
        <v>4</v>
      </c>
      <c r="J76" s="36">
        <v>5</v>
      </c>
      <c r="K76" s="36">
        <v>6</v>
      </c>
      <c r="L76" s="36">
        <v>7</v>
      </c>
      <c r="M76">
        <v>8</v>
      </c>
      <c r="EP76"/>
      <c r="EQ76"/>
      <c r="ER76"/>
    </row>
    <row r="77" spans="3:148" hidden="1" outlineLevel="1" x14ac:dyDescent="0.25">
      <c r="C77" t="s">
        <v>48</v>
      </c>
      <c r="D77"/>
      <c r="E77" s="37" t="s">
        <v>50</v>
      </c>
      <c r="F77" s="38" t="s">
        <v>49</v>
      </c>
      <c r="G77" s="38" t="s">
        <v>50</v>
      </c>
      <c r="H77" s="38" t="s">
        <v>51</v>
      </c>
      <c r="I77" s="38" t="s">
        <v>52</v>
      </c>
      <c r="J77" s="38" t="s">
        <v>53</v>
      </c>
      <c r="K77" s="38"/>
      <c r="L77" s="38"/>
      <c r="EP77"/>
      <c r="EQ77"/>
      <c r="ER77"/>
    </row>
    <row r="78" spans="3:148" hidden="1" outlineLevel="1" x14ac:dyDescent="0.25">
      <c r="C78" t="s">
        <v>54</v>
      </c>
      <c r="D78" s="39" t="s">
        <v>55</v>
      </c>
      <c r="E78" s="40">
        <v>499</v>
      </c>
      <c r="F78" s="41">
        <v>567</v>
      </c>
      <c r="G78" s="41">
        <v>499</v>
      </c>
      <c r="H78" s="41">
        <v>115</v>
      </c>
      <c r="I78" s="41">
        <v>1648</v>
      </c>
      <c r="J78" s="41">
        <v>3096</v>
      </c>
      <c r="K78" s="41"/>
      <c r="L78" s="41"/>
      <c r="EP78"/>
      <c r="EQ78"/>
      <c r="ER78"/>
    </row>
    <row r="79" spans="3:148" hidden="1" outlineLevel="1" x14ac:dyDescent="0.25">
      <c r="C79" t="s">
        <v>56</v>
      </c>
      <c r="D79" s="39" t="s">
        <v>55</v>
      </c>
      <c r="E79" s="40">
        <v>445</v>
      </c>
      <c r="F79" s="41">
        <v>496</v>
      </c>
      <c r="G79" s="41">
        <v>445</v>
      </c>
      <c r="H79" s="41">
        <v>97</v>
      </c>
      <c r="I79" s="41">
        <v>1592</v>
      </c>
      <c r="J79" s="41">
        <v>2841</v>
      </c>
      <c r="K79" s="41"/>
      <c r="L79" s="41"/>
      <c r="EP79"/>
      <c r="EQ79"/>
      <c r="ER79"/>
    </row>
    <row r="80" spans="3:148" hidden="1" outlineLevel="1" x14ac:dyDescent="0.25">
      <c r="C80" t="s">
        <v>57</v>
      </c>
      <c r="D80" s="39" t="s">
        <v>58</v>
      </c>
      <c r="E80" s="40">
        <v>28385.351235499998</v>
      </c>
      <c r="F80" s="41">
        <v>28980.689397244001</v>
      </c>
      <c r="G80" s="41">
        <v>28385.351235499998</v>
      </c>
      <c r="H80" s="41">
        <v>9350.7816555236077</v>
      </c>
      <c r="I80" s="41">
        <v>45009.138056838645</v>
      </c>
      <c r="J80" s="41">
        <v>90815.08676549868</v>
      </c>
      <c r="K80" s="41"/>
      <c r="L80" s="41"/>
      <c r="EP80"/>
      <c r="EQ80"/>
      <c r="ER80"/>
    </row>
    <row r="81" spans="3:148" hidden="1" outlineLevel="1" x14ac:dyDescent="0.25">
      <c r="C81" t="s">
        <v>59</v>
      </c>
      <c r="D81" s="39" t="s">
        <v>58</v>
      </c>
      <c r="E81" s="40">
        <v>20343.602426120957</v>
      </c>
      <c r="F81" s="42">
        <v>18272.345426516458</v>
      </c>
      <c r="G81" s="41">
        <v>20339.974037977732</v>
      </c>
      <c r="H81" s="41">
        <v>7508.6687400694873</v>
      </c>
      <c r="I81" s="41">
        <v>37860.693908004476</v>
      </c>
      <c r="J81" s="41">
        <v>82169.399356202528</v>
      </c>
      <c r="K81" s="41"/>
      <c r="L81" s="42"/>
      <c r="EP81"/>
      <c r="EQ81"/>
      <c r="ER81"/>
    </row>
    <row r="82" spans="3:148" hidden="1" outlineLevel="1" x14ac:dyDescent="0.25">
      <c r="C82" t="s">
        <v>60</v>
      </c>
      <c r="D82" s="39" t="s">
        <v>61</v>
      </c>
      <c r="E82" s="40">
        <v>509.09279652426278</v>
      </c>
      <c r="F82" s="41">
        <v>529.08719050374248</v>
      </c>
      <c r="G82" s="41">
        <v>509.09279652426278</v>
      </c>
      <c r="H82" s="41">
        <v>793.47336922286638</v>
      </c>
      <c r="I82" s="41">
        <v>653.36470110533799</v>
      </c>
      <c r="J82" s="41">
        <v>587.73720055603076</v>
      </c>
      <c r="K82" s="41"/>
      <c r="L82" s="41"/>
      <c r="EP82"/>
      <c r="EQ82"/>
      <c r="ER82"/>
    </row>
    <row r="83" spans="3:148" hidden="1" outlineLevel="1" x14ac:dyDescent="0.25">
      <c r="C83" t="s">
        <v>60</v>
      </c>
      <c r="D83" s="39" t="s">
        <v>62</v>
      </c>
      <c r="E83" s="40">
        <v>405.92862420019674</v>
      </c>
      <c r="F83" s="41">
        <v>421.87129102875809</v>
      </c>
      <c r="G83" s="41">
        <v>405.92862420019674</v>
      </c>
      <c r="H83" s="41">
        <v>632.68141939380666</v>
      </c>
      <c r="I83" s="41">
        <v>520.96481433522422</v>
      </c>
      <c r="J83" s="41">
        <v>468.63627779029923</v>
      </c>
      <c r="K83" s="41"/>
      <c r="L83" s="41"/>
      <c r="EP83"/>
      <c r="EQ83"/>
      <c r="ER83"/>
    </row>
    <row r="84" spans="3:148" hidden="1" outlineLevel="1" x14ac:dyDescent="0.25">
      <c r="C84" t="s">
        <v>63</v>
      </c>
      <c r="D84" s="39" t="s">
        <v>61</v>
      </c>
      <c r="E84" s="40">
        <f>E81/E78*1000</f>
        <v>40768.74233691574</v>
      </c>
      <c r="F84" s="42">
        <v>32226.358776924968</v>
      </c>
      <c r="G84" s="41">
        <v>40761.471017991447</v>
      </c>
      <c r="H84" s="41">
        <v>65292.771652778159</v>
      </c>
      <c r="I84" s="41">
        <v>22973.722031556114</v>
      </c>
      <c r="J84" s="41">
        <v>26540.503668024074</v>
      </c>
      <c r="K84" s="41"/>
      <c r="L84" s="42"/>
      <c r="EP84"/>
      <c r="EQ84"/>
      <c r="ER84"/>
    </row>
    <row r="85" spans="3:148" hidden="1" outlineLevel="1" x14ac:dyDescent="0.25">
      <c r="C85" t="s">
        <v>64</v>
      </c>
      <c r="D85" s="39" t="s">
        <v>34</v>
      </c>
      <c r="E85" s="43">
        <f>E81/E80</f>
        <v>0.71669370082263884</v>
      </c>
      <c r="F85" s="44">
        <v>0.63050071639269278</v>
      </c>
      <c r="G85" s="44">
        <v>0.71656587474385891</v>
      </c>
      <c r="H85" s="44">
        <v>0.80299904507277586</v>
      </c>
      <c r="I85" s="44">
        <v>0.84117793724894407</v>
      </c>
      <c r="J85" s="44">
        <v>0.90479899632072247</v>
      </c>
      <c r="K85" s="44"/>
      <c r="L85" s="42"/>
      <c r="EP85"/>
      <c r="EQ85"/>
      <c r="ER85"/>
    </row>
    <row r="86" spans="3:148" hidden="1" outlineLevel="1" x14ac:dyDescent="0.25">
      <c r="C86" t="s">
        <v>65</v>
      </c>
      <c r="D86" s="39" t="s">
        <v>58</v>
      </c>
      <c r="E86" s="45">
        <v>2244.0216142177751</v>
      </c>
      <c r="F86" s="46">
        <v>2635.4737945808838</v>
      </c>
      <c r="G86" s="46">
        <v>2244.0216142177751</v>
      </c>
      <c r="H86" s="46">
        <v>792.09229007001477</v>
      </c>
      <c r="I86" s="46">
        <v>9608.9936972323248</v>
      </c>
      <c r="J86" s="46">
        <v>16125.097999190359</v>
      </c>
      <c r="K86" s="46"/>
      <c r="L86" s="46"/>
      <c r="EP86"/>
      <c r="EQ86"/>
      <c r="ER86"/>
    </row>
    <row r="87" spans="3:148" hidden="1" outlineLevel="1" x14ac:dyDescent="0.25">
      <c r="C87" t="s">
        <v>66</v>
      </c>
      <c r="D87" s="39" t="s">
        <v>58</v>
      </c>
      <c r="E87" s="40">
        <f ca="1">SUMIF([1]Calculation!$K$5:$DH$5,"&lt;="&amp;$E$74,[1]Calculation!$K$6034:$DH$6034)</f>
        <v>7926.1120479564061</v>
      </c>
      <c r="F87" s="41">
        <v>9732.6252198893635</v>
      </c>
      <c r="G87" s="41">
        <v>7926.1120479564061</v>
      </c>
      <c r="H87" s="41">
        <v>2157.1274394163374</v>
      </c>
      <c r="I87" s="41">
        <v>14949.286807032104</v>
      </c>
      <c r="J87" s="41">
        <v>22667.179014813846</v>
      </c>
      <c r="K87" s="41"/>
      <c r="L87" s="41"/>
      <c r="EP87"/>
      <c r="EQ87"/>
      <c r="ER87"/>
    </row>
    <row r="88" spans="3:148" hidden="1" outlineLevel="1" x14ac:dyDescent="0.25">
      <c r="C88" t="s">
        <v>67</v>
      </c>
      <c r="D88" s="39" t="s">
        <v>68</v>
      </c>
      <c r="E88" s="40">
        <v>25757474</v>
      </c>
      <c r="F88" s="41">
        <v>32379757.022029795</v>
      </c>
      <c r="G88" s="41">
        <v>25757474</v>
      </c>
      <c r="H88" s="41">
        <v>7308254</v>
      </c>
      <c r="I88" s="41">
        <v>29665528.5</v>
      </c>
      <c r="J88" s="41">
        <v>66732322.5</v>
      </c>
      <c r="K88" s="41"/>
      <c r="L88" s="41"/>
      <c r="EP88"/>
      <c r="EQ88"/>
      <c r="ER88"/>
    </row>
    <row r="89" spans="3:148" hidden="1" outlineLevel="1" x14ac:dyDescent="0.25">
      <c r="C89" t="s">
        <v>69</v>
      </c>
      <c r="D89" s="39" t="s">
        <v>68</v>
      </c>
      <c r="E89" s="40">
        <v>8015700</v>
      </c>
      <c r="F89" s="41">
        <v>8936400</v>
      </c>
      <c r="G89" s="41">
        <v>8015700</v>
      </c>
      <c r="H89" s="41">
        <v>1741299.9999999998</v>
      </c>
      <c r="I89" s="41">
        <v>22567999.999999996</v>
      </c>
      <c r="J89" s="41">
        <v>44833100</v>
      </c>
      <c r="K89" s="41"/>
      <c r="L89" s="41"/>
      <c r="EP89"/>
      <c r="EQ89"/>
      <c r="ER89"/>
    </row>
    <row r="90" spans="3:148" hidden="1" outlineLevel="1" x14ac:dyDescent="0.25">
      <c r="C90" t="s">
        <v>70</v>
      </c>
      <c r="D90" s="39" t="s">
        <v>71</v>
      </c>
      <c r="E90" s="40">
        <f ca="1">E87/E88*1000*100</f>
        <v>30.772085989318697</v>
      </c>
      <c r="F90" s="41">
        <v>30.057746305099524</v>
      </c>
      <c r="G90" s="41">
        <v>30.772085989318697</v>
      </c>
      <c r="H90" s="41">
        <v>29.516317295708898</v>
      </c>
      <c r="I90" s="41">
        <v>50.392787733520763</v>
      </c>
      <c r="J90" s="41">
        <v>33.967316235417769</v>
      </c>
      <c r="K90" s="41"/>
      <c r="L90" s="41"/>
      <c r="EP90"/>
      <c r="EQ90"/>
      <c r="ER90"/>
    </row>
    <row r="91" spans="3:148" hidden="1" outlineLevel="1" x14ac:dyDescent="0.25">
      <c r="C91" t="s">
        <v>72</v>
      </c>
      <c r="D91" s="39" t="s">
        <v>34</v>
      </c>
      <c r="E91" s="47">
        <v>7.2436890006065374E-2</v>
      </c>
      <c r="F91" s="48">
        <v>7.2952911257743849E-2</v>
      </c>
      <c r="G91" s="48">
        <v>7.2402659058570878E-2</v>
      </c>
      <c r="H91" s="48">
        <v>7.2569957375526434E-2</v>
      </c>
      <c r="I91" s="48">
        <v>7.2342333197593686E-2</v>
      </c>
      <c r="J91" s="48">
        <v>7.2560784220695493E-2</v>
      </c>
      <c r="K91" s="48"/>
      <c r="L91" s="48"/>
      <c r="EP91"/>
      <c r="EQ91"/>
      <c r="ER91"/>
    </row>
    <row r="92" spans="3:148" hidden="1" outlineLevel="1" x14ac:dyDescent="0.25">
      <c r="C92" t="s">
        <v>73</v>
      </c>
      <c r="D92" s="39" t="s">
        <v>71</v>
      </c>
      <c r="E92" s="40">
        <f>E81/E88*1000*100</f>
        <v>78.981356735994211</v>
      </c>
      <c r="F92" s="42">
        <v>56.431385245061406</v>
      </c>
      <c r="G92" s="41">
        <v>78.967269996963722</v>
      </c>
      <c r="H92" s="41">
        <v>102.74230671333382</v>
      </c>
      <c r="I92" s="41">
        <v>127.62521290663835</v>
      </c>
      <c r="J92" s="41">
        <v>123.13283320268455</v>
      </c>
      <c r="K92" s="41"/>
      <c r="L92" s="42"/>
      <c r="EP92"/>
      <c r="EQ92"/>
      <c r="ER92"/>
    </row>
    <row r="93" spans="3:148" hidden="1" outlineLevel="1" x14ac:dyDescent="0.25">
      <c r="D93" s="39"/>
      <c r="K93" s="2"/>
      <c r="L93" s="2"/>
      <c r="EP93"/>
      <c r="EQ93"/>
      <c r="ER93"/>
    </row>
    <row r="94" spans="3:148" hidden="1" outlineLevel="1" x14ac:dyDescent="0.25">
      <c r="C94" t="s">
        <v>74</v>
      </c>
      <c r="E94" s="49">
        <f>J63</f>
        <v>1.0000027939939193</v>
      </c>
      <c r="F94" s="50">
        <v>0.47388886441381312</v>
      </c>
      <c r="G94" s="50">
        <v>0.40209525650028344</v>
      </c>
      <c r="H94" s="50">
        <v>0.32985309415229197</v>
      </c>
      <c r="I94" s="50">
        <v>0.29453024860229349</v>
      </c>
      <c r="J94" s="50">
        <v>0.23620899692999336</v>
      </c>
      <c r="K94" s="50"/>
      <c r="L94" s="50"/>
      <c r="EP94"/>
      <c r="EQ94"/>
      <c r="ER94"/>
    </row>
    <row r="95" spans="3:148" hidden="1" outlineLevel="1" x14ac:dyDescent="0.25">
      <c r="K95" s="2"/>
      <c r="L95" s="2"/>
      <c r="EP95"/>
      <c r="EQ95"/>
      <c r="ER95"/>
    </row>
    <row r="96" spans="3:148" ht="18.75" hidden="1" outlineLevel="1" x14ac:dyDescent="0.3">
      <c r="C96" s="35" t="s">
        <v>75</v>
      </c>
      <c r="K96" s="2"/>
      <c r="L96" s="2"/>
      <c r="EP96"/>
      <c r="EQ96"/>
      <c r="ER96"/>
    </row>
    <row r="97" spans="3:148" hidden="1" outlineLevel="1" x14ac:dyDescent="0.25">
      <c r="K97" s="2"/>
      <c r="L97" s="2"/>
      <c r="EP97"/>
      <c r="EQ97"/>
      <c r="ER97"/>
    </row>
    <row r="98" spans="3:148" ht="15.75" hidden="1" outlineLevel="1" x14ac:dyDescent="0.25">
      <c r="C98" s="51">
        <v>2022</v>
      </c>
      <c r="K98" s="2"/>
      <c r="L98" s="2"/>
      <c r="EP98"/>
      <c r="EQ98"/>
      <c r="ER98"/>
    </row>
    <row r="99" spans="3:148" hidden="1" outlineLevel="1" x14ac:dyDescent="0.25">
      <c r="D99" s="4"/>
      <c r="E99" s="4"/>
      <c r="F99" s="4"/>
      <c r="G99" s="4"/>
      <c r="H99" s="4"/>
      <c r="K99" s="2"/>
      <c r="L99" s="2"/>
      <c r="EP99"/>
      <c r="EQ99"/>
      <c r="ER99"/>
    </row>
    <row r="100" spans="3:148" hidden="1" outlineLevel="1" x14ac:dyDescent="0.25">
      <c r="C100" t="s">
        <v>76</v>
      </c>
      <c r="D100" s="39" t="s">
        <v>58</v>
      </c>
      <c r="E100" s="40">
        <f ca="1">INDEX([1]Calculation!$K$6054:$DH$6054,1,MATCH(C$98,[1]Calculation!$K$5:$DH$5,0))-INDEX([1]Calculation!$K$6049:$DH$6049,1,MATCH(C$98,[1]Calculation!$K$5:$DH$5,0))</f>
        <v>28765.622107561983</v>
      </c>
      <c r="F100" s="46">
        <v>29372.1811140545</v>
      </c>
      <c r="G100" s="46">
        <v>28765.622107561983</v>
      </c>
      <c r="H100" s="46">
        <v>9471.5232072919935</v>
      </c>
      <c r="I100" s="46">
        <v>45936.019391565897</v>
      </c>
      <c r="J100" s="46">
        <v>92407.959280621115</v>
      </c>
      <c r="K100" s="46"/>
      <c r="L100" s="46"/>
      <c r="EP100"/>
      <c r="EQ100"/>
      <c r="ER100"/>
    </row>
    <row r="101" spans="3:148" hidden="1" outlineLevel="1" x14ac:dyDescent="0.25">
      <c r="C101" t="s">
        <v>77</v>
      </c>
      <c r="D101" s="39" t="s">
        <v>58</v>
      </c>
      <c r="E101" s="40">
        <f ca="1">INDEX([1]Calculation!$K$6034:$DH$6034,1,MATCH(C$98,[1]Calculation!$K$5:$DH$5,0))</f>
        <v>283.0646125224647</v>
      </c>
      <c r="F101" s="46">
        <v>321.76860591077104</v>
      </c>
      <c r="G101" s="46">
        <v>283.0646125224647</v>
      </c>
      <c r="H101" s="46">
        <v>60.938848365211982</v>
      </c>
      <c r="I101" s="46">
        <v>214.1125465992418</v>
      </c>
      <c r="J101" s="46">
        <v>344.8580840171029</v>
      </c>
      <c r="K101" s="46"/>
      <c r="L101" s="46"/>
      <c r="EP101"/>
      <c r="EQ101"/>
      <c r="ER101"/>
    </row>
    <row r="102" spans="3:148" hidden="1" outlineLevel="1" x14ac:dyDescent="0.25">
      <c r="C102" t="s">
        <v>78</v>
      </c>
      <c r="D102" s="39" t="s">
        <v>58</v>
      </c>
      <c r="E102" s="52">
        <f ca="1">INDEX([1]Calculation!$K$6052:$DH$6052,1,MATCH(C$98,[1]Calculation!$K$5:$DH$5,0))</f>
        <v>28739.386766538642</v>
      </c>
      <c r="F102" s="46">
        <v>29343.492717136251</v>
      </c>
      <c r="G102" s="46">
        <v>28739.386766538642</v>
      </c>
      <c r="H102" s="46">
        <v>9465.6937312096907</v>
      </c>
      <c r="I102" s="46">
        <v>45765.490230137599</v>
      </c>
      <c r="J102" s="46">
        <v>92151.891692825593</v>
      </c>
      <c r="K102" s="46"/>
      <c r="L102" s="46"/>
      <c r="EP102"/>
      <c r="EQ102"/>
      <c r="ER102"/>
    </row>
    <row r="103" spans="3:148" hidden="1" outlineLevel="1" x14ac:dyDescent="0.25">
      <c r="C103" t="s">
        <v>79</v>
      </c>
      <c r="D103" s="39" t="s">
        <v>58</v>
      </c>
      <c r="E103" s="52">
        <f ca="1">INDEX([1]Calculation!$K$6056:$DH$6056,1,MATCH(C$98,[1]Calculation!$K$5:$DH$5,0))</f>
        <v>20597.337461083753</v>
      </c>
      <c r="F103" s="46">
        <v>18501.093179618169</v>
      </c>
      <c r="G103" s="46">
        <v>20593.663817966844</v>
      </c>
      <c r="H103" s="46">
        <v>7600.943027112743</v>
      </c>
      <c r="I103" s="46">
        <v>38267.118375712824</v>
      </c>
      <c r="J103" s="46">
        <v>83131.5178593827</v>
      </c>
      <c r="K103" s="46"/>
      <c r="L103" s="46"/>
      <c r="EP103"/>
      <c r="EQ103"/>
      <c r="ER103"/>
    </row>
    <row r="104" spans="3:148" hidden="1" outlineLevel="1" x14ac:dyDescent="0.25">
      <c r="C104" t="s">
        <v>80</v>
      </c>
      <c r="D104" s="39" t="s">
        <v>58</v>
      </c>
      <c r="E104" s="52">
        <f ca="1">E102-E103</f>
        <v>8142.0493054548897</v>
      </c>
      <c r="F104" s="46">
        <v>10842.399537518082</v>
      </c>
      <c r="G104" s="46">
        <v>8145.722948571798</v>
      </c>
      <c r="H104" s="46">
        <v>1864.7507040969476</v>
      </c>
      <c r="I104" s="46">
        <v>7498.3718544247749</v>
      </c>
      <c r="J104" s="46">
        <v>9020.3738334428926</v>
      </c>
      <c r="K104" s="46"/>
      <c r="L104" s="46"/>
      <c r="EP104"/>
      <c r="EQ104"/>
      <c r="ER104"/>
    </row>
    <row r="105" spans="3:148" hidden="1" outlineLevel="1" x14ac:dyDescent="0.25">
      <c r="C105" t="s">
        <v>81</v>
      </c>
      <c r="D105" s="39" t="s">
        <v>58</v>
      </c>
      <c r="E105" s="52">
        <f ca="1">-INDEX([1]Calculation!$K$6039:$DH$6039,1,MATCH(C$98,[1]Calculation!$K$5:$DH$5,0))</f>
        <v>99.134874396750291</v>
      </c>
      <c r="F105" s="46">
        <v>131.51136368350504</v>
      </c>
      <c r="G105" s="46">
        <v>99.179603449020831</v>
      </c>
      <c r="H105" s="46">
        <v>23.04661166043482</v>
      </c>
      <c r="I105" s="46">
        <v>104.34646524944819</v>
      </c>
      <c r="J105" s="46">
        <v>116.71937955280281</v>
      </c>
      <c r="K105" s="46"/>
      <c r="L105" s="46"/>
      <c r="EP105"/>
      <c r="EQ105"/>
      <c r="ER105"/>
    </row>
    <row r="106" spans="3:148" hidden="1" outlineLevel="1" x14ac:dyDescent="0.25">
      <c r="C106" t="s">
        <v>82</v>
      </c>
      <c r="D106" s="39" t="s">
        <v>58</v>
      </c>
      <c r="E106" s="40">
        <f ca="1">-INDEX([1]Calculation!$K$6075:$DH$6075,1,MATCH(C$98,[1]Calculation!$K$5:$DH$5,0))</f>
        <v>28385.351235499998</v>
      </c>
      <c r="F106" s="46">
        <v>28980.689397244001</v>
      </c>
      <c r="G106" s="46">
        <v>28385.351235499998</v>
      </c>
      <c r="H106" s="46">
        <v>9350.7816555236077</v>
      </c>
      <c r="I106" s="46">
        <v>45279.42763133999</v>
      </c>
      <c r="J106" s="46">
        <v>91085.376340000032</v>
      </c>
      <c r="K106" s="46"/>
      <c r="L106" s="46"/>
      <c r="EP106"/>
      <c r="EQ106"/>
      <c r="ER106"/>
    </row>
    <row r="107" spans="3:148" hidden="1" outlineLevel="1" x14ac:dyDescent="0.25">
      <c r="C107" t="s">
        <v>83</v>
      </c>
      <c r="D107" s="39" t="s">
        <v>58</v>
      </c>
      <c r="E107" s="40">
        <f ca="1">INDEX([1]Calculation!$K$6057:$DH$6057,1,MATCH(C$98,[1]Calculation!$K$5:$DH$5,0))</f>
        <v>4900.9707878869394</v>
      </c>
      <c r="F107" s="46">
        <v>6522.6527606617992</v>
      </c>
      <c r="G107" s="46">
        <v>4903.1749737570844</v>
      </c>
      <c r="H107" s="46">
        <v>1122.3481081075495</v>
      </c>
      <c r="I107" s="46">
        <v>4529.0149434356499</v>
      </c>
      <c r="J107" s="46">
        <v>5462.4688225511863</v>
      </c>
      <c r="K107" s="46"/>
      <c r="L107" s="46"/>
      <c r="EP107"/>
      <c r="EQ107"/>
      <c r="ER107"/>
    </row>
    <row r="108" spans="3:148" hidden="1" outlineLevel="1" x14ac:dyDescent="0.25">
      <c r="C108" t="s">
        <v>84</v>
      </c>
      <c r="D108" s="39" t="s">
        <v>58</v>
      </c>
      <c r="E108" s="40">
        <f ca="1">INDEX([1]Calculation!$K$6045:$DH$6045,1,MATCH(C$98,[1]Calculation!$K$5:$DH$5,0))</f>
        <v>51.144897671117157</v>
      </c>
      <c r="F108" s="46">
        <v>55.394970193114631</v>
      </c>
      <c r="G108" s="46">
        <v>51.112821877283878</v>
      </c>
      <c r="H108" s="46">
        <v>6.1274276918101105</v>
      </c>
      <c r="I108" s="46">
        <v>-334.33562620130766</v>
      </c>
      <c r="J108" s="46">
        <v>-477.96278107550773</v>
      </c>
      <c r="K108" s="46"/>
      <c r="L108" s="46"/>
      <c r="EP108"/>
      <c r="EQ108"/>
      <c r="ER108"/>
    </row>
    <row r="109" spans="3:148" hidden="1" outlineLevel="1" x14ac:dyDescent="0.25">
      <c r="D109" s="39"/>
      <c r="K109" s="2"/>
      <c r="L109" s="2"/>
      <c r="EP109"/>
      <c r="EQ109"/>
      <c r="ER109"/>
    </row>
    <row r="110" spans="3:148" ht="15.75" hidden="1" outlineLevel="1" x14ac:dyDescent="0.25">
      <c r="C110" s="51">
        <v>2031</v>
      </c>
      <c r="D110" s="39"/>
      <c r="K110" s="2"/>
      <c r="L110" s="2"/>
      <c r="EP110"/>
      <c r="EQ110"/>
      <c r="ER110"/>
    </row>
    <row r="111" spans="3:148" hidden="1" outlineLevel="1" x14ac:dyDescent="0.25">
      <c r="D111" s="39"/>
      <c r="K111" s="2"/>
      <c r="L111" s="2"/>
      <c r="EP111"/>
      <c r="EQ111"/>
      <c r="ER111"/>
    </row>
    <row r="112" spans="3:148" hidden="1" outlineLevel="1" x14ac:dyDescent="0.25">
      <c r="C112" t="s">
        <v>76</v>
      </c>
      <c r="D112" s="39" t="s">
        <v>58</v>
      </c>
      <c r="E112" s="40">
        <f ca="1">INDEX([1]Calculation!$K$6054:$DH$6054,1,MATCH(C$110,[1]Calculation!$K$5:$DH$5,0))-INDEX([1]Calculation!$K$6049:$DH$6049,1,MATCH(C$110,[1]Calculation!$K$5:$DH$5,0))</f>
        <v>22501.272310947017</v>
      </c>
      <c r="F112" s="46">
        <v>23008.929875078222</v>
      </c>
      <c r="G112" s="46">
        <v>22501.272310947017</v>
      </c>
      <c r="H112" s="46">
        <v>7378.7222844029511</v>
      </c>
      <c r="I112" s="46">
        <v>34519.343767893428</v>
      </c>
      <c r="J112" s="46">
        <v>71106.893506746273</v>
      </c>
      <c r="K112" s="46"/>
      <c r="L112" s="46"/>
      <c r="EP112"/>
      <c r="EQ112"/>
      <c r="ER112"/>
    </row>
    <row r="113" spans="3:148" hidden="1" outlineLevel="1" x14ac:dyDescent="0.25">
      <c r="C113" t="s">
        <v>77</v>
      </c>
      <c r="D113" s="39" t="s">
        <v>58</v>
      </c>
      <c r="E113" s="40">
        <f ca="1">INDEX([1]Calculation!$K$6034:$DH$6034,1,MATCH(C$110,[1]Calculation!$K$5:$DH$5,0))</f>
        <v>970.83680103922529</v>
      </c>
      <c r="F113" s="46">
        <v>1215.0600693709387</v>
      </c>
      <c r="G113" s="46">
        <v>970.83680103922529</v>
      </c>
      <c r="H113" s="46">
        <v>268.86231124208854</v>
      </c>
      <c r="I113" s="46">
        <v>1998.7965447070401</v>
      </c>
      <c r="J113" s="46">
        <v>3022.461745658818</v>
      </c>
      <c r="K113" s="46"/>
      <c r="L113" s="46"/>
      <c r="EP113"/>
      <c r="EQ113"/>
      <c r="ER113"/>
    </row>
    <row r="114" spans="3:148" hidden="1" outlineLevel="1" x14ac:dyDescent="0.25">
      <c r="C114" t="s">
        <v>78</v>
      </c>
      <c r="D114" s="39" t="s">
        <v>58</v>
      </c>
      <c r="E114" s="52">
        <f ca="1">INDEX([1]Calculation!$K$6052:$DH$6052,1,MATCH(C$110,[1]Calculation!$K$5:$DH$5,0))</f>
        <v>22440.805533707029</v>
      </c>
      <c r="F114" s="46">
        <v>22936.972728266977</v>
      </c>
      <c r="G114" s="46">
        <v>22440.805533707029</v>
      </c>
      <c r="H114" s="46">
        <v>7359.9221625334048</v>
      </c>
      <c r="I114" s="46">
        <v>34388.648826087541</v>
      </c>
      <c r="J114" s="46">
        <v>70856.597707788911</v>
      </c>
      <c r="K114" s="46"/>
      <c r="L114" s="46"/>
      <c r="EP114"/>
      <c r="EQ114"/>
      <c r="ER114"/>
    </row>
    <row r="115" spans="3:148" hidden="1" outlineLevel="1" x14ac:dyDescent="0.25">
      <c r="C115" t="s">
        <v>79</v>
      </c>
      <c r="D115" s="39" t="s">
        <v>58</v>
      </c>
      <c r="E115" s="52">
        <f ca="1">INDEX([1]Calculation!$K$6056:$DH$6056,1,MATCH(C$110,[1]Calculation!$K$5:$DH$5,0))</f>
        <v>16083.183967393645</v>
      </c>
      <c r="F115" s="46">
        <v>14461.777737051983</v>
      </c>
      <c r="G115" s="46">
        <v>16080.315447217607</v>
      </c>
      <c r="H115" s="46">
        <v>5910.0104683242844</v>
      </c>
      <c r="I115" s="46">
        <v>28754.296934027472</v>
      </c>
      <c r="J115" s="46">
        <v>63920.733580108841</v>
      </c>
      <c r="K115" s="46"/>
      <c r="L115" s="46"/>
      <c r="EP115"/>
      <c r="EQ115"/>
      <c r="ER115"/>
    </row>
    <row r="116" spans="3:148" hidden="1" outlineLevel="1" x14ac:dyDescent="0.25">
      <c r="C116" t="s">
        <v>80</v>
      </c>
      <c r="D116" s="39" t="s">
        <v>58</v>
      </c>
      <c r="E116" s="52">
        <f ca="1">E114-E115</f>
        <v>6357.6215663133844</v>
      </c>
      <c r="F116" s="46">
        <v>8475.1949912149939</v>
      </c>
      <c r="G116" s="46">
        <v>6360.4900864894225</v>
      </c>
      <c r="H116" s="46">
        <v>1449.9116942091205</v>
      </c>
      <c r="I116" s="46">
        <v>5634.3518920600691</v>
      </c>
      <c r="J116" s="46">
        <v>6935.8641276800699</v>
      </c>
      <c r="K116" s="46"/>
      <c r="L116" s="46"/>
      <c r="EP116"/>
      <c r="EQ116"/>
      <c r="ER116"/>
    </row>
    <row r="117" spans="3:148" hidden="1" outlineLevel="1" x14ac:dyDescent="0.25">
      <c r="C117" t="s">
        <v>81</v>
      </c>
      <c r="D117" s="39" t="s">
        <v>58</v>
      </c>
      <c r="E117" s="52">
        <f ca="1">-INDEX([1]Calculation!$K$6039:$DH$6039,1,MATCH(C$110,[1]Calculation!$K$5:$DH$5,0))</f>
        <v>198.26974879350058</v>
      </c>
      <c r="F117" s="46">
        <v>263.02272736701008</v>
      </c>
      <c r="G117" s="46">
        <v>198.35920689804166</v>
      </c>
      <c r="H117" s="46">
        <v>46.09322332086964</v>
      </c>
      <c r="I117" s="46">
        <v>59.331731122864625</v>
      </c>
      <c r="J117" s="46">
        <v>81.854845667294455</v>
      </c>
      <c r="K117" s="46"/>
      <c r="L117" s="46"/>
      <c r="EP117"/>
      <c r="EQ117"/>
      <c r="ER117"/>
    </row>
    <row r="118" spans="3:148" hidden="1" outlineLevel="1" x14ac:dyDescent="0.25">
      <c r="C118" t="s">
        <v>82</v>
      </c>
      <c r="D118" s="39" t="s">
        <v>58</v>
      </c>
      <c r="E118" s="40">
        <f ca="1">-INDEX([1]Calculation!$K$6075:$DH$6075,1,MATCH(C$110,[1]Calculation!$K$5:$DH$5,0))</f>
        <v>0</v>
      </c>
      <c r="F118" s="46">
        <v>0</v>
      </c>
      <c r="G118" s="46">
        <v>0</v>
      </c>
      <c r="H118" s="46">
        <v>0</v>
      </c>
      <c r="I118" s="46">
        <v>0</v>
      </c>
      <c r="J118" s="46">
        <v>0</v>
      </c>
      <c r="K118" s="46"/>
      <c r="L118" s="46"/>
      <c r="EP118"/>
      <c r="EQ118"/>
      <c r="ER118"/>
    </row>
    <row r="119" spans="3:148" hidden="1" outlineLevel="1" x14ac:dyDescent="0.25">
      <c r="C119" t="s">
        <v>83</v>
      </c>
      <c r="D119" s="39" t="s">
        <v>58</v>
      </c>
      <c r="E119" s="40">
        <f ca="1">INDEX([1]Calculation!$K$6057:$DH$6057,1,MATCH(C$110,[1]Calculation!$K$5:$DH$5,0))</f>
        <v>3850.8530061320234</v>
      </c>
      <c r="F119" s="46">
        <v>5128.2912828157414</v>
      </c>
      <c r="G119" s="46">
        <v>3852.5741182376455</v>
      </c>
      <c r="H119" s="46">
        <v>881.22708964720005</v>
      </c>
      <c r="I119" s="46">
        <v>3459.0281003195764</v>
      </c>
      <c r="J119" s="46">
        <v>4311.6959559824554</v>
      </c>
      <c r="K119" s="46"/>
      <c r="L119" s="46"/>
      <c r="EP119"/>
      <c r="EQ119"/>
      <c r="ER119"/>
    </row>
    <row r="120" spans="3:148" hidden="1" outlineLevel="1" x14ac:dyDescent="0.25">
      <c r="C120" t="s">
        <v>84</v>
      </c>
      <c r="D120" s="39" t="s">
        <v>58</v>
      </c>
      <c r="E120" s="40">
        <f ca="1">INDEX([1]Calculation!$K$6045:$DH$6045,1,MATCH(C$110,[1]Calculation!$K$5:$DH$5,0))</f>
        <v>238.09513266964035</v>
      </c>
      <c r="F120" s="46">
        <v>329.47458627018381</v>
      </c>
      <c r="G120" s="46">
        <v>237.98568127067452</v>
      </c>
      <c r="H120" s="46">
        <v>61.90554221847114</v>
      </c>
      <c r="I120" s="46">
        <v>519.51162268584039</v>
      </c>
      <c r="J120" s="46">
        <v>632.7917133012977</v>
      </c>
      <c r="K120" s="46"/>
      <c r="L120" s="46"/>
      <c r="EP120"/>
      <c r="EQ120"/>
      <c r="ER120"/>
    </row>
    <row r="121" spans="3:148" hidden="1" outlineLevel="1" x14ac:dyDescent="0.25">
      <c r="K121" s="2"/>
      <c r="L121" s="2"/>
      <c r="EP121"/>
      <c r="EQ121"/>
      <c r="ER121"/>
    </row>
    <row r="122" spans="3:148" ht="18.75" hidden="1" outlineLevel="1" x14ac:dyDescent="0.3">
      <c r="C122" s="35" t="s">
        <v>85</v>
      </c>
      <c r="K122" s="2"/>
      <c r="L122" s="2"/>
      <c r="EP122"/>
      <c r="EQ122"/>
      <c r="ER122"/>
    </row>
    <row r="123" spans="3:148" hidden="1" outlineLevel="1" x14ac:dyDescent="0.25">
      <c r="K123" s="2"/>
      <c r="L123" s="2"/>
      <c r="EP123"/>
      <c r="EQ123"/>
      <c r="ER123"/>
    </row>
    <row r="124" spans="3:148" ht="15.75" hidden="1" outlineLevel="1" x14ac:dyDescent="0.25">
      <c r="C124" s="53" t="s">
        <v>86</v>
      </c>
      <c r="K124" s="2"/>
      <c r="L124" s="2"/>
      <c r="EP124"/>
      <c r="EQ124"/>
      <c r="ER124"/>
    </row>
    <row r="125" spans="3:148" hidden="1" outlineLevel="1" x14ac:dyDescent="0.25">
      <c r="K125" s="2"/>
      <c r="L125" s="2"/>
      <c r="EP125"/>
      <c r="EQ125"/>
      <c r="ER125"/>
    </row>
    <row r="126" spans="3:148" hidden="1" outlineLevel="1" x14ac:dyDescent="0.25">
      <c r="C126" s="54">
        <v>4.2</v>
      </c>
      <c r="K126" s="2"/>
      <c r="L126" s="2"/>
      <c r="EP126"/>
      <c r="EQ126"/>
      <c r="ER126"/>
    </row>
    <row r="127" spans="3:148" hidden="1" outlineLevel="1" x14ac:dyDescent="0.25">
      <c r="C127" t="s">
        <v>87</v>
      </c>
      <c r="D127" s="39" t="s">
        <v>58</v>
      </c>
      <c r="E127" s="40">
        <f>E80</f>
        <v>28385.351235499998</v>
      </c>
      <c r="F127" s="41">
        <v>28980.689397244001</v>
      </c>
      <c r="G127" s="41">
        <v>28385.351235499998</v>
      </c>
      <c r="H127" s="41">
        <v>9350.7816555236077</v>
      </c>
      <c r="I127" s="41">
        <v>45009.138056838645</v>
      </c>
      <c r="J127" s="41">
        <v>90815.08676549868</v>
      </c>
      <c r="K127" s="41"/>
      <c r="L127" s="41"/>
      <c r="EP127"/>
      <c r="EQ127"/>
      <c r="ER127"/>
    </row>
    <row r="128" spans="3:148" hidden="1" outlineLevel="1" x14ac:dyDescent="0.25">
      <c r="C128" t="s">
        <v>88</v>
      </c>
      <c r="D128" s="39" t="s">
        <v>34</v>
      </c>
      <c r="E128" s="47">
        <v>2.0799999999999999E-2</v>
      </c>
      <c r="F128" s="55">
        <v>2.0799999999999999E-2</v>
      </c>
      <c r="G128" s="55">
        <v>2.0799999999999999E-2</v>
      </c>
      <c r="H128" s="55">
        <v>2.0799999999999999E-2</v>
      </c>
      <c r="I128" s="55">
        <v>2.0799999999999999E-2</v>
      </c>
      <c r="J128" s="55">
        <v>2.0799999999999999E-2</v>
      </c>
      <c r="K128" s="55"/>
      <c r="L128" s="55"/>
      <c r="EP128"/>
      <c r="EQ128"/>
      <c r="ER128"/>
    </row>
    <row r="129" spans="2:148" hidden="1" outlineLevel="1" x14ac:dyDescent="0.25">
      <c r="C129" t="s">
        <v>89</v>
      </c>
      <c r="D129" s="39" t="s">
        <v>34</v>
      </c>
      <c r="E129" s="47">
        <v>2.4799999999999999E-2</v>
      </c>
      <c r="F129" s="55">
        <v>2.4799999999999999E-2</v>
      </c>
      <c r="G129" s="55">
        <v>2.4799999999999999E-2</v>
      </c>
      <c r="H129" s="55">
        <v>2.4799999999999999E-2</v>
      </c>
      <c r="I129" s="55">
        <v>2.4799999999999999E-2</v>
      </c>
      <c r="J129" s="55">
        <v>2.4799999999999999E-2</v>
      </c>
      <c r="K129" s="55"/>
      <c r="L129" s="55"/>
      <c r="EP129"/>
      <c r="EQ129"/>
      <c r="ER129"/>
    </row>
    <row r="130" spans="2:148" hidden="1" outlineLevel="1" x14ac:dyDescent="0.25">
      <c r="K130" s="2"/>
      <c r="L130" s="2"/>
      <c r="EP130"/>
      <c r="EQ130"/>
      <c r="ER130"/>
    </row>
    <row r="131" spans="2:148" hidden="1" outlineLevel="1" x14ac:dyDescent="0.25">
      <c r="C131" s="54">
        <v>4.3</v>
      </c>
      <c r="K131" s="2"/>
      <c r="L131" s="2"/>
      <c r="EP131"/>
      <c r="EQ131"/>
      <c r="ER131"/>
    </row>
    <row r="132" spans="2:148" hidden="1" outlineLevel="1" x14ac:dyDescent="0.25">
      <c r="B132" s="56">
        <v>2022</v>
      </c>
      <c r="C132" t="s">
        <v>90</v>
      </c>
      <c r="D132" s="39" t="s">
        <v>58</v>
      </c>
      <c r="E132" s="40">
        <f ca="1">INDEX([1]Calculation!$K$5477:$DH$5477,1,MATCH($B132,[1]Calculation!$K$5:$DH$5,0))</f>
        <v>283.0646125224647</v>
      </c>
      <c r="F132" s="41">
        <v>321.76860591077104</v>
      </c>
      <c r="G132" s="41">
        <v>283.0646125224647</v>
      </c>
      <c r="H132" s="41">
        <v>60.938848365211982</v>
      </c>
      <c r="I132" s="41">
        <v>214.1125465992418</v>
      </c>
      <c r="J132" s="41">
        <v>344.8580840171029</v>
      </c>
      <c r="K132" s="41"/>
      <c r="L132" s="41"/>
      <c r="EP132"/>
      <c r="EQ132"/>
      <c r="ER132"/>
    </row>
    <row r="133" spans="2:148" hidden="1" outlineLevel="1" x14ac:dyDescent="0.25">
      <c r="B133">
        <f>B132+1</f>
        <v>2023</v>
      </c>
      <c r="C133" t="s">
        <v>91</v>
      </c>
      <c r="D133" s="39" t="s">
        <v>58</v>
      </c>
      <c r="E133" s="40">
        <f ca="1">INDEX([1]Calculation!$K$5477:$DH$5477,1,MATCH($B133,[1]Calculation!$K$5:$DH$5,0))</f>
        <v>571.52637500777416</v>
      </c>
      <c r="F133" s="41">
        <v>641.18807940454985</v>
      </c>
      <c r="G133" s="41">
        <v>571.52637500777416</v>
      </c>
      <c r="H133" s="41">
        <v>153.91373946645308</v>
      </c>
      <c r="I133" s="41">
        <v>850.09479368679138</v>
      </c>
      <c r="J133" s="41">
        <v>1299.1900435623531</v>
      </c>
      <c r="K133" s="41"/>
      <c r="L133" s="41"/>
      <c r="EP133"/>
      <c r="EQ133"/>
      <c r="ER133"/>
    </row>
    <row r="134" spans="2:148" hidden="1" outlineLevel="1" x14ac:dyDescent="0.25">
      <c r="B134">
        <f t="shared" ref="B134:B141" si="41">B133+1</f>
        <v>2024</v>
      </c>
      <c r="C134" t="s">
        <v>92</v>
      </c>
      <c r="D134" s="39" t="s">
        <v>58</v>
      </c>
      <c r="E134" s="40">
        <f ca="1">INDEX([1]Calculation!$K$5477:$DH$5477,1,MATCH($B134,[1]Calculation!$K$5:$DH$5,0))</f>
        <v>720.87599798329234</v>
      </c>
      <c r="F134" s="41">
        <v>858.77980009675071</v>
      </c>
      <c r="G134" s="41">
        <v>720.87599798329234</v>
      </c>
      <c r="H134" s="41">
        <v>192.05342986779362</v>
      </c>
      <c r="I134" s="41">
        <v>1328.6940981735463</v>
      </c>
      <c r="J134" s="41">
        <v>2000.1984248936469</v>
      </c>
      <c r="K134" s="41"/>
      <c r="L134" s="41"/>
      <c r="EP134"/>
      <c r="EQ134"/>
      <c r="ER134"/>
    </row>
    <row r="135" spans="2:148" hidden="1" outlineLevel="1" x14ac:dyDescent="0.25">
      <c r="B135">
        <f t="shared" si="41"/>
        <v>2025</v>
      </c>
      <c r="C135" t="s">
        <v>93</v>
      </c>
      <c r="D135" s="39" t="s">
        <v>58</v>
      </c>
      <c r="E135" s="40">
        <f ca="1">INDEX([1]Calculation!$K$5477:$DH$5477,1,MATCH($B135,[1]Calculation!$K$5:$DH$5,0))</f>
        <v>797.07736048284619</v>
      </c>
      <c r="F135" s="41">
        <v>989.30182033223866</v>
      </c>
      <c r="G135" s="41">
        <v>797.07736048284619</v>
      </c>
      <c r="H135" s="41">
        <v>218.08108296277339</v>
      </c>
      <c r="I135" s="41">
        <v>1546.2744815819058</v>
      </c>
      <c r="J135" s="41">
        <v>2329.2440351925966</v>
      </c>
      <c r="K135" s="41"/>
      <c r="L135" s="41"/>
      <c r="EP135"/>
      <c r="EQ135"/>
      <c r="ER135"/>
    </row>
    <row r="136" spans="2:148" hidden="1" outlineLevel="1" x14ac:dyDescent="0.25">
      <c r="B136">
        <f t="shared" si="41"/>
        <v>2026</v>
      </c>
      <c r="C136" t="s">
        <v>94</v>
      </c>
      <c r="D136" s="39" t="s">
        <v>58</v>
      </c>
      <c r="E136" s="40">
        <f ca="1">INDEX([1]Calculation!$K$5477:$DH$5477,1,MATCH($B136,[1]Calculation!$K$5:$DH$5,0))</f>
        <v>863.81026260705107</v>
      </c>
      <c r="F136" s="41">
        <v>1074.8066780064294</v>
      </c>
      <c r="G136" s="41">
        <v>863.81026260705107</v>
      </c>
      <c r="H136" s="41">
        <v>237.54425741525804</v>
      </c>
      <c r="I136" s="41">
        <v>1661.6697193822374</v>
      </c>
      <c r="J136" s="41">
        <v>2520.1435794020076</v>
      </c>
      <c r="K136" s="41"/>
      <c r="L136" s="41"/>
      <c r="EP136"/>
      <c r="EQ136"/>
      <c r="ER136"/>
    </row>
    <row r="137" spans="2:148" hidden="1" outlineLevel="1" x14ac:dyDescent="0.25">
      <c r="B137">
        <f t="shared" si="41"/>
        <v>2027</v>
      </c>
      <c r="C137" t="s">
        <v>95</v>
      </c>
      <c r="D137" s="39" t="s">
        <v>58</v>
      </c>
      <c r="E137" s="40">
        <f ca="1">INDEX([1]Calculation!$K$5477:$DH$5477,1,MATCH($B137,[1]Calculation!$K$5:$DH$5,0))</f>
        <v>902.4516943120359</v>
      </c>
      <c r="F137" s="41">
        <v>1123.8555504074336</v>
      </c>
      <c r="G137" s="41">
        <v>902.4516943120359</v>
      </c>
      <c r="H137" s="41">
        <v>248.6151538012677</v>
      </c>
      <c r="I137" s="41">
        <v>1739.4959172745555</v>
      </c>
      <c r="J137" s="41">
        <v>2645.8429771319406</v>
      </c>
      <c r="K137" s="41"/>
      <c r="L137" s="41"/>
      <c r="EP137"/>
      <c r="EQ137"/>
      <c r="ER137"/>
    </row>
    <row r="138" spans="2:148" hidden="1" outlineLevel="1" x14ac:dyDescent="0.25">
      <c r="B138">
        <f t="shared" si="41"/>
        <v>2028</v>
      </c>
      <c r="C138" t="s">
        <v>96</v>
      </c>
      <c r="D138" s="39" t="s">
        <v>58</v>
      </c>
      <c r="E138" s="40">
        <f ca="1">INDEX([1]Calculation!$K$5477:$DH$5477,1,MATCH($B138,[1]Calculation!$K$5:$DH$5,0))</f>
        <v>921.07856542405966</v>
      </c>
      <c r="F138" s="41">
        <v>1146.3067147086276</v>
      </c>
      <c r="G138" s="41">
        <v>921.07856542405966</v>
      </c>
      <c r="H138" s="41">
        <v>254.21602170865157</v>
      </c>
      <c r="I138" s="41">
        <v>1807.495385270922</v>
      </c>
      <c r="J138" s="41">
        <v>2743.7801754819257</v>
      </c>
      <c r="K138" s="41"/>
      <c r="L138" s="41"/>
      <c r="EP138"/>
      <c r="EQ138"/>
      <c r="ER138"/>
    </row>
    <row r="139" spans="2:148" hidden="1" outlineLevel="1" x14ac:dyDescent="0.25">
      <c r="B139">
        <f t="shared" si="41"/>
        <v>2029</v>
      </c>
      <c r="C139" t="s">
        <v>97</v>
      </c>
      <c r="D139" s="39" t="s">
        <v>58</v>
      </c>
      <c r="E139" s="40">
        <f ca="1">INDEX([1]Calculation!$K$5477:$DH$5477,1,MATCH($B139,[1]Calculation!$K$5:$DH$5,0))</f>
        <v>940.06361543235835</v>
      </c>
      <c r="F139" s="41">
        <v>1169.1812026923651</v>
      </c>
      <c r="G139" s="41">
        <v>940.06361543235835</v>
      </c>
      <c r="H139" s="41">
        <v>259.01050592170714</v>
      </c>
      <c r="I139" s="41">
        <v>1869.4511140378552</v>
      </c>
      <c r="J139" s="41">
        <v>2834.2216101099925</v>
      </c>
      <c r="K139" s="41"/>
      <c r="L139" s="41"/>
      <c r="EP139"/>
      <c r="EQ139"/>
      <c r="ER139"/>
    </row>
    <row r="140" spans="2:148" hidden="1" outlineLevel="1" x14ac:dyDescent="0.25">
      <c r="B140">
        <f t="shared" si="41"/>
        <v>2030</v>
      </c>
      <c r="C140" t="s">
        <v>98</v>
      </c>
      <c r="D140" s="39" t="s">
        <v>58</v>
      </c>
      <c r="E140" s="40">
        <f ca="1">INDEX([1]Calculation!$K$5477:$DH$5477,1,MATCH($B140,[1]Calculation!$K$5:$DH$5,0))</f>
        <v>955.32676314529817</v>
      </c>
      <c r="F140" s="41">
        <v>1192.3766989592586</v>
      </c>
      <c r="G140" s="41">
        <v>955.32676314529817</v>
      </c>
      <c r="H140" s="41">
        <v>263.89208866513223</v>
      </c>
      <c r="I140" s="41">
        <v>1933.2022063180091</v>
      </c>
      <c r="J140" s="41">
        <v>2927.2383393634664</v>
      </c>
      <c r="K140" s="41"/>
      <c r="L140" s="41"/>
      <c r="EP140"/>
      <c r="EQ140"/>
      <c r="ER140"/>
    </row>
    <row r="141" spans="2:148" hidden="1" outlineLevel="1" x14ac:dyDescent="0.25">
      <c r="B141">
        <f t="shared" si="41"/>
        <v>2031</v>
      </c>
      <c r="C141" t="s">
        <v>99</v>
      </c>
      <c r="D141" s="39" t="s">
        <v>58</v>
      </c>
      <c r="E141" s="40">
        <f ca="1">INDEX([1]Calculation!$K$5477:$DH$5477,1,MATCH($B141,[1]Calculation!$K$5:$DH$5,0))</f>
        <v>970.83680103922529</v>
      </c>
      <c r="F141" s="41">
        <v>1215.0600693709387</v>
      </c>
      <c r="G141" s="41">
        <v>970.83680103922529</v>
      </c>
      <c r="H141" s="41">
        <v>268.86231124208854</v>
      </c>
      <c r="I141" s="41">
        <v>1998.7965447070401</v>
      </c>
      <c r="J141" s="41">
        <v>3022.461745658818</v>
      </c>
      <c r="K141" s="41"/>
      <c r="L141" s="41"/>
      <c r="EP141"/>
      <c r="EQ141"/>
      <c r="ER141"/>
    </row>
    <row r="142" spans="2:148" hidden="1" outlineLevel="1" x14ac:dyDescent="0.25">
      <c r="K142" s="2"/>
      <c r="L142" s="2"/>
      <c r="EP142"/>
      <c r="EQ142"/>
      <c r="ER142"/>
    </row>
    <row r="143" spans="2:148" hidden="1" outlineLevel="1" x14ac:dyDescent="0.25">
      <c r="B143">
        <f>B141</f>
        <v>2031</v>
      </c>
      <c r="C143" t="s">
        <v>100</v>
      </c>
      <c r="D143" s="39" t="s">
        <v>58</v>
      </c>
      <c r="E143" s="40">
        <f ca="1">INDEX([1]Calculation!$K$6017:$DH$6017,1,MATCH($B143,[1]Calculation!$K$5:$DH$5,0))</f>
        <v>6418.0883435533724</v>
      </c>
      <c r="F143" s="41">
        <v>8547.1521380262366</v>
      </c>
      <c r="G143" s="41">
        <v>6420.9568637294096</v>
      </c>
      <c r="H143" s="41">
        <v>1468.7118160786667</v>
      </c>
      <c r="I143" s="41">
        <v>5765.0468338659612</v>
      </c>
      <c r="J143" s="41">
        <v>7186.159926637426</v>
      </c>
      <c r="K143" s="41"/>
      <c r="L143" s="41"/>
      <c r="EP143"/>
      <c r="EQ143"/>
      <c r="ER143"/>
    </row>
    <row r="144" spans="2:148" hidden="1" outlineLevel="1" x14ac:dyDescent="0.25">
      <c r="K144" s="2"/>
      <c r="L144" s="2"/>
      <c r="EP144"/>
      <c r="EQ144"/>
      <c r="ER144"/>
    </row>
    <row r="145" spans="2:148" ht="15.75" hidden="1" outlineLevel="1" x14ac:dyDescent="0.25">
      <c r="C145" s="53" t="s">
        <v>101</v>
      </c>
      <c r="K145" s="2"/>
      <c r="L145" s="2"/>
      <c r="EP145"/>
      <c r="EQ145"/>
      <c r="ER145"/>
    </row>
    <row r="146" spans="2:148" hidden="1" outlineLevel="1" x14ac:dyDescent="0.25">
      <c r="K146" s="2"/>
      <c r="L146" s="2"/>
      <c r="EP146"/>
      <c r="EQ146"/>
      <c r="ER146"/>
    </row>
    <row r="147" spans="2:148" hidden="1" outlineLevel="1" x14ac:dyDescent="0.25">
      <c r="C147" s="54">
        <v>5.0999999999999996</v>
      </c>
      <c r="K147" s="2"/>
      <c r="L147" s="2"/>
      <c r="EP147"/>
      <c r="EQ147"/>
      <c r="ER147"/>
    </row>
    <row r="148" spans="2:148" hidden="1" outlineLevel="1" x14ac:dyDescent="0.25">
      <c r="C148" t="s">
        <v>102</v>
      </c>
      <c r="D148" s="39" t="s">
        <v>58</v>
      </c>
      <c r="E148" s="40">
        <f>E81</f>
        <v>20343.602426120957</v>
      </c>
      <c r="F148" s="41">
        <v>18272.345426516458</v>
      </c>
      <c r="G148" s="41">
        <v>20339.974037977732</v>
      </c>
      <c r="H148" s="41">
        <v>7508.6687400694873</v>
      </c>
      <c r="I148" s="41">
        <v>37860.693908004476</v>
      </c>
      <c r="J148" s="41">
        <v>82169.399356202528</v>
      </c>
      <c r="K148" s="41"/>
      <c r="L148" s="41"/>
      <c r="EP148"/>
      <c r="EQ148"/>
      <c r="ER148"/>
    </row>
    <row r="149" spans="2:148" hidden="1" outlineLevel="1" x14ac:dyDescent="0.25">
      <c r="D149" s="39"/>
      <c r="F149" s="2" t="s">
        <v>49</v>
      </c>
      <c r="G149" s="2" t="s">
        <v>50</v>
      </c>
      <c r="H149" s="2" t="s">
        <v>103</v>
      </c>
      <c r="I149" s="2" t="s">
        <v>52</v>
      </c>
      <c r="J149" s="2" t="s">
        <v>104</v>
      </c>
      <c r="K149" s="2"/>
      <c r="L149" s="2"/>
      <c r="EP149"/>
      <c r="EQ149"/>
      <c r="ER149"/>
    </row>
    <row r="150" spans="2:148" hidden="1" outlineLevel="1" x14ac:dyDescent="0.25">
      <c r="C150" t="s">
        <v>105</v>
      </c>
      <c r="D150" s="39" t="s">
        <v>55</v>
      </c>
      <c r="E150" s="2" t="e">
        <v>#REF!</v>
      </c>
      <c r="F150" s="2">
        <v>569</v>
      </c>
      <c r="G150" s="2">
        <v>501</v>
      </c>
      <c r="H150" s="2">
        <v>115</v>
      </c>
      <c r="I150" s="2">
        <v>1656</v>
      </c>
      <c r="J150" s="2">
        <v>3111</v>
      </c>
      <c r="K150" s="2"/>
      <c r="L150" s="2"/>
      <c r="EP150"/>
      <c r="EQ150"/>
      <c r="ER150"/>
    </row>
    <row r="151" spans="2:148" hidden="1" outlineLevel="1" x14ac:dyDescent="0.25">
      <c r="C151" s="54">
        <v>5.2</v>
      </c>
      <c r="D151" s="39"/>
      <c r="K151" s="2"/>
      <c r="L151" s="2"/>
      <c r="EP151"/>
      <c r="EQ151"/>
      <c r="ER151"/>
    </row>
    <row r="152" spans="2:148" hidden="1" outlineLevel="1" x14ac:dyDescent="0.25">
      <c r="C152" t="s">
        <v>106</v>
      </c>
      <c r="D152" s="39" t="s">
        <v>61</v>
      </c>
      <c r="E152" s="40" t="e">
        <f>E81/E150*1000</f>
        <v>#REF!</v>
      </c>
      <c r="F152" s="41">
        <v>32113.085108113282</v>
      </c>
      <c r="G152" s="41">
        <v>40598.750574805854</v>
      </c>
      <c r="H152" s="41">
        <v>65292.771652778159</v>
      </c>
      <c r="I152" s="41">
        <v>22862.73786715246</v>
      </c>
      <c r="J152" s="41">
        <v>26412.535955063493</v>
      </c>
      <c r="K152" s="41"/>
      <c r="L152" s="41"/>
      <c r="EP152"/>
      <c r="EQ152"/>
      <c r="ER152"/>
    </row>
    <row r="153" spans="2:148" hidden="1" outlineLevel="1" x14ac:dyDescent="0.25">
      <c r="D153" s="39"/>
      <c r="K153" s="2"/>
      <c r="L153" s="2"/>
      <c r="EP153"/>
      <c r="EQ153"/>
      <c r="ER153"/>
    </row>
    <row r="154" spans="2:148" hidden="1" outlineLevel="1" x14ac:dyDescent="0.25">
      <c r="C154" s="54">
        <v>5.3</v>
      </c>
      <c r="D154" s="39"/>
      <c r="K154" s="2"/>
      <c r="L154" s="2"/>
      <c r="EP154"/>
      <c r="EQ154"/>
      <c r="ER154"/>
    </row>
    <row r="155" spans="2:148" hidden="1" outlineLevel="1" x14ac:dyDescent="0.25">
      <c r="B155">
        <f>B141</f>
        <v>2031</v>
      </c>
      <c r="C155" t="s">
        <v>107</v>
      </c>
      <c r="D155" s="39" t="s">
        <v>108</v>
      </c>
      <c r="E155" s="49">
        <f ca="1">E81/INDEX([1]Calculation!$K$5464:$DH$5464,1,MATCH($B155,[1]Calculation!$K$5:$DH$5,0))*1000</f>
        <v>7.0911601461346274</v>
      </c>
      <c r="F155" s="50">
        <v>4.9382388359353397</v>
      </c>
      <c r="G155" s="50">
        <v>7.0898954005474399</v>
      </c>
      <c r="H155" s="50">
        <v>9.0060507643540486</v>
      </c>
      <c r="I155" s="50">
        <v>10.325913205554858</v>
      </c>
      <c r="J155" s="50">
        <v>10.010519754833981</v>
      </c>
      <c r="K155" s="50"/>
      <c r="L155" s="50"/>
      <c r="EP155"/>
      <c r="EQ155"/>
      <c r="ER155"/>
    </row>
    <row r="156" spans="2:148" hidden="1" outlineLevel="1" x14ac:dyDescent="0.25">
      <c r="K156" s="2"/>
      <c r="L156" s="2"/>
      <c r="EP156"/>
      <c r="EQ156"/>
      <c r="ER156"/>
    </row>
    <row r="157" spans="2:148" ht="15.75" hidden="1" outlineLevel="1" x14ac:dyDescent="0.25">
      <c r="C157" s="53" t="s">
        <v>109</v>
      </c>
      <c r="K157" s="2"/>
      <c r="L157" s="2"/>
      <c r="EP157"/>
      <c r="EQ157"/>
      <c r="ER157"/>
    </row>
    <row r="158" spans="2:148" hidden="1" outlineLevel="1" x14ac:dyDescent="0.25">
      <c r="K158" s="2"/>
      <c r="L158" s="2"/>
      <c r="EP158"/>
      <c r="EQ158"/>
      <c r="ER158"/>
    </row>
    <row r="159" spans="2:148" hidden="1" outlineLevel="1" x14ac:dyDescent="0.25">
      <c r="C159" s="54">
        <v>6.1</v>
      </c>
      <c r="K159" s="2"/>
      <c r="L159" s="2"/>
      <c r="EP159"/>
      <c r="EQ159"/>
      <c r="ER159"/>
    </row>
    <row r="160" spans="2:148" hidden="1" outlineLevel="1" x14ac:dyDescent="0.25">
      <c r="B160">
        <f t="shared" ref="B160:B169" si="42">B132</f>
        <v>2022</v>
      </c>
      <c r="C160" t="s">
        <v>110</v>
      </c>
      <c r="D160" s="39" t="s">
        <v>58</v>
      </c>
      <c r="E160" s="40">
        <f ca="1">INDEX([1]Calculation!$K$6244:$DH$6244,1,MATCH($B160,[1]Calculation!$K$5:$DH$5,0))</f>
        <v>59.87987248146311</v>
      </c>
      <c r="F160" s="41">
        <v>68.751666082309441</v>
      </c>
      <c r="G160" s="41">
        <v>59.87987248146311</v>
      </c>
      <c r="H160" s="41">
        <v>12.494590433160706</v>
      </c>
      <c r="I160" s="41">
        <v>175.00387045851025</v>
      </c>
      <c r="J160" s="41">
        <v>259.53894457974343</v>
      </c>
      <c r="K160" s="41"/>
      <c r="L160" s="41"/>
      <c r="EP160"/>
      <c r="EQ160"/>
      <c r="ER160"/>
    </row>
    <row r="161" spans="2:148" hidden="1" outlineLevel="1" x14ac:dyDescent="0.25">
      <c r="B161">
        <f t="shared" si="42"/>
        <v>2023</v>
      </c>
      <c r="C161" t="s">
        <v>111</v>
      </c>
      <c r="D161" s="39" t="s">
        <v>58</v>
      </c>
      <c r="E161" s="40">
        <f ca="1">INDEX([1]Calculation!$K$6244:$DH$6244,1,MATCH($B161,[1]Calculation!$K$5:$DH$5,0))</f>
        <v>221.34271049525407</v>
      </c>
      <c r="F161" s="41">
        <v>251.64090270643806</v>
      </c>
      <c r="G161" s="41">
        <v>221.34271049525407</v>
      </c>
      <c r="H161" s="41">
        <v>47.377506372817521</v>
      </c>
      <c r="I161" s="41">
        <v>745.27870811382957</v>
      </c>
      <c r="J161" s="41">
        <v>1060.4291279100946</v>
      </c>
      <c r="K161" s="41"/>
      <c r="L161" s="41"/>
      <c r="EP161"/>
      <c r="EQ161"/>
      <c r="ER161"/>
    </row>
    <row r="162" spans="2:148" hidden="1" outlineLevel="1" x14ac:dyDescent="0.25">
      <c r="B162">
        <f t="shared" si="42"/>
        <v>2024</v>
      </c>
      <c r="C162" t="s">
        <v>112</v>
      </c>
      <c r="D162" s="39" t="s">
        <v>58</v>
      </c>
      <c r="E162" s="40">
        <f ca="1">INDEX([1]Calculation!$K$6244:$DH$6244,1,MATCH($B162,[1]Calculation!$K$5:$DH$5,0))</f>
        <v>333.93776373353387</v>
      </c>
      <c r="F162" s="41">
        <v>378.75016331733275</v>
      </c>
      <c r="G162" s="41">
        <v>333.93776373353387</v>
      </c>
      <c r="H162" s="41">
        <v>71.943865141390603</v>
      </c>
      <c r="I162" s="41">
        <v>1175.6081558265917</v>
      </c>
      <c r="J162" s="41">
        <v>1667.8646640863708</v>
      </c>
      <c r="K162" s="41"/>
      <c r="L162" s="41"/>
      <c r="EP162"/>
      <c r="EQ162"/>
      <c r="ER162"/>
    </row>
    <row r="163" spans="2:148" hidden="1" outlineLevel="1" x14ac:dyDescent="0.25">
      <c r="B163">
        <f t="shared" si="42"/>
        <v>2025</v>
      </c>
      <c r="C163" t="s">
        <v>113</v>
      </c>
      <c r="D163" s="39" t="s">
        <v>58</v>
      </c>
      <c r="E163" s="40">
        <f ca="1">INDEX([1]Calculation!$K$6244:$DH$6244,1,MATCH($B163,[1]Calculation!$K$5:$DH$5,0))</f>
        <v>397.88891923815152</v>
      </c>
      <c r="F163" s="41">
        <v>451.74194947791023</v>
      </c>
      <c r="G163" s="41">
        <v>397.88891923815152</v>
      </c>
      <c r="H163" s="41">
        <v>84.918030668671577</v>
      </c>
      <c r="I163" s="41">
        <v>1345.2670905271702</v>
      </c>
      <c r="J163" s="41">
        <v>1922.4332749504708</v>
      </c>
      <c r="K163" s="41"/>
      <c r="L163" s="41"/>
      <c r="EP163"/>
      <c r="EQ163"/>
      <c r="ER163"/>
    </row>
    <row r="164" spans="2:148" hidden="1" outlineLevel="1" x14ac:dyDescent="0.25">
      <c r="B164">
        <f t="shared" si="42"/>
        <v>2026</v>
      </c>
      <c r="C164" t="s">
        <v>114</v>
      </c>
      <c r="D164" s="39" t="s">
        <v>58</v>
      </c>
      <c r="E164" s="40">
        <f ca="1">INDEX([1]Calculation!$K$6244:$DH$6244,1,MATCH($B164,[1]Calculation!$K$5:$DH$5,0))</f>
        <v>453.57673867838145</v>
      </c>
      <c r="F164" s="41">
        <v>516.441125764189</v>
      </c>
      <c r="G164" s="41">
        <v>453.57673867838145</v>
      </c>
      <c r="H164" s="41">
        <v>97.272526810581894</v>
      </c>
      <c r="I164" s="41">
        <v>1428.2611247425964</v>
      </c>
      <c r="J164" s="41">
        <v>2054.2166787957303</v>
      </c>
      <c r="K164" s="41"/>
      <c r="L164" s="41"/>
      <c r="EP164"/>
      <c r="EQ164"/>
      <c r="ER164"/>
    </row>
    <row r="165" spans="2:148" hidden="1" outlineLevel="1" x14ac:dyDescent="0.25">
      <c r="B165">
        <f t="shared" si="42"/>
        <v>2027</v>
      </c>
      <c r="C165" t="s">
        <v>115</v>
      </c>
      <c r="D165" s="39" t="s">
        <v>58</v>
      </c>
      <c r="E165" s="40">
        <f ca="1">INDEX([1]Calculation!$K$6244:$DH$6244,1,MATCH($B165,[1]Calculation!$K$5:$DH$5,0))</f>
        <v>484.89630252177272</v>
      </c>
      <c r="F165" s="41">
        <v>553.67129444247394</v>
      </c>
      <c r="G165" s="41">
        <v>484.89630252177272</v>
      </c>
      <c r="H165" s="41">
        <v>105.42222896455897</v>
      </c>
      <c r="I165" s="41">
        <v>1492.036177679895</v>
      </c>
      <c r="J165" s="41">
        <v>2148.6879344524132</v>
      </c>
      <c r="K165" s="41"/>
      <c r="L165" s="41"/>
      <c r="EP165"/>
      <c r="EQ165"/>
      <c r="ER165"/>
    </row>
    <row r="166" spans="2:148" hidden="1" outlineLevel="1" x14ac:dyDescent="0.25">
      <c r="B166">
        <f t="shared" si="42"/>
        <v>2028</v>
      </c>
      <c r="C166" t="s">
        <v>116</v>
      </c>
      <c r="D166" s="39" t="s">
        <v>58</v>
      </c>
      <c r="E166" s="40">
        <f ca="1">INDEX([1]Calculation!$K$6244:$DH$6244,1,MATCH($B166,[1]Calculation!$K$5:$DH$5,0))</f>
        <v>495.15842632490876</v>
      </c>
      <c r="F166" s="41">
        <v>565.065595059771</v>
      </c>
      <c r="G166" s="41">
        <v>495.15842632490876</v>
      </c>
      <c r="H166" s="41">
        <v>108.13737363700372</v>
      </c>
      <c r="I166" s="41">
        <v>1554.4385657412317</v>
      </c>
      <c r="J166" s="41">
        <v>2235.6405896486926</v>
      </c>
      <c r="K166" s="41"/>
      <c r="L166" s="41"/>
      <c r="EP166"/>
      <c r="EQ166"/>
      <c r="ER166"/>
    </row>
    <row r="167" spans="2:148" hidden="1" outlineLevel="1" x14ac:dyDescent="0.25">
      <c r="B167">
        <f t="shared" si="42"/>
        <v>2029</v>
      </c>
      <c r="C167" t="s">
        <v>117</v>
      </c>
      <c r="D167" s="39" t="s">
        <v>58</v>
      </c>
      <c r="E167" s="40">
        <f ca="1">INDEX([1]Calculation!$K$6244:$DH$6244,1,MATCH($B167,[1]Calculation!$K$5:$DH$5,0))</f>
        <v>505.62073833615443</v>
      </c>
      <c r="F167" s="41">
        <v>576.67861969062744</v>
      </c>
      <c r="G167" s="41">
        <v>505.62073833615443</v>
      </c>
      <c r="H167" s="41">
        <v>110.34827661006464</v>
      </c>
      <c r="I167" s="41">
        <v>1610.7862559376686</v>
      </c>
      <c r="J167" s="41">
        <v>2315.0115193295342</v>
      </c>
      <c r="K167" s="41"/>
      <c r="L167" s="41"/>
      <c r="EP167"/>
      <c r="EQ167"/>
      <c r="ER167"/>
    </row>
    <row r="168" spans="2:148" hidden="1" outlineLevel="1" x14ac:dyDescent="0.25">
      <c r="B168">
        <f t="shared" si="42"/>
        <v>2030</v>
      </c>
      <c r="C168" t="s">
        <v>118</v>
      </c>
      <c r="D168" s="39" t="s">
        <v>58</v>
      </c>
      <c r="E168" s="40">
        <f ca="1">INDEX([1]Calculation!$K$6244:$DH$6244,1,MATCH($B168,[1]Calculation!$K$5:$DH$5,0))</f>
        <v>513.89921397443641</v>
      </c>
      <c r="F168" s="41">
        <v>588.53135945361032</v>
      </c>
      <c r="G168" s="41">
        <v>513.89921397443641</v>
      </c>
      <c r="H168" s="41">
        <v>112.60145600527107</v>
      </c>
      <c r="I168" s="41">
        <v>1668.8054977451952</v>
      </c>
      <c r="J168" s="41">
        <v>2396.7170521403932</v>
      </c>
      <c r="K168" s="41"/>
      <c r="L168" s="41"/>
      <c r="EP168"/>
      <c r="EQ168"/>
      <c r="ER168"/>
    </row>
    <row r="169" spans="2:148" hidden="1" outlineLevel="1" x14ac:dyDescent="0.25">
      <c r="B169">
        <f t="shared" si="42"/>
        <v>2031</v>
      </c>
      <c r="C169" t="s">
        <v>119</v>
      </c>
      <c r="D169" s="39" t="s">
        <v>58</v>
      </c>
      <c r="E169" s="40">
        <f ca="1">INDEX([1]Calculation!$K$6244:$DH$6244,1,MATCH($B169,[1]Calculation!$K$5:$DH$5,0))</f>
        <v>522.31258718027789</v>
      </c>
      <c r="F169" s="41">
        <v>600.03165163444987</v>
      </c>
      <c r="G169" s="41">
        <v>522.31258718027789</v>
      </c>
      <c r="H169" s="41">
        <v>114.89768696728547</v>
      </c>
      <c r="I169" s="41">
        <v>1728.5414494461454</v>
      </c>
      <c r="J169" s="41">
        <v>2480.3903254401557</v>
      </c>
      <c r="K169" s="41"/>
      <c r="L169" s="41"/>
      <c r="EP169"/>
      <c r="EQ169"/>
      <c r="ER169"/>
    </row>
    <row r="170" spans="2:148" hidden="1" outlineLevel="1" x14ac:dyDescent="0.25">
      <c r="K170" s="2"/>
      <c r="L170" s="2"/>
      <c r="EP170"/>
      <c r="EQ170"/>
      <c r="ER170"/>
    </row>
    <row r="171" spans="2:148" ht="15.75" hidden="1" outlineLevel="1" x14ac:dyDescent="0.25">
      <c r="C171" s="53" t="s">
        <v>120</v>
      </c>
      <c r="K171" s="2"/>
      <c r="L171" s="2"/>
      <c r="EP171"/>
      <c r="EQ171"/>
      <c r="ER171"/>
    </row>
    <row r="172" spans="2:148" hidden="1" outlineLevel="1" x14ac:dyDescent="0.25">
      <c r="K172" s="2"/>
      <c r="L172" s="2"/>
      <c r="EP172"/>
      <c r="EQ172"/>
      <c r="ER172"/>
    </row>
    <row r="173" spans="2:148" hidden="1" outlineLevel="1" x14ac:dyDescent="0.25">
      <c r="C173" s="54">
        <v>7.1</v>
      </c>
      <c r="K173" s="2"/>
      <c r="L173" s="2"/>
      <c r="EP173"/>
      <c r="EQ173"/>
      <c r="ER173"/>
    </row>
    <row r="174" spans="2:148" hidden="1" outlineLevel="1" x14ac:dyDescent="0.25">
      <c r="C174" t="s">
        <v>121</v>
      </c>
      <c r="F174" s="57">
        <v>1</v>
      </c>
      <c r="G174" s="57">
        <v>1</v>
      </c>
      <c r="H174" s="57">
        <v>1</v>
      </c>
      <c r="I174" s="57">
        <v>1</v>
      </c>
      <c r="J174" s="57">
        <v>1</v>
      </c>
      <c r="K174" s="57">
        <v>1</v>
      </c>
      <c r="L174" s="57"/>
      <c r="EP174"/>
      <c r="EQ174"/>
      <c r="ER174"/>
    </row>
    <row r="175" spans="2:148" hidden="1" outlineLevel="1" x14ac:dyDescent="0.25">
      <c r="K175" s="2"/>
      <c r="L175" s="2"/>
      <c r="EP175"/>
      <c r="EQ175"/>
      <c r="ER175"/>
    </row>
    <row r="176" spans="2:148" hidden="1" outlineLevel="1" x14ac:dyDescent="0.25">
      <c r="C176" s="54">
        <v>7.2</v>
      </c>
      <c r="K176" s="2"/>
      <c r="L176" s="2"/>
      <c r="EP176"/>
      <c r="EQ176"/>
      <c r="ER176"/>
    </row>
    <row r="177" spans="2:148" hidden="1" outlineLevel="1" x14ac:dyDescent="0.25">
      <c r="C177" t="s">
        <v>122</v>
      </c>
      <c r="E177" s="58"/>
      <c r="F177" s="57">
        <f t="shared" ref="F177:M177" si="43">F94</f>
        <v>0.47388886441381312</v>
      </c>
      <c r="G177" s="57">
        <f t="shared" si="43"/>
        <v>0.40209525650028344</v>
      </c>
      <c r="H177" s="57">
        <f t="shared" si="43"/>
        <v>0.32985309415229197</v>
      </c>
      <c r="I177" s="57">
        <f t="shared" si="43"/>
        <v>0.29453024860229349</v>
      </c>
      <c r="J177" s="57">
        <f t="shared" si="43"/>
        <v>0.23620899692999336</v>
      </c>
      <c r="K177" s="57">
        <f t="shared" si="43"/>
        <v>0</v>
      </c>
      <c r="L177" s="57">
        <f t="shared" si="43"/>
        <v>0</v>
      </c>
      <c r="M177">
        <f t="shared" si="43"/>
        <v>0</v>
      </c>
      <c r="EP177"/>
      <c r="EQ177"/>
      <c r="ER177"/>
    </row>
    <row r="178" spans="2:148" hidden="1" outlineLevel="1" x14ac:dyDescent="0.25">
      <c r="K178" s="2"/>
      <c r="L178" s="2"/>
      <c r="EP178"/>
      <c r="EQ178"/>
      <c r="ER178"/>
    </row>
    <row r="179" spans="2:148" ht="18.75" hidden="1" outlineLevel="1" x14ac:dyDescent="0.3">
      <c r="C179" s="35" t="s">
        <v>123</v>
      </c>
      <c r="K179" s="2"/>
      <c r="L179" s="2"/>
      <c r="EP179"/>
      <c r="EQ179"/>
      <c r="ER179"/>
    </row>
    <row r="180" spans="2:148" hidden="1" outlineLevel="1" x14ac:dyDescent="0.25">
      <c r="K180" s="2"/>
      <c r="L180" s="2"/>
      <c r="EP180"/>
      <c r="EQ180"/>
      <c r="ER180"/>
    </row>
    <row r="181" spans="2:148" ht="30" hidden="1" outlineLevel="1" x14ac:dyDescent="0.25">
      <c r="B181" s="60" t="s">
        <v>124</v>
      </c>
      <c r="C181" s="61" t="s">
        <v>125</v>
      </c>
      <c r="D181" s="62" t="s">
        <v>0</v>
      </c>
      <c r="E181" s="62" t="str">
        <f t="shared" ref="E181:M181" si="44">E77</f>
        <v>Brockton</v>
      </c>
      <c r="F181" s="62" t="str">
        <f t="shared" si="44"/>
        <v>ACW</v>
      </c>
      <c r="G181" s="62" t="str">
        <f t="shared" si="44"/>
        <v>Brockton</v>
      </c>
      <c r="H181" s="62" t="str">
        <f t="shared" si="44"/>
        <v>SouthernBruce</v>
      </c>
      <c r="I181" s="62" t="str">
        <f t="shared" si="44"/>
        <v>Ramara</v>
      </c>
      <c r="J181" s="62" t="str">
        <f t="shared" si="44"/>
        <v>Ramara&amp;Bancroft&amp;Minden</v>
      </c>
      <c r="K181" s="62">
        <f t="shared" si="44"/>
        <v>0</v>
      </c>
      <c r="L181" s="62">
        <f t="shared" si="44"/>
        <v>0</v>
      </c>
      <c r="M181">
        <f t="shared" si="44"/>
        <v>0</v>
      </c>
      <c r="EP181"/>
      <c r="EQ181"/>
      <c r="ER181"/>
    </row>
    <row r="182" spans="2:148" ht="15.75" hidden="1" outlineLevel="1" thickBot="1" x14ac:dyDescent="0.3">
      <c r="B182" s="63">
        <v>1</v>
      </c>
      <c r="C182" s="64" t="s">
        <v>126</v>
      </c>
      <c r="D182" s="65"/>
      <c r="E182" s="66"/>
      <c r="F182" s="66"/>
      <c r="G182" s="66"/>
      <c r="H182" s="66"/>
      <c r="I182" s="66"/>
      <c r="J182" s="66"/>
      <c r="K182" s="66"/>
      <c r="L182" s="66"/>
      <c r="EP182"/>
      <c r="EQ182"/>
      <c r="ER182"/>
    </row>
    <row r="183" spans="2:148" ht="15.75" hidden="1" outlineLevel="1" thickBot="1" x14ac:dyDescent="0.3">
      <c r="B183" s="67">
        <v>2</v>
      </c>
      <c r="C183" s="68" t="s">
        <v>127</v>
      </c>
      <c r="D183" s="63" t="s">
        <v>124</v>
      </c>
      <c r="E183" s="69">
        <f t="shared" ref="E183:M183" si="45">E79</f>
        <v>445</v>
      </c>
      <c r="F183" s="69">
        <f t="shared" si="45"/>
        <v>496</v>
      </c>
      <c r="G183" s="69">
        <f t="shared" si="45"/>
        <v>445</v>
      </c>
      <c r="H183" s="69">
        <f t="shared" si="45"/>
        <v>97</v>
      </c>
      <c r="I183" s="69">
        <f t="shared" si="45"/>
        <v>1592</v>
      </c>
      <c r="J183" s="69">
        <f t="shared" si="45"/>
        <v>2841</v>
      </c>
      <c r="K183" s="69">
        <f t="shared" si="45"/>
        <v>0</v>
      </c>
      <c r="L183" s="69">
        <f t="shared" si="45"/>
        <v>0</v>
      </c>
      <c r="M183">
        <f t="shared" si="45"/>
        <v>0</v>
      </c>
      <c r="EP183"/>
      <c r="EQ183"/>
      <c r="ER183"/>
    </row>
    <row r="184" spans="2:148" ht="15.75" hidden="1" outlineLevel="1" thickBot="1" x14ac:dyDescent="0.3">
      <c r="B184" s="63">
        <v>3</v>
      </c>
      <c r="C184" s="70" t="s">
        <v>128</v>
      </c>
      <c r="D184" s="67" t="s">
        <v>124</v>
      </c>
      <c r="E184" s="71">
        <f>E185-E183</f>
        <v>54</v>
      </c>
      <c r="F184" s="71">
        <f t="shared" ref="F184:M184" si="46">F185-F183</f>
        <v>71</v>
      </c>
      <c r="G184" s="71">
        <f t="shared" si="46"/>
        <v>54</v>
      </c>
      <c r="H184" s="71">
        <f t="shared" si="46"/>
        <v>18</v>
      </c>
      <c r="I184" s="71">
        <f t="shared" si="46"/>
        <v>56</v>
      </c>
      <c r="J184" s="71">
        <f t="shared" si="46"/>
        <v>255</v>
      </c>
      <c r="K184" s="71">
        <f t="shared" si="46"/>
        <v>0</v>
      </c>
      <c r="L184" s="71">
        <f t="shared" si="46"/>
        <v>0</v>
      </c>
      <c r="M184">
        <f t="shared" si="46"/>
        <v>0</v>
      </c>
      <c r="EP184"/>
      <c r="EQ184"/>
      <c r="ER184"/>
    </row>
    <row r="185" spans="2:148" ht="15.75" hidden="1" outlineLevel="1" thickBot="1" x14ac:dyDescent="0.3">
      <c r="B185" s="67">
        <v>4</v>
      </c>
      <c r="C185" s="68" t="s">
        <v>129</v>
      </c>
      <c r="D185" s="63" t="s">
        <v>124</v>
      </c>
      <c r="E185" s="72">
        <f t="shared" ref="E185:M185" si="47">E78</f>
        <v>499</v>
      </c>
      <c r="F185" s="72">
        <f t="shared" si="47"/>
        <v>567</v>
      </c>
      <c r="G185" s="72">
        <f t="shared" si="47"/>
        <v>499</v>
      </c>
      <c r="H185" s="72">
        <f t="shared" si="47"/>
        <v>115</v>
      </c>
      <c r="I185" s="72">
        <f t="shared" si="47"/>
        <v>1648</v>
      </c>
      <c r="J185" s="72">
        <f t="shared" si="47"/>
        <v>3096</v>
      </c>
      <c r="K185" s="72">
        <f t="shared" si="47"/>
        <v>0</v>
      </c>
      <c r="L185" s="72">
        <f t="shared" si="47"/>
        <v>0</v>
      </c>
      <c r="M185">
        <f t="shared" si="47"/>
        <v>0</v>
      </c>
      <c r="EP185"/>
      <c r="EQ185"/>
      <c r="ER185"/>
    </row>
    <row r="186" spans="2:148" ht="15.75" hidden="1" outlineLevel="1" thickBot="1" x14ac:dyDescent="0.3">
      <c r="B186" s="63">
        <v>5</v>
      </c>
      <c r="C186" s="70" t="s">
        <v>130</v>
      </c>
      <c r="D186" s="67" t="s">
        <v>68</v>
      </c>
      <c r="E186" s="71">
        <f t="shared" ref="E186:M186" si="48">E89</f>
        <v>8015700</v>
      </c>
      <c r="F186" s="71">
        <f t="shared" si="48"/>
        <v>8936400</v>
      </c>
      <c r="G186" s="71">
        <f t="shared" si="48"/>
        <v>8015700</v>
      </c>
      <c r="H186" s="71">
        <f t="shared" si="48"/>
        <v>1741299.9999999998</v>
      </c>
      <c r="I186" s="71">
        <f t="shared" si="48"/>
        <v>22567999.999999996</v>
      </c>
      <c r="J186" s="71">
        <f t="shared" si="48"/>
        <v>44833100</v>
      </c>
      <c r="K186" s="71">
        <f t="shared" si="48"/>
        <v>0</v>
      </c>
      <c r="L186" s="71">
        <f t="shared" si="48"/>
        <v>0</v>
      </c>
      <c r="M186">
        <f t="shared" si="48"/>
        <v>0</v>
      </c>
      <c r="EP186"/>
      <c r="EQ186"/>
      <c r="ER186"/>
    </row>
    <row r="187" spans="2:148" ht="15.75" hidden="1" outlineLevel="1" thickBot="1" x14ac:dyDescent="0.3">
      <c r="B187" s="67">
        <v>6</v>
      </c>
      <c r="C187" s="68" t="s">
        <v>131</v>
      </c>
      <c r="D187" s="63" t="s">
        <v>68</v>
      </c>
      <c r="E187" s="72">
        <f>E188-E186</f>
        <v>17741774</v>
      </c>
      <c r="F187" s="72">
        <f t="shared" ref="F187:M187" si="49">F188-F186</f>
        <v>23443357.022029795</v>
      </c>
      <c r="G187" s="72">
        <f t="shared" si="49"/>
        <v>17741774</v>
      </c>
      <c r="H187" s="72">
        <f t="shared" si="49"/>
        <v>5566954</v>
      </c>
      <c r="I187" s="72">
        <f t="shared" si="49"/>
        <v>7097528.5000000037</v>
      </c>
      <c r="J187" s="72">
        <f t="shared" si="49"/>
        <v>21899222.5</v>
      </c>
      <c r="K187" s="72">
        <f t="shared" si="49"/>
        <v>0</v>
      </c>
      <c r="L187" s="72">
        <f t="shared" si="49"/>
        <v>0</v>
      </c>
      <c r="M187">
        <f t="shared" si="49"/>
        <v>0</v>
      </c>
      <c r="EP187"/>
      <c r="EQ187"/>
      <c r="ER187"/>
    </row>
    <row r="188" spans="2:148" ht="15.75" hidden="1" outlineLevel="1" thickBot="1" x14ac:dyDescent="0.3">
      <c r="B188" s="63">
        <v>7</v>
      </c>
      <c r="C188" s="70" t="s">
        <v>132</v>
      </c>
      <c r="D188" s="67" t="s">
        <v>68</v>
      </c>
      <c r="E188" s="73">
        <f t="shared" ref="E188:M188" si="50">E88</f>
        <v>25757474</v>
      </c>
      <c r="F188" s="73">
        <f t="shared" si="50"/>
        <v>32379757.022029795</v>
      </c>
      <c r="G188" s="73">
        <f t="shared" si="50"/>
        <v>25757474</v>
      </c>
      <c r="H188" s="73">
        <f t="shared" si="50"/>
        <v>7308254</v>
      </c>
      <c r="I188" s="73">
        <f t="shared" si="50"/>
        <v>29665528.5</v>
      </c>
      <c r="J188" s="73">
        <f t="shared" si="50"/>
        <v>66732322.5</v>
      </c>
      <c r="K188" s="73">
        <f t="shared" si="50"/>
        <v>0</v>
      </c>
      <c r="L188" s="73">
        <f t="shared" si="50"/>
        <v>0</v>
      </c>
      <c r="M188">
        <f t="shared" si="50"/>
        <v>0</v>
      </c>
      <c r="EP188"/>
      <c r="EQ188"/>
      <c r="ER188"/>
    </row>
    <row r="189" spans="2:148" ht="15.75" hidden="1" outlineLevel="1" thickBot="1" x14ac:dyDescent="0.3">
      <c r="B189" s="67">
        <v>8</v>
      </c>
      <c r="C189" s="68" t="s">
        <v>133</v>
      </c>
      <c r="D189" s="63" t="s">
        <v>34</v>
      </c>
      <c r="E189" s="74"/>
      <c r="F189" s="74"/>
      <c r="G189" s="74"/>
      <c r="H189" s="74"/>
      <c r="I189" s="74"/>
      <c r="J189" s="74"/>
      <c r="K189" s="74"/>
      <c r="L189" s="74"/>
      <c r="EP189"/>
      <c r="EQ189"/>
      <c r="ER189"/>
    </row>
    <row r="190" spans="2:148" ht="15.75" hidden="1" outlineLevel="1" thickBot="1" x14ac:dyDescent="0.3">
      <c r="B190" s="63">
        <v>9</v>
      </c>
      <c r="C190" s="75" t="s">
        <v>134</v>
      </c>
      <c r="D190" s="76"/>
      <c r="E190" s="66"/>
      <c r="F190" s="66"/>
      <c r="G190" s="66"/>
      <c r="H190" s="66"/>
      <c r="I190" s="66"/>
      <c r="J190" s="66"/>
      <c r="K190" s="66"/>
      <c r="L190" s="66"/>
      <c r="EP190"/>
      <c r="EQ190"/>
      <c r="ER190"/>
    </row>
    <row r="191" spans="2:148" ht="15.75" hidden="1" outlineLevel="1" thickBot="1" x14ac:dyDescent="0.3">
      <c r="B191" s="67">
        <v>10</v>
      </c>
      <c r="C191" s="68" t="s">
        <v>135</v>
      </c>
      <c r="D191" s="63" t="s">
        <v>136</v>
      </c>
      <c r="E191" s="77"/>
      <c r="F191" s="77"/>
      <c r="G191" s="77"/>
      <c r="H191" s="77"/>
      <c r="I191" s="77"/>
      <c r="J191" s="77"/>
      <c r="K191" s="77"/>
      <c r="L191" s="77"/>
      <c r="EP191"/>
      <c r="EQ191"/>
      <c r="ER191"/>
    </row>
    <row r="192" spans="2:148" ht="15.75" hidden="1" outlineLevel="1" thickBot="1" x14ac:dyDescent="0.3">
      <c r="B192" s="63">
        <v>11</v>
      </c>
      <c r="C192" s="70" t="s">
        <v>137</v>
      </c>
      <c r="D192" s="67"/>
      <c r="E192" s="77"/>
      <c r="F192" s="77"/>
      <c r="G192" s="77"/>
      <c r="H192" s="77"/>
      <c r="I192" s="77"/>
      <c r="J192" s="77"/>
      <c r="K192" s="77"/>
      <c r="L192" s="77"/>
      <c r="EP192"/>
      <c r="EQ192"/>
      <c r="ER192"/>
    </row>
    <row r="193" spans="2:148" ht="15.75" hidden="1" outlineLevel="1" thickBot="1" x14ac:dyDescent="0.3">
      <c r="B193" s="67">
        <v>12</v>
      </c>
      <c r="C193" s="75" t="s">
        <v>138</v>
      </c>
      <c r="D193" s="75"/>
      <c r="E193" s="75"/>
      <c r="F193" s="75"/>
      <c r="G193" s="75"/>
      <c r="H193" s="75"/>
      <c r="I193" s="75"/>
      <c r="J193" s="75"/>
      <c r="K193" s="75"/>
      <c r="L193" s="75"/>
      <c r="EP193"/>
      <c r="EQ193"/>
      <c r="ER193"/>
    </row>
    <row r="194" spans="2:148" ht="15.75" hidden="1" outlineLevel="1" thickBot="1" x14ac:dyDescent="0.3">
      <c r="B194" s="63">
        <v>13</v>
      </c>
      <c r="C194" s="68" t="s">
        <v>139</v>
      </c>
      <c r="D194" s="63" t="s">
        <v>140</v>
      </c>
      <c r="E194" s="78"/>
      <c r="F194" s="78"/>
      <c r="G194" s="78"/>
      <c r="H194" s="78"/>
      <c r="I194" s="78"/>
      <c r="J194" s="78"/>
      <c r="K194" s="78"/>
      <c r="L194" s="78"/>
      <c r="EP194"/>
      <c r="EQ194"/>
      <c r="ER194"/>
    </row>
    <row r="195" spans="2:148" ht="15.75" hidden="1" outlineLevel="1" thickBot="1" x14ac:dyDescent="0.3">
      <c r="B195" s="67">
        <v>14</v>
      </c>
      <c r="C195" s="70" t="s">
        <v>141</v>
      </c>
      <c r="D195" s="67" t="s">
        <v>140</v>
      </c>
      <c r="E195" s="78"/>
      <c r="F195" s="78"/>
      <c r="G195" s="78"/>
      <c r="H195" s="78"/>
      <c r="I195" s="78"/>
      <c r="J195" s="78"/>
      <c r="K195" s="78"/>
      <c r="L195" s="78"/>
      <c r="EP195"/>
      <c r="EQ195"/>
      <c r="ER195"/>
    </row>
    <row r="196" spans="2:148" ht="15.75" hidden="1" outlineLevel="1" thickBot="1" x14ac:dyDescent="0.3">
      <c r="B196" s="63">
        <v>15</v>
      </c>
      <c r="C196" s="68" t="s">
        <v>142</v>
      </c>
      <c r="D196" s="63" t="s">
        <v>140</v>
      </c>
      <c r="E196" s="79">
        <f t="shared" ref="E196:M196" si="51">E80/1000</f>
        <v>28.3853512355</v>
      </c>
      <c r="F196" s="79">
        <f t="shared" si="51"/>
        <v>28.980689397243999</v>
      </c>
      <c r="G196" s="79">
        <f t="shared" si="51"/>
        <v>28.3853512355</v>
      </c>
      <c r="H196" s="79">
        <f t="shared" si="51"/>
        <v>9.3507816555236083</v>
      </c>
      <c r="I196" s="79">
        <f t="shared" si="51"/>
        <v>45.009138056838644</v>
      </c>
      <c r="J196" s="79">
        <f t="shared" si="51"/>
        <v>90.815086765498677</v>
      </c>
      <c r="K196" s="79">
        <f t="shared" si="51"/>
        <v>0</v>
      </c>
      <c r="L196" s="79">
        <f t="shared" si="51"/>
        <v>0</v>
      </c>
      <c r="M196">
        <f t="shared" si="51"/>
        <v>0</v>
      </c>
      <c r="EP196"/>
      <c r="EQ196"/>
      <c r="ER196"/>
    </row>
    <row r="197" spans="2:148" ht="15.75" hidden="1" outlineLevel="1" thickBot="1" x14ac:dyDescent="0.3">
      <c r="B197" s="67">
        <v>16</v>
      </c>
      <c r="C197" s="70" t="s">
        <v>143</v>
      </c>
      <c r="D197" s="67" t="s">
        <v>140</v>
      </c>
      <c r="E197" s="80">
        <f t="shared" ref="E197:M197" si="52">IFERROR(-E81/1000,"N/A")</f>
        <v>-20.343602426120956</v>
      </c>
      <c r="F197" s="80">
        <f t="shared" si="52"/>
        <v>-18.272345426516459</v>
      </c>
      <c r="G197" s="80">
        <f t="shared" si="52"/>
        <v>-20.339974037977733</v>
      </c>
      <c r="H197" s="80">
        <f t="shared" si="52"/>
        <v>-7.5086687400694876</v>
      </c>
      <c r="I197" s="80">
        <f t="shared" si="52"/>
        <v>-37.860693908004478</v>
      </c>
      <c r="J197" s="80">
        <f t="shared" si="52"/>
        <v>-82.169399356202533</v>
      </c>
      <c r="K197" s="80">
        <f t="shared" si="52"/>
        <v>0</v>
      </c>
      <c r="L197" s="80">
        <f t="shared" si="52"/>
        <v>0</v>
      </c>
      <c r="M197">
        <f t="shared" si="52"/>
        <v>0</v>
      </c>
      <c r="EP197"/>
      <c r="EQ197"/>
      <c r="ER197"/>
    </row>
    <row r="198" spans="2:148" ht="15.75" hidden="1" outlineLevel="1" thickBot="1" x14ac:dyDescent="0.3">
      <c r="B198" s="63">
        <v>17</v>
      </c>
      <c r="C198" s="68" t="s">
        <v>144</v>
      </c>
      <c r="D198" s="63" t="s">
        <v>140</v>
      </c>
      <c r="E198" s="81">
        <f>IF(E197="N/A","N/A",SUM(E196:E197))</f>
        <v>8.0417488093790439</v>
      </c>
      <c r="F198" s="81">
        <f t="shared" ref="F198:M198" si="53">IF(F197="N/A","N/A",SUM(F196:F197))</f>
        <v>10.70834397072754</v>
      </c>
      <c r="G198" s="81">
        <f t="shared" si="53"/>
        <v>8.0453771975222672</v>
      </c>
      <c r="H198" s="81">
        <f t="shared" si="53"/>
        <v>1.8421129154541207</v>
      </c>
      <c r="I198" s="81">
        <f t="shared" si="53"/>
        <v>7.1484441488341659</v>
      </c>
      <c r="J198" s="81">
        <f t="shared" si="53"/>
        <v>8.6456874092961442</v>
      </c>
      <c r="K198" s="81">
        <f t="shared" si="53"/>
        <v>0</v>
      </c>
      <c r="L198" s="81">
        <f t="shared" si="53"/>
        <v>0</v>
      </c>
      <c r="M198">
        <f t="shared" si="53"/>
        <v>0</v>
      </c>
      <c r="EP198"/>
      <c r="EQ198"/>
      <c r="ER198"/>
    </row>
    <row r="199" spans="2:148" ht="15.75" hidden="1" outlineLevel="1" thickBot="1" x14ac:dyDescent="0.3">
      <c r="B199" s="67">
        <v>18</v>
      </c>
      <c r="C199" s="75" t="s">
        <v>145</v>
      </c>
      <c r="D199" s="76"/>
      <c r="E199" s="66"/>
      <c r="F199" s="66"/>
      <c r="G199" s="66"/>
      <c r="H199" s="66"/>
      <c r="I199" s="66"/>
      <c r="J199" s="66"/>
      <c r="K199" s="66"/>
      <c r="L199" s="66"/>
      <c r="EP199"/>
      <c r="EQ199"/>
      <c r="ER199"/>
    </row>
    <row r="200" spans="2:148" ht="15.75" hidden="1" outlineLevel="1" thickBot="1" x14ac:dyDescent="0.3">
      <c r="B200" s="63">
        <v>19</v>
      </c>
      <c r="C200" s="68" t="s">
        <v>146</v>
      </c>
      <c r="D200" s="63" t="s">
        <v>34</v>
      </c>
      <c r="E200" s="82">
        <f t="shared" ref="E200:M200" si="54">E85</f>
        <v>0.71669370082263884</v>
      </c>
      <c r="F200" s="82">
        <f t="shared" si="54"/>
        <v>0.63050071639269278</v>
      </c>
      <c r="G200" s="82">
        <f t="shared" si="54"/>
        <v>0.71656587474385891</v>
      </c>
      <c r="H200" s="82">
        <f t="shared" si="54"/>
        <v>0.80299904507277586</v>
      </c>
      <c r="I200" s="82">
        <f t="shared" si="54"/>
        <v>0.84117793724894407</v>
      </c>
      <c r="J200" s="82">
        <f t="shared" si="54"/>
        <v>0.90479899632072247</v>
      </c>
      <c r="K200" s="82">
        <f t="shared" si="54"/>
        <v>0</v>
      </c>
      <c r="L200" s="82">
        <f t="shared" si="54"/>
        <v>0</v>
      </c>
      <c r="M200">
        <f t="shared" si="54"/>
        <v>0</v>
      </c>
      <c r="EP200"/>
      <c r="EQ200"/>
      <c r="ER200"/>
    </row>
    <row r="201" spans="2:148" ht="15.75" hidden="1" outlineLevel="1" thickBot="1" x14ac:dyDescent="0.3">
      <c r="B201" s="67">
        <v>20</v>
      </c>
      <c r="C201" s="70" t="s">
        <v>74</v>
      </c>
      <c r="D201" s="67"/>
      <c r="E201" s="83">
        <f>mOutputCopy2</f>
        <v>1.0000027939939193</v>
      </c>
      <c r="F201" s="83">
        <f t="shared" ref="F201:M201" si="55">F94</f>
        <v>0.47388886441381312</v>
      </c>
      <c r="G201" s="83">
        <f t="shared" si="55"/>
        <v>0.40209525650028344</v>
      </c>
      <c r="H201" s="83">
        <f t="shared" si="55"/>
        <v>0.32985309415229197</v>
      </c>
      <c r="I201" s="83">
        <f t="shared" si="55"/>
        <v>0.29453024860229349</v>
      </c>
      <c r="J201" s="83">
        <f t="shared" si="55"/>
        <v>0.23620899692999336</v>
      </c>
      <c r="K201" s="83">
        <f t="shared" si="55"/>
        <v>0</v>
      </c>
      <c r="L201" s="83">
        <f t="shared" si="55"/>
        <v>0</v>
      </c>
      <c r="M201">
        <f t="shared" si="55"/>
        <v>0</v>
      </c>
      <c r="EP201"/>
      <c r="EQ201"/>
      <c r="ER201"/>
    </row>
    <row r="202" spans="2:148" ht="15.75" hidden="1" outlineLevel="1" thickBot="1" x14ac:dyDescent="0.3">
      <c r="B202" s="63">
        <v>21</v>
      </c>
      <c r="C202" s="68" t="s">
        <v>72</v>
      </c>
      <c r="D202" s="63" t="s">
        <v>34</v>
      </c>
      <c r="E202" s="82">
        <f t="shared" ref="E202:M202" si="56">E91</f>
        <v>7.2436890006065374E-2</v>
      </c>
      <c r="F202" s="82">
        <f t="shared" si="56"/>
        <v>7.2952911257743849E-2</v>
      </c>
      <c r="G202" s="82">
        <f t="shared" si="56"/>
        <v>7.2402659058570878E-2</v>
      </c>
      <c r="H202" s="82">
        <f t="shared" si="56"/>
        <v>7.2569957375526434E-2</v>
      </c>
      <c r="I202" s="82">
        <f t="shared" si="56"/>
        <v>7.2342333197593686E-2</v>
      </c>
      <c r="J202" s="82">
        <f t="shared" si="56"/>
        <v>7.2560784220695493E-2</v>
      </c>
      <c r="K202" s="82">
        <f t="shared" si="56"/>
        <v>0</v>
      </c>
      <c r="L202" s="82">
        <f t="shared" si="56"/>
        <v>0</v>
      </c>
      <c r="M202">
        <f t="shared" si="56"/>
        <v>0</v>
      </c>
      <c r="EP202"/>
      <c r="EQ202"/>
      <c r="ER202"/>
    </row>
    <row r="203" spans="2:148" ht="15.75" hidden="1" outlineLevel="1" thickBot="1" x14ac:dyDescent="0.3">
      <c r="B203" s="67">
        <v>22</v>
      </c>
      <c r="C203" s="68" t="s">
        <v>147</v>
      </c>
      <c r="D203" s="67" t="s">
        <v>140</v>
      </c>
      <c r="E203" s="84">
        <f>IFERROR(-E197,"N/A")</f>
        <v>20.343602426120956</v>
      </c>
      <c r="F203" s="84">
        <f>IFERROR(-F197,"N/A")</f>
        <v>18.272345426516459</v>
      </c>
      <c r="G203" s="84">
        <f>IFERROR(-G197,"N/A")</f>
        <v>20.339974037977733</v>
      </c>
      <c r="H203" s="84">
        <f>IFERROR(-H197,"N/A")</f>
        <v>7.5086687400694876</v>
      </c>
      <c r="I203" s="84">
        <f t="shared" ref="I203:M203" si="57">IFERROR(-I197,"N/A")</f>
        <v>37.860693908004478</v>
      </c>
      <c r="J203" s="84">
        <f t="shared" si="57"/>
        <v>82.169399356202533</v>
      </c>
      <c r="K203" s="84">
        <f t="shared" si="57"/>
        <v>0</v>
      </c>
      <c r="L203" s="84">
        <f t="shared" si="57"/>
        <v>0</v>
      </c>
      <c r="M203">
        <f t="shared" si="57"/>
        <v>0</v>
      </c>
      <c r="EP203"/>
      <c r="EQ203"/>
      <c r="ER203"/>
    </row>
    <row r="204" spans="2:148" ht="17.25" hidden="1" outlineLevel="1" thickBot="1" x14ac:dyDescent="0.3">
      <c r="B204" s="63">
        <v>23</v>
      </c>
      <c r="C204" s="70" t="s">
        <v>148</v>
      </c>
      <c r="D204" s="67" t="s">
        <v>108</v>
      </c>
      <c r="E204" s="85">
        <f t="shared" ref="E204:M204" si="58">E80/E88*1000</f>
        <v>1.1020238721972504</v>
      </c>
      <c r="F204" s="85">
        <f t="shared" si="58"/>
        <v>0.89502491873323153</v>
      </c>
      <c r="G204" s="85">
        <f t="shared" si="58"/>
        <v>1.1020238721972504</v>
      </c>
      <c r="H204" s="85">
        <f t="shared" si="58"/>
        <v>1.2794823025477231</v>
      </c>
      <c r="I204" s="85">
        <f t="shared" si="58"/>
        <v>1.5172201653794453</v>
      </c>
      <c r="J204" s="85">
        <f t="shared" si="58"/>
        <v>1.3608860498673438</v>
      </c>
      <c r="K204" s="85" t="e">
        <f t="shared" si="58"/>
        <v>#DIV/0!</v>
      </c>
      <c r="L204" s="85" t="e">
        <f t="shared" si="58"/>
        <v>#DIV/0!</v>
      </c>
      <c r="M204" t="e">
        <f t="shared" si="58"/>
        <v>#DIV/0!</v>
      </c>
      <c r="EP204"/>
      <c r="EQ204"/>
      <c r="ER204"/>
    </row>
    <row r="205" spans="2:148" ht="17.25" hidden="1" outlineLevel="1" thickBot="1" x14ac:dyDescent="0.3">
      <c r="B205" s="67">
        <v>24</v>
      </c>
      <c r="C205" s="68" t="s">
        <v>149</v>
      </c>
      <c r="D205" s="63" t="s">
        <v>150</v>
      </c>
      <c r="E205" s="86">
        <f t="shared" ref="E205:M205" si="59">E86/E88*1000</f>
        <v>8.7121183320141377E-2</v>
      </c>
      <c r="F205" s="86">
        <f t="shared" si="59"/>
        <v>8.1392636541028421E-2</v>
      </c>
      <c r="G205" s="86">
        <f t="shared" si="59"/>
        <v>8.7121183320141377E-2</v>
      </c>
      <c r="H205" s="86">
        <f t="shared" si="59"/>
        <v>0.10838324585735729</v>
      </c>
      <c r="I205" s="86">
        <f t="shared" si="59"/>
        <v>0.32391109085524383</v>
      </c>
      <c r="J205" s="86">
        <f t="shared" si="59"/>
        <v>0.24163849533620471</v>
      </c>
      <c r="K205" s="86" t="e">
        <f t="shared" si="59"/>
        <v>#DIV/0!</v>
      </c>
      <c r="L205" s="86" t="e">
        <f t="shared" si="59"/>
        <v>#DIV/0!</v>
      </c>
      <c r="M205" t="e">
        <f t="shared" si="59"/>
        <v>#DIV/0!</v>
      </c>
      <c r="EP205"/>
      <c r="EQ205"/>
      <c r="ER205"/>
    </row>
    <row r="206" spans="2:148" ht="15.75" hidden="1" outlineLevel="1" thickBot="1" x14ac:dyDescent="0.3">
      <c r="B206" s="63">
        <v>25</v>
      </c>
      <c r="C206" s="70" t="s">
        <v>151</v>
      </c>
      <c r="D206" s="67" t="s">
        <v>152</v>
      </c>
      <c r="E206" s="73">
        <f t="shared" ref="E206:M206" si="60">E83</f>
        <v>405.92862420019674</v>
      </c>
      <c r="F206" s="73">
        <f t="shared" si="60"/>
        <v>421.87129102875809</v>
      </c>
      <c r="G206" s="73">
        <f t="shared" si="60"/>
        <v>405.92862420019674</v>
      </c>
      <c r="H206" s="73">
        <f t="shared" si="60"/>
        <v>632.68141939380666</v>
      </c>
      <c r="I206" s="73">
        <f t="shared" si="60"/>
        <v>520.96481433522422</v>
      </c>
      <c r="J206" s="73">
        <f t="shared" si="60"/>
        <v>468.63627779029923</v>
      </c>
      <c r="K206" s="73">
        <f t="shared" si="60"/>
        <v>0</v>
      </c>
      <c r="L206" s="73">
        <f t="shared" si="60"/>
        <v>0</v>
      </c>
      <c r="M206">
        <f t="shared" si="60"/>
        <v>0</v>
      </c>
      <c r="EP206"/>
      <c r="EQ206"/>
      <c r="ER206"/>
    </row>
    <row r="207" spans="2:148" ht="17.25" hidden="1" outlineLevel="1" thickBot="1" x14ac:dyDescent="0.3">
      <c r="B207" s="67">
        <v>26</v>
      </c>
      <c r="C207" s="68" t="s">
        <v>153</v>
      </c>
      <c r="D207" s="63" t="s">
        <v>108</v>
      </c>
      <c r="E207" s="87">
        <f t="shared" ref="E207:M207" si="61">IFERROR(E81/E88*1000,"N/A")</f>
        <v>0.78981356735994213</v>
      </c>
      <c r="F207" s="87">
        <f t="shared" si="61"/>
        <v>0.56431385245061405</v>
      </c>
      <c r="G207" s="87">
        <f t="shared" si="61"/>
        <v>0.78967269996963718</v>
      </c>
      <c r="H207" s="87">
        <f t="shared" si="61"/>
        <v>1.0274230671333382</v>
      </c>
      <c r="I207" s="87">
        <f t="shared" si="61"/>
        <v>1.2762521290663835</v>
      </c>
      <c r="J207" s="87">
        <f t="shared" si="61"/>
        <v>1.2313283320268456</v>
      </c>
      <c r="K207" s="87" t="str">
        <f t="shared" si="61"/>
        <v>N/A</v>
      </c>
      <c r="L207" s="87" t="str">
        <f t="shared" si="61"/>
        <v>N/A</v>
      </c>
      <c r="M207" t="str">
        <f t="shared" si="61"/>
        <v>N/A</v>
      </c>
      <c r="EP207"/>
      <c r="EQ207"/>
      <c r="ER207"/>
    </row>
    <row r="208" spans="2:148" ht="15.75" hidden="1" outlineLevel="1" thickBot="1" x14ac:dyDescent="0.3">
      <c r="B208" s="63">
        <v>27</v>
      </c>
      <c r="C208" s="70" t="s">
        <v>154</v>
      </c>
      <c r="D208" s="67" t="s">
        <v>61</v>
      </c>
      <c r="E208" s="73">
        <f t="shared" ref="E208:M208" si="62">IFERROR(E81/E78*1000,"N/A")</f>
        <v>40768.74233691574</v>
      </c>
      <c r="F208" s="73">
        <f t="shared" si="62"/>
        <v>32226.358776924968</v>
      </c>
      <c r="G208" s="73">
        <f t="shared" si="62"/>
        <v>40761.471017991447</v>
      </c>
      <c r="H208" s="73">
        <f t="shared" si="62"/>
        <v>65292.771652778159</v>
      </c>
      <c r="I208" s="73">
        <f t="shared" si="62"/>
        <v>22973.722031556114</v>
      </c>
      <c r="J208" s="73">
        <f t="shared" si="62"/>
        <v>26540.503668024074</v>
      </c>
      <c r="K208" s="73" t="str">
        <f t="shared" si="62"/>
        <v>N/A</v>
      </c>
      <c r="L208" s="73" t="str">
        <f t="shared" si="62"/>
        <v>N/A</v>
      </c>
      <c r="M208" t="str">
        <f t="shared" si="62"/>
        <v>N/A</v>
      </c>
      <c r="EP208"/>
      <c r="EQ208"/>
      <c r="ER208"/>
    </row>
    <row r="209" spans="2:148" ht="15.75" hidden="1" outlineLevel="1" thickBot="1" x14ac:dyDescent="0.3">
      <c r="B209" s="67">
        <v>28</v>
      </c>
      <c r="C209" s="68" t="s">
        <v>155</v>
      </c>
      <c r="D209" s="63"/>
      <c r="E209" s="88">
        <f>E186/E187</f>
        <v>0.45179811218427202</v>
      </c>
      <c r="F209" s="88">
        <f>F186/F187</f>
        <v>0.38119114048395192</v>
      </c>
      <c r="G209" s="88">
        <f>G186/G187</f>
        <v>0.45179811218427202</v>
      </c>
      <c r="H209" s="88">
        <f>H186/H187</f>
        <v>0.31279223790963601</v>
      </c>
      <c r="I209" s="88">
        <f t="shared" ref="I209:M209" si="63">I186/I187</f>
        <v>3.1796983978296085</v>
      </c>
      <c r="J209" s="88">
        <f t="shared" si="63"/>
        <v>2.0472461978958387</v>
      </c>
      <c r="K209" s="88" t="e">
        <f t="shared" si="63"/>
        <v>#DIV/0!</v>
      </c>
      <c r="L209" s="88" t="e">
        <f t="shared" si="63"/>
        <v>#DIV/0!</v>
      </c>
      <c r="M209" t="e">
        <f t="shared" si="63"/>
        <v>#DIV/0!</v>
      </c>
      <c r="EP209"/>
      <c r="EQ209"/>
      <c r="ER209"/>
    </row>
    <row r="210" spans="2:148" ht="15.75" hidden="1" outlineLevel="1" thickBot="1" x14ac:dyDescent="0.3">
      <c r="B210" s="63">
        <v>29</v>
      </c>
      <c r="C210" s="89" t="s">
        <v>156</v>
      </c>
      <c r="D210" s="90" t="s">
        <v>140</v>
      </c>
      <c r="E210" s="91">
        <f t="shared" ref="E210:M211" ca="1" si="64">E87</f>
        <v>7926.1120479564061</v>
      </c>
      <c r="F210" s="91">
        <f t="shared" si="64"/>
        <v>9732.6252198893635</v>
      </c>
      <c r="G210" s="91">
        <f t="shared" si="64"/>
        <v>7926.1120479564061</v>
      </c>
      <c r="H210" s="91">
        <f t="shared" si="64"/>
        <v>2157.1274394163374</v>
      </c>
      <c r="I210" s="91">
        <f t="shared" si="64"/>
        <v>14949.286807032104</v>
      </c>
      <c r="J210" s="91">
        <f t="shared" si="64"/>
        <v>22667.179014813846</v>
      </c>
      <c r="K210" s="91">
        <f t="shared" si="64"/>
        <v>0</v>
      </c>
      <c r="L210" s="91">
        <f t="shared" si="64"/>
        <v>0</v>
      </c>
      <c r="M210">
        <f t="shared" si="64"/>
        <v>0</v>
      </c>
      <c r="EP210"/>
      <c r="EQ210"/>
      <c r="ER210"/>
    </row>
    <row r="211" spans="2:148" ht="15.75" hidden="1" outlineLevel="1" thickBot="1" x14ac:dyDescent="0.3">
      <c r="B211" s="67">
        <v>30</v>
      </c>
      <c r="C211" s="92" t="s">
        <v>157</v>
      </c>
      <c r="D211" s="93" t="s">
        <v>68</v>
      </c>
      <c r="E211" s="94">
        <f t="shared" si="64"/>
        <v>25757474</v>
      </c>
      <c r="F211" s="94">
        <f t="shared" si="64"/>
        <v>32379757.022029795</v>
      </c>
      <c r="G211" s="94">
        <f t="shared" si="64"/>
        <v>25757474</v>
      </c>
      <c r="H211" s="94">
        <f t="shared" si="64"/>
        <v>7308254</v>
      </c>
      <c r="I211" s="94">
        <f t="shared" si="64"/>
        <v>29665528.5</v>
      </c>
      <c r="J211" s="94">
        <f t="shared" si="64"/>
        <v>66732322.5</v>
      </c>
      <c r="K211" s="94">
        <f t="shared" si="64"/>
        <v>0</v>
      </c>
      <c r="L211" s="94">
        <f t="shared" si="64"/>
        <v>0</v>
      </c>
      <c r="M211">
        <f t="shared" si="64"/>
        <v>0</v>
      </c>
      <c r="EP211"/>
      <c r="EQ211"/>
      <c r="ER211"/>
    </row>
    <row r="212" spans="2:148" ht="29.25" hidden="1" outlineLevel="1" thickBot="1" x14ac:dyDescent="0.3">
      <c r="B212" s="63">
        <v>31</v>
      </c>
      <c r="C212" s="89" t="s">
        <v>158</v>
      </c>
      <c r="D212" s="90" t="s">
        <v>108</v>
      </c>
      <c r="E212" s="95">
        <f ca="1">E210/E211*1000</f>
        <v>0.30772085989318698</v>
      </c>
      <c r="F212" s="95">
        <f t="shared" ref="F212:M212" si="65">F210/F211*1000</f>
        <v>0.30057746305099525</v>
      </c>
      <c r="G212" s="95">
        <f t="shared" si="65"/>
        <v>0.30772085989318698</v>
      </c>
      <c r="H212" s="95">
        <f t="shared" si="65"/>
        <v>0.29516317295708899</v>
      </c>
      <c r="I212" s="95">
        <f t="shared" si="65"/>
        <v>0.50392787733520761</v>
      </c>
      <c r="J212" s="95">
        <f t="shared" si="65"/>
        <v>0.33967316235417772</v>
      </c>
      <c r="K212" s="95" t="e">
        <f t="shared" si="65"/>
        <v>#DIV/0!</v>
      </c>
      <c r="L212" s="95" t="e">
        <f t="shared" si="65"/>
        <v>#DIV/0!</v>
      </c>
      <c r="M212" t="e">
        <f t="shared" si="65"/>
        <v>#DIV/0!</v>
      </c>
      <c r="EP212"/>
      <c r="EQ212"/>
      <c r="ER212"/>
    </row>
    <row r="213" spans="2:148" ht="29.25" hidden="1" outlineLevel="1" thickBot="1" x14ac:dyDescent="0.3">
      <c r="B213" s="67">
        <v>32</v>
      </c>
      <c r="C213" s="92" t="s">
        <v>159</v>
      </c>
      <c r="D213" s="93" t="s">
        <v>108</v>
      </c>
      <c r="E213" s="96">
        <f t="shared" ref="E213:M213" si="66">IFERROR(E81/E88*1000,"N/A")</f>
        <v>0.78981356735994213</v>
      </c>
      <c r="F213" s="96">
        <f t="shared" si="66"/>
        <v>0.56431385245061405</v>
      </c>
      <c r="G213" s="96">
        <f t="shared" si="66"/>
        <v>0.78967269996963718</v>
      </c>
      <c r="H213" s="96">
        <f t="shared" si="66"/>
        <v>1.0274230671333382</v>
      </c>
      <c r="I213" s="96">
        <f t="shared" si="66"/>
        <v>1.2762521290663835</v>
      </c>
      <c r="J213" s="96">
        <f t="shared" si="66"/>
        <v>1.2313283320268456</v>
      </c>
      <c r="K213" s="96" t="str">
        <f t="shared" si="66"/>
        <v>N/A</v>
      </c>
      <c r="L213" s="96" t="str">
        <f t="shared" si="66"/>
        <v>N/A</v>
      </c>
      <c r="M213" t="str">
        <f t="shared" si="66"/>
        <v>N/A</v>
      </c>
      <c r="EP213"/>
      <c r="EQ213"/>
      <c r="ER213"/>
    </row>
    <row r="214" spans="2:148" hidden="1" outlineLevel="1" x14ac:dyDescent="0.25"/>
    <row r="215" spans="2:148" s="1" customFormat="1" ht="18.75" hidden="1" x14ac:dyDescent="0.3">
      <c r="C215" s="1" t="s">
        <v>160</v>
      </c>
    </row>
    <row r="216" spans="2:148" hidden="1" x14ac:dyDescent="0.25"/>
    <row r="217" spans="2:148" hidden="1" outlineLevel="1" x14ac:dyDescent="0.25">
      <c r="C217" t="s">
        <v>9</v>
      </c>
      <c r="D217"/>
      <c r="E217" s="77">
        <v>2022</v>
      </c>
    </row>
    <row r="218" spans="2:148" hidden="1" outlineLevel="1" x14ac:dyDescent="0.25"/>
    <row r="219" spans="2:148" hidden="1" outlineLevel="1" x14ac:dyDescent="0.25">
      <c r="C219" t="s">
        <v>161</v>
      </c>
      <c r="E219" s="97">
        <v>26.315789473684212</v>
      </c>
    </row>
    <row r="220" spans="2:148" hidden="1" outlineLevel="1" x14ac:dyDescent="0.25"/>
    <row r="221" spans="2:148" ht="18.75" hidden="1" outlineLevel="1" x14ac:dyDescent="0.3">
      <c r="C221" s="35" t="s">
        <v>162</v>
      </c>
    </row>
    <row r="222" spans="2:148" hidden="1" outlineLevel="1" x14ac:dyDescent="0.25"/>
    <row r="223" spans="2:148" hidden="1" outlineLevel="1" x14ac:dyDescent="0.25">
      <c r="C223" t="s">
        <v>163</v>
      </c>
      <c r="D223" s="39" t="s">
        <v>164</v>
      </c>
      <c r="E223" s="23">
        <f>E244</f>
        <v>932.07807608731264</v>
      </c>
    </row>
    <row r="224" spans="2:148" hidden="1" outlineLevel="1" x14ac:dyDescent="0.25">
      <c r="C224" t="s">
        <v>165</v>
      </c>
      <c r="D224" s="39" t="s">
        <v>164</v>
      </c>
      <c r="E224" s="23">
        <f>E287</f>
        <v>438.62000000000006</v>
      </c>
    </row>
    <row r="225" spans="3:8" hidden="1" outlineLevel="1" x14ac:dyDescent="0.25">
      <c r="C225" t="s">
        <v>39</v>
      </c>
      <c r="D225" s="39" t="s">
        <v>164</v>
      </c>
      <c r="E225" s="98">
        <f>SUM(E223:E224)</f>
        <v>1370.6980760873128</v>
      </c>
      <c r="F225" s="2">
        <f>E225*1.13</f>
        <v>1548.8888259786634</v>
      </c>
      <c r="G225" s="2">
        <f>2100</f>
        <v>2100</v>
      </c>
      <c r="H225" s="99">
        <f>G225-F225</f>
        <v>551.11117402133664</v>
      </c>
    </row>
    <row r="226" spans="3:8" hidden="1" outlineLevel="1" x14ac:dyDescent="0.25">
      <c r="F226" s="2">
        <f>2100-F225</f>
        <v>551.11117402133664</v>
      </c>
      <c r="H226" s="99"/>
    </row>
    <row r="227" spans="3:8" ht="18.75" hidden="1" outlineLevel="1" x14ac:dyDescent="0.3">
      <c r="C227" s="35" t="s">
        <v>163</v>
      </c>
    </row>
    <row r="228" spans="3:8" hidden="1" outlineLevel="1" x14ac:dyDescent="0.25"/>
    <row r="229" spans="3:8" ht="15.75" hidden="1" outlineLevel="1" x14ac:dyDescent="0.25">
      <c r="C229" s="53" t="s">
        <v>166</v>
      </c>
    </row>
    <row r="230" spans="3:8" hidden="1" outlineLevel="1" x14ac:dyDescent="0.25">
      <c r="C230" t="s">
        <v>167</v>
      </c>
      <c r="D230" s="39" t="s">
        <v>168</v>
      </c>
      <c r="E230" s="57">
        <v>26.907599999999999</v>
      </c>
    </row>
    <row r="231" spans="3:8" hidden="1" outlineLevel="1" x14ac:dyDescent="0.25">
      <c r="C231" t="s">
        <v>169</v>
      </c>
      <c r="D231" s="39" t="s">
        <v>108</v>
      </c>
      <c r="E231" s="100">
        <v>0.27740634000000003</v>
      </c>
    </row>
    <row r="232" spans="3:8" hidden="1" outlineLevel="1" x14ac:dyDescent="0.25">
      <c r="C232" t="s">
        <v>170</v>
      </c>
      <c r="D232" s="39" t="s">
        <v>108</v>
      </c>
      <c r="E232" s="100">
        <v>0.27194220000000002</v>
      </c>
    </row>
    <row r="233" spans="3:8" hidden="1" outlineLevel="1" x14ac:dyDescent="0.25">
      <c r="C233" t="s">
        <v>171</v>
      </c>
      <c r="D233" s="39" t="s">
        <v>108</v>
      </c>
      <c r="E233" s="100">
        <v>0.26390970000000002</v>
      </c>
    </row>
    <row r="234" spans="3:8" hidden="1" outlineLevel="1" x14ac:dyDescent="0.25"/>
    <row r="235" spans="3:8" ht="15.75" hidden="1" outlineLevel="1" x14ac:dyDescent="0.25">
      <c r="C235" s="53" t="s">
        <v>172</v>
      </c>
    </row>
    <row r="236" spans="3:8" hidden="1" outlineLevel="1" x14ac:dyDescent="0.25">
      <c r="C236" t="s">
        <v>167</v>
      </c>
      <c r="D236" s="39" t="s">
        <v>55</v>
      </c>
      <c r="E236" s="77">
        <v>1</v>
      </c>
    </row>
    <row r="237" spans="3:8" hidden="1" outlineLevel="1" x14ac:dyDescent="0.25">
      <c r="C237" t="s">
        <v>169</v>
      </c>
      <c r="D237" s="39" t="s">
        <v>68</v>
      </c>
      <c r="E237" s="101">
        <v>1015.1196389833568</v>
      </c>
      <c r="H237" s="59"/>
    </row>
    <row r="238" spans="3:8" hidden="1" outlineLevel="1" x14ac:dyDescent="0.25">
      <c r="C238" t="s">
        <v>170</v>
      </c>
      <c r="D238" s="39" t="s">
        <v>68</v>
      </c>
      <c r="E238" s="101">
        <v>1204.6172031219066</v>
      </c>
    </row>
    <row r="239" spans="3:8" hidden="1" outlineLevel="1" x14ac:dyDescent="0.25">
      <c r="C239" t="s">
        <v>171</v>
      </c>
      <c r="D239" s="39" t="s">
        <v>68</v>
      </c>
      <c r="E239" s="101">
        <v>0</v>
      </c>
    </row>
    <row r="240" spans="3:8" hidden="1" outlineLevel="1" x14ac:dyDescent="0.25">
      <c r="D240" s="39"/>
    </row>
    <row r="241" spans="3:5" hidden="1" outlineLevel="1" x14ac:dyDescent="0.25">
      <c r="C241" t="s">
        <v>173</v>
      </c>
      <c r="D241" s="39" t="s">
        <v>68</v>
      </c>
      <c r="E241" s="26">
        <f>SUM(E237:E239)</f>
        <v>2219.7368421052633</v>
      </c>
    </row>
    <row r="242" spans="3:5" hidden="1" outlineLevel="1" x14ac:dyDescent="0.25">
      <c r="D242" s="39"/>
    </row>
    <row r="243" spans="3:5" ht="15.75" hidden="1" outlineLevel="1" x14ac:dyDescent="0.25">
      <c r="C243" s="53" t="s">
        <v>15</v>
      </c>
      <c r="D243" s="39"/>
    </row>
    <row r="244" spans="3:5" hidden="1" outlineLevel="1" x14ac:dyDescent="0.25">
      <c r="C244" t="s">
        <v>77</v>
      </c>
      <c r="D244" s="39" t="s">
        <v>164</v>
      </c>
      <c r="E244" s="23">
        <f>E230*12+SUMPRODUCT(E231:E233,E237:E239)</f>
        <v>932.07807608731264</v>
      </c>
    </row>
    <row r="245" spans="3:5" hidden="1" outlineLevel="1" x14ac:dyDescent="0.25">
      <c r="D245" s="39"/>
    </row>
    <row r="246" spans="3:5" ht="18.75" hidden="1" outlineLevel="1" x14ac:dyDescent="0.3">
      <c r="C246" s="35" t="s">
        <v>165</v>
      </c>
      <c r="D246" s="39"/>
    </row>
    <row r="247" spans="3:5" hidden="1" outlineLevel="1" x14ac:dyDescent="0.25">
      <c r="D247" s="39"/>
    </row>
    <row r="248" spans="3:5" ht="15.75" hidden="1" outlineLevel="1" x14ac:dyDescent="0.25">
      <c r="C248" s="53" t="s">
        <v>174</v>
      </c>
      <c r="D248" s="39"/>
    </row>
    <row r="249" spans="3:5" hidden="1" outlineLevel="1" x14ac:dyDescent="0.25">
      <c r="D249" s="39"/>
    </row>
    <row r="250" spans="3:5" hidden="1" outlineLevel="1" x14ac:dyDescent="0.25">
      <c r="C250" t="s">
        <v>175</v>
      </c>
      <c r="D250" s="39" t="s">
        <v>176</v>
      </c>
      <c r="E250" s="102"/>
    </row>
    <row r="251" spans="3:5" hidden="1" outlineLevel="1" x14ac:dyDescent="0.25">
      <c r="C251" t="s">
        <v>177</v>
      </c>
      <c r="D251" s="39" t="s">
        <v>176</v>
      </c>
      <c r="E251" s="102"/>
    </row>
    <row r="252" spans="3:5" hidden="1" outlineLevel="1" x14ac:dyDescent="0.25">
      <c r="C252" t="s">
        <v>178</v>
      </c>
      <c r="D252" s="39" t="s">
        <v>176</v>
      </c>
      <c r="E252" s="102"/>
    </row>
    <row r="253" spans="3:5" hidden="1" outlineLevel="1" x14ac:dyDescent="0.25">
      <c r="C253" t="s">
        <v>179</v>
      </c>
      <c r="D253" s="39" t="s">
        <v>176</v>
      </c>
      <c r="E253" s="102"/>
    </row>
    <row r="254" spans="3:5" hidden="1" outlineLevel="1" x14ac:dyDescent="0.25">
      <c r="C254" t="s">
        <v>180</v>
      </c>
      <c r="D254" s="39" t="s">
        <v>176</v>
      </c>
      <c r="E254" s="102"/>
    </row>
    <row r="255" spans="3:5" hidden="1" outlineLevel="1" x14ac:dyDescent="0.25">
      <c r="C255" t="s">
        <v>181</v>
      </c>
      <c r="D255" s="39" t="s">
        <v>176</v>
      </c>
      <c r="E255" s="102"/>
    </row>
    <row r="256" spans="3:5" hidden="1" outlineLevel="1" x14ac:dyDescent="0.25">
      <c r="C256" t="s">
        <v>182</v>
      </c>
      <c r="D256" s="39" t="s">
        <v>176</v>
      </c>
      <c r="E256" s="102"/>
    </row>
    <row r="257" spans="3:5" hidden="1" outlineLevel="1" x14ac:dyDescent="0.25">
      <c r="C257" t="s">
        <v>183</v>
      </c>
      <c r="D257" s="39" t="s">
        <v>176</v>
      </c>
      <c r="E257" s="102"/>
    </row>
    <row r="258" spans="3:5" hidden="1" outlineLevel="1" x14ac:dyDescent="0.25">
      <c r="C258" t="s">
        <v>184</v>
      </c>
      <c r="D258" s="39" t="s">
        <v>176</v>
      </c>
      <c r="E258" s="102"/>
    </row>
    <row r="259" spans="3:5" hidden="1" outlineLevel="1" x14ac:dyDescent="0.25">
      <c r="C259" t="s">
        <v>185</v>
      </c>
      <c r="D259" s="39" t="s">
        <v>176</v>
      </c>
      <c r="E259" s="102">
        <v>5.2</v>
      </c>
    </row>
    <row r="260" spans="3:5" hidden="1" outlineLevel="1" x14ac:dyDescent="0.25">
      <c r="C260" t="s">
        <v>186</v>
      </c>
      <c r="D260" s="39" t="s">
        <v>176</v>
      </c>
      <c r="E260" s="102"/>
    </row>
    <row r="261" spans="3:5" hidden="1" outlineLevel="1" x14ac:dyDescent="0.25"/>
    <row r="262" spans="3:5" hidden="1" outlineLevel="1" x14ac:dyDescent="0.25">
      <c r="C262" t="str">
        <f t="shared" ref="C262:C269" si="67">C250</f>
        <v>Gas (Commodity)</v>
      </c>
      <c r="D262" s="39" t="s">
        <v>108</v>
      </c>
      <c r="E262" s="103">
        <f t="shared" ref="E262:E272" si="68">E250/$E$219</f>
        <v>0</v>
      </c>
    </row>
    <row r="263" spans="3:5" hidden="1" outlineLevel="1" x14ac:dyDescent="0.25">
      <c r="C263" t="str">
        <f t="shared" si="67"/>
        <v>TCPL Contract Demand</v>
      </c>
      <c r="D263" s="39" t="s">
        <v>108</v>
      </c>
      <c r="E263" s="103">
        <f t="shared" si="68"/>
        <v>0</v>
      </c>
    </row>
    <row r="264" spans="3:5" hidden="1" outlineLevel="1" x14ac:dyDescent="0.25">
      <c r="C264" t="str">
        <f t="shared" si="67"/>
        <v>TCPL Fuel (Volumetric)</v>
      </c>
      <c r="D264" s="39" t="s">
        <v>108</v>
      </c>
      <c r="E264" s="103">
        <f t="shared" si="68"/>
        <v>0</v>
      </c>
    </row>
    <row r="265" spans="3:5" hidden="1" outlineLevel="1" x14ac:dyDescent="0.25">
      <c r="C265" t="str">
        <f t="shared" si="67"/>
        <v>TCPL Demand (excess)</v>
      </c>
      <c r="D265" s="39" t="s">
        <v>108</v>
      </c>
      <c r="E265" s="103">
        <f t="shared" si="68"/>
        <v>0</v>
      </c>
    </row>
    <row r="266" spans="3:5" hidden="1" outlineLevel="1" x14ac:dyDescent="0.25">
      <c r="C266" t="str">
        <f t="shared" si="67"/>
        <v>Liquefaction Contract</v>
      </c>
      <c r="D266" s="39" t="s">
        <v>108</v>
      </c>
      <c r="E266" s="103">
        <f t="shared" si="68"/>
        <v>0</v>
      </c>
    </row>
    <row r="267" spans="3:5" hidden="1" outlineLevel="1" x14ac:dyDescent="0.25">
      <c r="C267" t="str">
        <f t="shared" si="67"/>
        <v>Liquefaction Volumetric</v>
      </c>
      <c r="D267" s="39" t="s">
        <v>108</v>
      </c>
      <c r="E267" s="103">
        <f t="shared" si="68"/>
        <v>0</v>
      </c>
    </row>
    <row r="268" spans="3:5" hidden="1" outlineLevel="1" x14ac:dyDescent="0.25">
      <c r="C268" t="str">
        <f t="shared" si="67"/>
        <v>Trucking</v>
      </c>
      <c r="D268" s="39" t="s">
        <v>108</v>
      </c>
      <c r="E268" s="103">
        <f t="shared" si="68"/>
        <v>0</v>
      </c>
    </row>
    <row r="269" spans="3:5" hidden="1" outlineLevel="1" x14ac:dyDescent="0.25">
      <c r="C269" t="str">
        <f t="shared" si="67"/>
        <v>LNG Depot Vapourization</v>
      </c>
      <c r="D269" s="39" t="s">
        <v>108</v>
      </c>
      <c r="E269" s="103">
        <f t="shared" si="68"/>
        <v>0</v>
      </c>
    </row>
    <row r="270" spans="3:5" hidden="1" outlineLevel="1" x14ac:dyDescent="0.25">
      <c r="C270" t="s">
        <v>184</v>
      </c>
      <c r="D270" s="39" t="s">
        <v>108</v>
      </c>
      <c r="E270" s="103">
        <f t="shared" si="68"/>
        <v>0</v>
      </c>
    </row>
    <row r="271" spans="3:5" hidden="1" outlineLevel="1" x14ac:dyDescent="0.25">
      <c r="C271" t="s">
        <v>185</v>
      </c>
      <c r="D271" s="39" t="s">
        <v>108</v>
      </c>
      <c r="E271" s="103">
        <f t="shared" si="68"/>
        <v>0.1976</v>
      </c>
    </row>
    <row r="272" spans="3:5" hidden="1" outlineLevel="1" x14ac:dyDescent="0.25">
      <c r="C272" t="str">
        <f t="shared" ref="C272" si="69">C260</f>
        <v>Carbon Charge</v>
      </c>
      <c r="D272" s="39" t="s">
        <v>108</v>
      </c>
      <c r="E272" s="103">
        <f t="shared" si="68"/>
        <v>0</v>
      </c>
    </row>
    <row r="273" spans="3:5" hidden="1" outlineLevel="1" x14ac:dyDescent="0.25"/>
    <row r="274" spans="3:5" ht="15.75" hidden="1" outlineLevel="1" x14ac:dyDescent="0.25">
      <c r="C274" s="53" t="s">
        <v>187</v>
      </c>
    </row>
    <row r="275" spans="3:5" hidden="1" outlineLevel="1" x14ac:dyDescent="0.25"/>
    <row r="276" spans="3:5" hidden="1" outlineLevel="1" x14ac:dyDescent="0.25">
      <c r="C276" t="str">
        <f t="shared" ref="C276:C283" si="70">C250</f>
        <v>Gas (Commodity)</v>
      </c>
      <c r="D276" s="39" t="s">
        <v>164</v>
      </c>
      <c r="E276" s="23">
        <f>$E$241*E262</f>
        <v>0</v>
      </c>
    </row>
    <row r="277" spans="3:5" hidden="1" outlineLevel="1" x14ac:dyDescent="0.25">
      <c r="C277" t="str">
        <f t="shared" si="70"/>
        <v>TCPL Contract Demand</v>
      </c>
      <c r="D277" s="39" t="s">
        <v>164</v>
      </c>
      <c r="E277" s="23">
        <f t="shared" ref="E277:E285" si="71">$E$241*E263</f>
        <v>0</v>
      </c>
    </row>
    <row r="278" spans="3:5" hidden="1" outlineLevel="1" x14ac:dyDescent="0.25">
      <c r="C278" t="str">
        <f t="shared" si="70"/>
        <v>TCPL Fuel (Volumetric)</v>
      </c>
      <c r="D278" s="39" t="s">
        <v>164</v>
      </c>
      <c r="E278" s="23">
        <f t="shared" si="71"/>
        <v>0</v>
      </c>
    </row>
    <row r="279" spans="3:5" hidden="1" outlineLevel="1" x14ac:dyDescent="0.25">
      <c r="C279" t="str">
        <f t="shared" si="70"/>
        <v>TCPL Demand (excess)</v>
      </c>
      <c r="D279" s="39" t="s">
        <v>164</v>
      </c>
      <c r="E279" s="23">
        <f t="shared" si="71"/>
        <v>0</v>
      </c>
    </row>
    <row r="280" spans="3:5" hidden="1" outlineLevel="1" x14ac:dyDescent="0.25">
      <c r="C280" t="str">
        <f t="shared" si="70"/>
        <v>Liquefaction Contract</v>
      </c>
      <c r="D280" s="39" t="s">
        <v>164</v>
      </c>
      <c r="E280" s="23">
        <f t="shared" si="71"/>
        <v>0</v>
      </c>
    </row>
    <row r="281" spans="3:5" hidden="1" outlineLevel="1" x14ac:dyDescent="0.25">
      <c r="C281" t="str">
        <f t="shared" si="70"/>
        <v>Liquefaction Volumetric</v>
      </c>
      <c r="D281" s="39" t="s">
        <v>164</v>
      </c>
      <c r="E281" s="23">
        <f t="shared" si="71"/>
        <v>0</v>
      </c>
    </row>
    <row r="282" spans="3:5" hidden="1" outlineLevel="1" x14ac:dyDescent="0.25">
      <c r="C282" t="str">
        <f t="shared" si="70"/>
        <v>Trucking</v>
      </c>
      <c r="D282" s="39" t="s">
        <v>164</v>
      </c>
      <c r="E282" s="23">
        <f t="shared" si="71"/>
        <v>0</v>
      </c>
    </row>
    <row r="283" spans="3:5" hidden="1" outlineLevel="1" x14ac:dyDescent="0.25">
      <c r="C283" t="str">
        <f t="shared" si="70"/>
        <v>LNG Depot Vapourization</v>
      </c>
      <c r="D283" s="39" t="s">
        <v>164</v>
      </c>
      <c r="E283" s="23">
        <f t="shared" si="71"/>
        <v>0</v>
      </c>
    </row>
    <row r="284" spans="3:5" hidden="1" outlineLevel="1" x14ac:dyDescent="0.25">
      <c r="C284" t="s">
        <v>184</v>
      </c>
      <c r="D284" s="39" t="s">
        <v>164</v>
      </c>
      <c r="E284" s="23">
        <f t="shared" si="71"/>
        <v>0</v>
      </c>
    </row>
    <row r="285" spans="3:5" hidden="1" outlineLevel="1" x14ac:dyDescent="0.25">
      <c r="C285" t="s">
        <v>185</v>
      </c>
      <c r="D285" s="39" t="s">
        <v>164</v>
      </c>
      <c r="E285" s="23">
        <f t="shared" si="71"/>
        <v>438.62000000000006</v>
      </c>
    </row>
    <row r="286" spans="3:5" hidden="1" outlineLevel="1" x14ac:dyDescent="0.25">
      <c r="C286" t="str">
        <f t="shared" ref="C286" si="72">C260</f>
        <v>Carbon Charge</v>
      </c>
      <c r="D286" s="39" t="s">
        <v>164</v>
      </c>
      <c r="E286" s="23">
        <f>$E$241*E272</f>
        <v>0</v>
      </c>
    </row>
    <row r="287" spans="3:5" hidden="1" outlineLevel="1" x14ac:dyDescent="0.25">
      <c r="C287" t="s">
        <v>39</v>
      </c>
      <c r="D287" s="39" t="s">
        <v>164</v>
      </c>
      <c r="E287" s="104">
        <f>SUM(E276:E286)</f>
        <v>438.62000000000006</v>
      </c>
    </row>
    <row r="288" spans="3:5" hidden="1" outlineLevel="1" x14ac:dyDescent="0.25"/>
    <row r="289" collapsed="1" x14ac:dyDescent="0.25"/>
  </sheetData>
  <dataConsolidate/>
  <pageMargins left="0.25" right="0.25" top="0.75" bottom="0.75" header="0.3" footer="0.3"/>
  <pageSetup scale="47" fitToWidth="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Projects">
                <anchor moveWithCells="1" sizeWithCells="1">
                  <from>
                    <xdr:col>5</xdr:col>
                    <xdr:colOff>514350</xdr:colOff>
                    <xdr:row>72</xdr:row>
                    <xdr:rowOff>66675</xdr:rowOff>
                  </from>
                  <to>
                    <xdr:col>6</xdr:col>
                    <xdr:colOff>609600</xdr:colOff>
                    <xdr:row>74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Output</vt:lpstr>
      <vt:lpstr>mOutputCopy</vt:lpstr>
      <vt:lpstr>mOutputCopy2</vt:lpstr>
      <vt:lpstr>mOutputCopy3</vt:lpstr>
      <vt:lpstr>Output!Print_Area</vt:lpstr>
    </vt:vector>
  </TitlesOfParts>
  <Company>EPCOR Utilities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Hesselink, Tim</dc:creator>
  <cp:lastModifiedBy>Hesselink, Tim</cp:lastModifiedBy>
  <cp:lastPrinted>2023-10-12T13:18:02Z</cp:lastPrinted>
  <dcterms:created xsi:type="dcterms:W3CDTF">2023-10-12T13:07:54Z</dcterms:created>
  <dcterms:modified xsi:type="dcterms:W3CDTF">2023-10-12T13:18:41Z</dcterms:modified>
</cp:coreProperties>
</file>