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Models\Unlinked models\"/>
    </mc:Choice>
  </mc:AlternateContent>
  <xr:revisionPtr revIDLastSave="0" documentId="8_{675CF8BE-223F-4370-AB25-CADC5BE3B2AF}" xr6:coauthVersionLast="47" xr6:coauthVersionMax="47" xr10:uidLastSave="{00000000-0000-0000-0000-000000000000}"/>
  <bookViews>
    <workbookView xWindow="-120" yWindow="-120" windowWidth="57840" windowHeight="15720" xr2:uid="{46B2D7A3-CF30-4821-A262-F54287E6FA71}"/>
  </bookViews>
  <sheets>
    <sheet name="Sheet1" sheetId="1" r:id="rId1"/>
  </sheets>
  <definedNames>
    <definedName name="BridgeYear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F12" i="1"/>
  <c r="G12" i="1"/>
  <c r="H12" i="1"/>
  <c r="E12" i="1"/>
  <c r="C12" i="1"/>
  <c r="D12" i="1"/>
  <c r="D27" i="1"/>
  <c r="C27" i="1"/>
  <c r="B27" i="1"/>
  <c r="C37" i="1" l="1"/>
  <c r="C39" i="1" s="1"/>
  <c r="C14" i="1"/>
  <c r="B37" i="1"/>
  <c r="B39" i="1" s="1"/>
  <c r="B12" i="1"/>
  <c r="B14" i="1" s="1"/>
  <c r="H47" i="1"/>
  <c r="H49" i="1" s="1"/>
  <c r="G47" i="1"/>
  <c r="G49" i="1" s="1"/>
  <c r="F47" i="1"/>
  <c r="F49" i="1" s="1"/>
  <c r="E47" i="1"/>
  <c r="E49" i="1" s="1"/>
  <c r="D47" i="1"/>
  <c r="D49" i="1" s="1"/>
  <c r="C47" i="1"/>
  <c r="C49" i="1" s="1"/>
  <c r="B47" i="1"/>
  <c r="B49" i="1" s="1"/>
  <c r="H37" i="1"/>
  <c r="H39" i="1" s="1"/>
  <c r="G37" i="1"/>
  <c r="G39" i="1" s="1"/>
  <c r="F37" i="1"/>
  <c r="F39" i="1" s="1"/>
  <c r="E37" i="1"/>
  <c r="E39" i="1" s="1"/>
  <c r="D37" i="1"/>
  <c r="D39" i="1" s="1"/>
  <c r="H14" i="1"/>
  <c r="G14" i="1"/>
  <c r="F14" i="1"/>
  <c r="E14" i="1"/>
  <c r="D14" i="1"/>
  <c r="E1" i="1"/>
  <c r="D1" i="1" s="1"/>
  <c r="C1" i="1" s="1"/>
  <c r="B1" i="1" s="1"/>
  <c r="E29" i="1" l="1"/>
  <c r="E53" i="1" s="1"/>
  <c r="E55" i="1" s="1"/>
  <c r="C29" i="1"/>
  <c r="C53" i="1" s="1"/>
  <c r="C55" i="1" s="1"/>
  <c r="H29" i="1"/>
  <c r="H53" i="1" s="1"/>
  <c r="H55" i="1" s="1"/>
  <c r="G29" i="1"/>
  <c r="G53" i="1" s="1"/>
  <c r="G55" i="1" s="1"/>
  <c r="F29" i="1"/>
  <c r="F53" i="1" s="1"/>
  <c r="F55" i="1" s="1"/>
  <c r="B29" i="1"/>
  <c r="B53" i="1" s="1"/>
  <c r="B55" i="1" s="1"/>
  <c r="D29" i="1"/>
  <c r="D53" i="1" s="1"/>
  <c r="D55" i="1" s="1"/>
</calcChain>
</file>

<file path=xl/sharedStrings.xml><?xml version="1.0" encoding="utf-8"?>
<sst xmlns="http://schemas.openxmlformats.org/spreadsheetml/2006/main" count="55" uniqueCount="51">
  <si>
    <t>Projects</t>
  </si>
  <si>
    <t>Reporting Basis</t>
  </si>
  <si>
    <t>SA-01 - Capital Poles</t>
  </si>
  <si>
    <t>SA-06 - New Subdivisions</t>
  </si>
  <si>
    <t>SA-03 - New UG Service</t>
  </si>
  <si>
    <t>SA-07- Service Upgrades</t>
  </si>
  <si>
    <t>SA-05 - 3-Phase Customer Connections</t>
  </si>
  <si>
    <t>System Access Gross Expenditures</t>
  </si>
  <si>
    <t>System Access Capital Contributions</t>
  </si>
  <si>
    <t>Sub-Total</t>
  </si>
  <si>
    <t>System Renewal</t>
  </si>
  <si>
    <t>SR-04 - Decrepit Pole Replacement</t>
  </si>
  <si>
    <t>SR-02 -  Substation Upgrades</t>
  </si>
  <si>
    <t>SR-05C - Kincardine Load Balancing</t>
  </si>
  <si>
    <t>SR-05D- Fibreglass Transformer Base Replacement</t>
  </si>
  <si>
    <t>SR-05 - Distribution Transformer Replacement</t>
  </si>
  <si>
    <t>SR-06 - Infrastructure Upgrade</t>
  </si>
  <si>
    <t>SR-07- Pole Line Upgrades</t>
  </si>
  <si>
    <t>System Renewal Gross Expenditures</t>
  </si>
  <si>
    <t>System Service</t>
  </si>
  <si>
    <t>Meters</t>
  </si>
  <si>
    <t>System Service Gross Expenditures</t>
  </si>
  <si>
    <t>System Service Capital Contributions</t>
  </si>
  <si>
    <t>General Plant</t>
  </si>
  <si>
    <t>Technology</t>
  </si>
  <si>
    <t>Vehicle Replacement</t>
  </si>
  <si>
    <t>Tools and Equipment</t>
  </si>
  <si>
    <t>General Plant Gross Expenditures</t>
  </si>
  <si>
    <t>General Plant Capital Contributions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</si>
  <si>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</si>
  <si>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</si>
  <si>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</si>
  <si>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Poletran Conversion</t>
  </si>
  <si>
    <t>#6 Copper Replacement</t>
  </si>
  <si>
    <t>New O/H Service Connections</t>
  </si>
  <si>
    <t>Microfits</t>
  </si>
  <si>
    <t>Non-demarcation Customers</t>
  </si>
  <si>
    <t>SCADA</t>
  </si>
  <si>
    <t>Facilities Enhancements</t>
  </si>
  <si>
    <t>Office Furniture and Equipment</t>
  </si>
  <si>
    <t>Communication Equipment</t>
  </si>
  <si>
    <t>Other Capitl Projects</t>
  </si>
  <si>
    <t>HONI LTLT Asset Purchase</t>
  </si>
  <si>
    <t>Automatic Switch</t>
  </si>
  <si>
    <t>System Renewal Capital Contributions</t>
  </si>
  <si>
    <t>PME/Metering Replacement</t>
  </si>
  <si>
    <t>SR-04 - Decrepit Pole Replacement Emergent</t>
  </si>
  <si>
    <t>Micellaneous Metering</t>
  </si>
  <si>
    <t>CYME &amp; GIS Integration</t>
  </si>
  <si>
    <t>2023
Bridge Year</t>
  </si>
  <si>
    <t>2024
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</si>
</sst>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Protection="1">
      <protection locked="0"/>
    </xf>
    <xf numFmtId="3" fontId="0" fillId="0" borderId="6" xfId="1" applyNumberFormat="1" applyFont="1" applyFill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3" fontId="0" fillId="3" borderId="8" xfId="1" applyNumberFormat="1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3" fontId="0" fillId="3" borderId="6" xfId="1" applyNumberFormat="1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0" fillId="3" borderId="10" xfId="1" applyNumberFormat="1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3" fontId="0" fillId="0" borderId="6" xfId="0" applyNumberFormat="1" applyBorder="1"/>
    <xf numFmtId="3" fontId="3" fillId="0" borderId="6" xfId="0" applyNumberFormat="1" applyFont="1" applyBorder="1"/>
    <xf numFmtId="0" fontId="2" fillId="3" borderId="5" xfId="0" applyFont="1" applyFill="1" applyBorder="1" applyAlignment="1" applyProtection="1">
      <alignment wrapText="1"/>
      <protection locked="0"/>
    </xf>
    <xf numFmtId="3" fontId="0" fillId="0" borderId="4" xfId="1" applyNumberFormat="1" applyFont="1" applyFill="1" applyBorder="1" applyProtection="1">
      <protection locked="0"/>
    </xf>
    <xf numFmtId="3" fontId="3" fillId="0" borderId="4" xfId="1" applyNumberFormat="1" applyFont="1" applyFill="1" applyBorder="1" applyProtection="1">
      <protection locked="0"/>
    </xf>
    <xf numFmtId="3" fontId="3" fillId="3" borderId="6" xfId="1" applyNumberFormat="1" applyFont="1" applyFill="1" applyBorder="1" applyProtection="1">
      <protection locked="0"/>
    </xf>
    <xf numFmtId="0" fontId="2" fillId="0" borderId="11" xfId="0" applyFont="1" applyBorder="1" applyProtection="1">
      <protection locked="0"/>
    </xf>
    <xf numFmtId="3" fontId="2" fillId="0" borderId="12" xfId="0" applyNumberFormat="1" applyFont="1" applyBorder="1"/>
    <xf numFmtId="0" fontId="2" fillId="0" borderId="6" xfId="0" applyFont="1" applyBorder="1" applyAlignment="1" applyProtection="1">
      <alignment vertical="top" wrapText="1"/>
      <protection locked="0"/>
    </xf>
    <xf numFmtId="0" fontId="2" fillId="0" borderId="12" xfId="0" applyFont="1" applyBorder="1" applyProtection="1">
      <protection locked="0"/>
    </xf>
    <xf numFmtId="0" fontId="2" fillId="4" borderId="5" xfId="0" applyFont="1" applyFill="1" applyBorder="1" applyProtection="1">
      <protection locked="0"/>
    </xf>
    <xf numFmtId="3" fontId="3" fillId="0" borderId="9" xfId="0" applyNumberFormat="1" applyFont="1" applyBorder="1"/>
    <xf numFmtId="3" fontId="0" fillId="0" borderId="1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077D-AD17-464C-BA93-18A1E56D0343}">
  <dimension ref="A1:H55"/>
  <sheetViews>
    <sheetView tabSelected="1" zoomScaleNormal="100" workbookViewId="0">
      <selection activeCell="H46" sqref="H46"/>
    </sheetView>
  </sheetViews>
  <sheetFormatPr defaultRowHeight="15" x14ac:dyDescent="0.25"/>
  <cols>
    <col min="1" max="1" width="48.28515625" bestFit="1" customWidth="1"/>
    <col min="4" max="4" width="9.85546875" bestFit="1" customWidth="1"/>
  </cols>
  <sheetData>
    <row r="1" spans="1:8" ht="38.25" x14ac:dyDescent="0.25">
      <c r="A1" s="1" t="s">
        <v>0</v>
      </c>
      <c r="B1" s="2">
        <f t="shared" ref="B1:E1" si="0">C1-1</f>
        <v>2018</v>
      </c>
      <c r="C1" s="2">
        <f t="shared" si="0"/>
        <v>2019</v>
      </c>
      <c r="D1" s="2">
        <f t="shared" si="0"/>
        <v>2020</v>
      </c>
      <c r="E1" s="2">
        <f t="shared" si="0"/>
        <v>2021</v>
      </c>
      <c r="F1" s="2">
        <v>2022</v>
      </c>
      <c r="G1" s="2" t="s">
        <v>49</v>
      </c>
      <c r="H1" s="2" t="s">
        <v>50</v>
      </c>
    </row>
    <row r="2" spans="1:8" x14ac:dyDescent="0.25">
      <c r="A2" s="3" t="s">
        <v>1</v>
      </c>
      <c r="B2" s="5"/>
      <c r="C2" s="4"/>
      <c r="D2" s="4"/>
      <c r="E2" s="4"/>
      <c r="F2" s="4"/>
      <c r="G2" s="4"/>
      <c r="H2" s="4"/>
    </row>
    <row r="3" spans="1:8" x14ac:dyDescent="0.25">
      <c r="A3" s="6"/>
      <c r="B3" s="8"/>
      <c r="C3" s="7"/>
      <c r="D3" s="7"/>
      <c r="E3" s="7"/>
      <c r="F3" s="7"/>
      <c r="G3" s="7"/>
      <c r="H3" s="7"/>
    </row>
    <row r="4" spans="1:8" x14ac:dyDescent="0.25">
      <c r="A4" s="6" t="s">
        <v>2</v>
      </c>
      <c r="B4" s="9">
        <v>620437</v>
      </c>
      <c r="C4" s="10">
        <v>460555</v>
      </c>
      <c r="D4" s="10">
        <v>913629.31</v>
      </c>
      <c r="E4" s="10">
        <v>726784.46</v>
      </c>
      <c r="F4" s="10">
        <v>1582976.63</v>
      </c>
      <c r="G4" s="10">
        <v>885955.19</v>
      </c>
      <c r="H4" s="10">
        <v>810423.4</v>
      </c>
    </row>
    <row r="5" spans="1:8" x14ac:dyDescent="0.25">
      <c r="A5" s="6" t="s">
        <v>3</v>
      </c>
      <c r="B5" s="11">
        <v>507509.3</v>
      </c>
      <c r="C5" s="12">
        <v>454982.38</v>
      </c>
      <c r="D5" s="12">
        <v>273422.17</v>
      </c>
      <c r="E5" s="12">
        <v>238635.46</v>
      </c>
      <c r="F5" s="12">
        <v>264729.61</v>
      </c>
      <c r="G5" s="12">
        <v>419569.12</v>
      </c>
      <c r="H5" s="12">
        <v>436986.04</v>
      </c>
    </row>
    <row r="6" spans="1:8" x14ac:dyDescent="0.25">
      <c r="A6" s="6" t="s">
        <v>4</v>
      </c>
      <c r="B6" s="13">
        <v>280141.44</v>
      </c>
      <c r="C6" s="14">
        <v>197412.67</v>
      </c>
      <c r="D6" s="14">
        <v>170596</v>
      </c>
      <c r="E6" s="14">
        <v>146111.72</v>
      </c>
      <c r="F6" s="14">
        <v>397071.09</v>
      </c>
      <c r="G6" s="14">
        <v>260706.87</v>
      </c>
      <c r="H6" s="14">
        <v>268524.18</v>
      </c>
    </row>
    <row r="7" spans="1:8" x14ac:dyDescent="0.25">
      <c r="A7" s="6" t="s">
        <v>5</v>
      </c>
      <c r="B7" s="13">
        <v>62893.120000000003</v>
      </c>
      <c r="C7" s="14">
        <v>71694.559999999998</v>
      </c>
      <c r="D7" s="14">
        <v>109226</v>
      </c>
      <c r="E7" s="14">
        <v>85415.26</v>
      </c>
      <c r="F7" s="14">
        <v>193965.87</v>
      </c>
      <c r="G7" s="14">
        <v>77490.039999999994</v>
      </c>
      <c r="H7" s="14">
        <v>79985.2</v>
      </c>
    </row>
    <row r="8" spans="1:8" x14ac:dyDescent="0.25">
      <c r="A8" s="6" t="s">
        <v>6</v>
      </c>
      <c r="B8" s="13">
        <v>112956.33</v>
      </c>
      <c r="C8" s="14">
        <v>116174</v>
      </c>
      <c r="D8" s="14">
        <v>122418</v>
      </c>
      <c r="E8" s="14">
        <v>115188</v>
      </c>
      <c r="F8" s="14">
        <v>319963</v>
      </c>
      <c r="G8" s="14">
        <v>142495</v>
      </c>
      <c r="H8" s="14">
        <v>148218.23000000001</v>
      </c>
    </row>
    <row r="9" spans="1:8" x14ac:dyDescent="0.25">
      <c r="A9" s="26" t="s">
        <v>34</v>
      </c>
      <c r="B9" s="13">
        <v>10992.24</v>
      </c>
      <c r="C9" s="14">
        <v>6529.55</v>
      </c>
      <c r="D9" s="14">
        <v>2051.6999999999998</v>
      </c>
      <c r="E9" s="14">
        <v>6844.83</v>
      </c>
      <c r="F9" s="14">
        <v>51496.58</v>
      </c>
      <c r="G9" s="14">
        <v>16319.04</v>
      </c>
      <c r="H9" s="14">
        <v>16877.53</v>
      </c>
    </row>
    <row r="10" spans="1:8" x14ac:dyDescent="0.25">
      <c r="A10" s="26" t="s">
        <v>35</v>
      </c>
      <c r="B10" s="13">
        <v>9597.7000000000007</v>
      </c>
      <c r="C10" s="14">
        <v>7629</v>
      </c>
      <c r="D10" s="14">
        <v>623.33000000000004</v>
      </c>
      <c r="E10" s="14">
        <v>1470.9</v>
      </c>
      <c r="F10" s="14">
        <v>1820.64</v>
      </c>
      <c r="G10" s="14">
        <v>0</v>
      </c>
      <c r="H10" s="14">
        <v>0</v>
      </c>
    </row>
    <row r="11" spans="1:8" x14ac:dyDescent="0.25">
      <c r="A11" s="26" t="s">
        <v>36</v>
      </c>
      <c r="B11" s="13">
        <v>38047.050000000003</v>
      </c>
      <c r="C11" s="14">
        <v>41012.800000000003</v>
      </c>
      <c r="D11" s="14">
        <v>24564.41</v>
      </c>
      <c r="E11" s="14">
        <v>28927.31</v>
      </c>
      <c r="F11" s="14">
        <v>1106.3800000000001</v>
      </c>
      <c r="G11" s="14">
        <v>0</v>
      </c>
      <c r="H11" s="14">
        <v>32647.49</v>
      </c>
    </row>
    <row r="12" spans="1:8" x14ac:dyDescent="0.25">
      <c r="A12" s="15" t="s">
        <v>7</v>
      </c>
      <c r="B12" s="17">
        <f>SUM(B4:B11)</f>
        <v>1642574.1800000002</v>
      </c>
      <c r="C12" s="16">
        <f>SUM(C4:C11)</f>
        <v>1355989.9600000002</v>
      </c>
      <c r="D12" s="16">
        <f>SUM(D4:D11)</f>
        <v>1616530.92</v>
      </c>
      <c r="E12" s="16">
        <f>SUM(E4:E11)</f>
        <v>1349377.94</v>
      </c>
      <c r="F12" s="16">
        <f t="shared" ref="F12:H12" si="1">SUM(F4:F11)</f>
        <v>2813129.8</v>
      </c>
      <c r="G12" s="16">
        <f t="shared" si="1"/>
        <v>1802535.2600000002</v>
      </c>
      <c r="H12" s="16">
        <f t="shared" si="1"/>
        <v>1793662.0699999998</v>
      </c>
    </row>
    <row r="13" spans="1:8" x14ac:dyDescent="0.25">
      <c r="A13" s="26" t="s">
        <v>8</v>
      </c>
      <c r="B13" s="9">
        <v>-465132.51</v>
      </c>
      <c r="C13" s="10">
        <v>-430790.6</v>
      </c>
      <c r="D13" s="10">
        <v>-314737.65999999997</v>
      </c>
      <c r="E13" s="10">
        <v>-479846.67</v>
      </c>
      <c r="F13" s="10">
        <v>-538856.88</v>
      </c>
      <c r="G13" s="10">
        <v>-825502</v>
      </c>
      <c r="H13" s="10">
        <v>-850267.23</v>
      </c>
    </row>
    <row r="14" spans="1:8" x14ac:dyDescent="0.25">
      <c r="A14" s="15" t="s">
        <v>9</v>
      </c>
      <c r="B14" s="17">
        <f>B12+B13</f>
        <v>1177441.6700000002</v>
      </c>
      <c r="C14" s="17">
        <f t="shared" ref="C14:H14" si="2">C12+C13</f>
        <v>925199.36000000022</v>
      </c>
      <c r="D14" s="17">
        <f t="shared" si="2"/>
        <v>1301793.26</v>
      </c>
      <c r="E14" s="17">
        <f t="shared" si="2"/>
        <v>869531.27</v>
      </c>
      <c r="F14" s="17">
        <f t="shared" si="2"/>
        <v>2274272.92</v>
      </c>
      <c r="G14" s="17">
        <f t="shared" si="2"/>
        <v>977033.26000000024</v>
      </c>
      <c r="H14" s="17">
        <f t="shared" si="2"/>
        <v>943394.83999999985</v>
      </c>
    </row>
    <row r="15" spans="1:8" x14ac:dyDescent="0.25">
      <c r="A15" s="18" t="s">
        <v>10</v>
      </c>
      <c r="B15" s="8"/>
      <c r="C15" s="7"/>
      <c r="D15" s="7"/>
      <c r="E15" s="7"/>
      <c r="F15" s="7"/>
      <c r="G15" s="7"/>
      <c r="H15" s="7"/>
    </row>
    <row r="16" spans="1:8" x14ac:dyDescent="0.25">
      <c r="A16" s="6" t="s">
        <v>11</v>
      </c>
      <c r="B16" s="9">
        <v>674069</v>
      </c>
      <c r="C16" s="10">
        <v>920915</v>
      </c>
      <c r="D16" s="10">
        <v>884989</v>
      </c>
      <c r="E16" s="10">
        <v>782515</v>
      </c>
      <c r="F16" s="10">
        <v>998984</v>
      </c>
      <c r="G16" s="10">
        <v>1350965.47</v>
      </c>
      <c r="H16" s="12">
        <v>1652855.2</v>
      </c>
    </row>
    <row r="17" spans="1:8" x14ac:dyDescent="0.25">
      <c r="A17" s="6" t="s">
        <v>12</v>
      </c>
      <c r="B17" s="11">
        <v>1350783.09</v>
      </c>
      <c r="C17" s="12">
        <v>1025882.24</v>
      </c>
      <c r="D17" s="12">
        <v>1063358</v>
      </c>
      <c r="E17" s="12">
        <v>640771</v>
      </c>
      <c r="F17" s="12">
        <v>1102559.3500000001</v>
      </c>
      <c r="G17" s="12">
        <v>2423114</v>
      </c>
      <c r="H17" s="10">
        <v>1294515.27</v>
      </c>
    </row>
    <row r="18" spans="1:8" x14ac:dyDescent="0.25">
      <c r="A18" s="6" t="s">
        <v>13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266692.75</v>
      </c>
      <c r="H18" s="12">
        <v>1090213.6599999999</v>
      </c>
    </row>
    <row r="19" spans="1:8" x14ac:dyDescent="0.25">
      <c r="A19" s="6" t="s">
        <v>14</v>
      </c>
      <c r="B19" s="13">
        <v>0</v>
      </c>
      <c r="C19" s="14">
        <v>0</v>
      </c>
      <c r="D19" s="14">
        <v>0</v>
      </c>
      <c r="E19" s="14">
        <v>0</v>
      </c>
      <c r="F19" s="14">
        <v>0</v>
      </c>
      <c r="G19" s="14">
        <v>221221.03</v>
      </c>
      <c r="H19" s="14">
        <v>230321.12</v>
      </c>
    </row>
    <row r="20" spans="1:8" x14ac:dyDescent="0.25">
      <c r="A20" s="6" t="s">
        <v>15</v>
      </c>
      <c r="B20" s="13">
        <v>174253</v>
      </c>
      <c r="C20" s="14">
        <v>279728</v>
      </c>
      <c r="D20" s="14">
        <v>160608</v>
      </c>
      <c r="E20" s="14">
        <v>122107</v>
      </c>
      <c r="F20" s="14">
        <v>63179</v>
      </c>
      <c r="G20" s="14">
        <v>221221.03</v>
      </c>
      <c r="H20" s="14">
        <v>242718.75</v>
      </c>
    </row>
    <row r="21" spans="1:8" x14ac:dyDescent="0.25">
      <c r="A21" s="6" t="s">
        <v>16</v>
      </c>
      <c r="B21" s="13">
        <v>87440.98</v>
      </c>
      <c r="C21" s="14">
        <v>54886</v>
      </c>
      <c r="D21" s="14">
        <v>320451</v>
      </c>
      <c r="E21" s="14">
        <v>42310</v>
      </c>
      <c r="F21" s="14">
        <v>468138</v>
      </c>
      <c r="G21" s="14">
        <v>1264972.1599999999</v>
      </c>
      <c r="H21" s="14">
        <v>136659.17000000001</v>
      </c>
    </row>
    <row r="22" spans="1:8" x14ac:dyDescent="0.25">
      <c r="A22" s="6" t="s">
        <v>17</v>
      </c>
      <c r="B22" s="13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335000</v>
      </c>
    </row>
    <row r="23" spans="1:8" x14ac:dyDescent="0.25">
      <c r="A23" s="26" t="s">
        <v>32</v>
      </c>
      <c r="B23" s="13">
        <v>587918.78</v>
      </c>
      <c r="C23" s="14">
        <v>582180.79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x14ac:dyDescent="0.25">
      <c r="A24" s="26" t="s">
        <v>33</v>
      </c>
      <c r="B24" s="13">
        <v>345035.87</v>
      </c>
      <c r="C24" s="14">
        <v>187664.64000000001</v>
      </c>
      <c r="D24" s="14">
        <v>134540.37</v>
      </c>
      <c r="E24" s="14">
        <v>0</v>
      </c>
      <c r="F24" s="14">
        <v>0</v>
      </c>
      <c r="G24" s="14">
        <v>0</v>
      </c>
      <c r="H24" s="14">
        <v>0</v>
      </c>
    </row>
    <row r="25" spans="1:8" x14ac:dyDescent="0.25">
      <c r="A25" s="26" t="s">
        <v>45</v>
      </c>
      <c r="B25" s="13">
        <v>0</v>
      </c>
      <c r="C25" s="14">
        <v>0</v>
      </c>
      <c r="D25" s="14">
        <v>131908.45000000001</v>
      </c>
      <c r="E25" s="14">
        <v>0</v>
      </c>
      <c r="F25" s="14">
        <v>2447</v>
      </c>
      <c r="G25" s="14">
        <v>0</v>
      </c>
      <c r="H25" s="14">
        <v>0</v>
      </c>
    </row>
    <row r="26" spans="1:8" x14ac:dyDescent="0.25">
      <c r="A26" s="6" t="s">
        <v>46</v>
      </c>
      <c r="B26" s="13">
        <v>0</v>
      </c>
      <c r="C26" s="14">
        <v>0</v>
      </c>
      <c r="D26" s="14">
        <v>251303.61</v>
      </c>
      <c r="E26" s="14">
        <v>71783.820000000007</v>
      </c>
      <c r="F26" s="14">
        <v>0</v>
      </c>
      <c r="G26" s="14">
        <v>0</v>
      </c>
      <c r="H26" s="14">
        <v>0</v>
      </c>
    </row>
    <row r="27" spans="1:8" x14ac:dyDescent="0.25">
      <c r="A27" s="15" t="s">
        <v>18</v>
      </c>
      <c r="B27" s="17">
        <f>SUM(B16:B26)</f>
        <v>3219500.7199999997</v>
      </c>
      <c r="C27" s="16">
        <f>SUM(C16:C26)</f>
        <v>3051256.6700000004</v>
      </c>
      <c r="D27" s="16">
        <f>SUM(D16:D26)</f>
        <v>2947158.43</v>
      </c>
      <c r="E27" s="16">
        <f t="shared" ref="E27:H27" si="3">SUM(E16:E26)</f>
        <v>1659486.82</v>
      </c>
      <c r="F27" s="16">
        <f t="shared" si="3"/>
        <v>2635307.35</v>
      </c>
      <c r="G27" s="16">
        <f t="shared" si="3"/>
        <v>5748186.4400000004</v>
      </c>
      <c r="H27" s="16">
        <f t="shared" si="3"/>
        <v>4982283.17</v>
      </c>
    </row>
    <row r="28" spans="1:8" x14ac:dyDescent="0.25">
      <c r="A28" s="26" t="s">
        <v>44</v>
      </c>
      <c r="B28" s="27"/>
      <c r="C28" s="28">
        <v>-32558</v>
      </c>
      <c r="D28" s="28">
        <v>-98609</v>
      </c>
      <c r="E28" s="28"/>
      <c r="F28" s="28"/>
      <c r="G28" s="28"/>
      <c r="H28" s="28"/>
    </row>
    <row r="29" spans="1:8" x14ac:dyDescent="0.25">
      <c r="A29" s="26" t="s">
        <v>9</v>
      </c>
      <c r="B29" s="27">
        <f>B28+B27</f>
        <v>3219500.7199999997</v>
      </c>
      <c r="C29" s="27">
        <f t="shared" ref="C29:H29" si="4">C28+C27</f>
        <v>3018698.6700000004</v>
      </c>
      <c r="D29" s="27">
        <f t="shared" si="4"/>
        <v>2848549.43</v>
      </c>
      <c r="E29" s="27">
        <f t="shared" si="4"/>
        <v>1659486.82</v>
      </c>
      <c r="F29" s="27">
        <f t="shared" si="4"/>
        <v>2635307.35</v>
      </c>
      <c r="G29" s="27">
        <f t="shared" si="4"/>
        <v>5748186.4400000004</v>
      </c>
      <c r="H29" s="27">
        <f t="shared" si="4"/>
        <v>4982283.17</v>
      </c>
    </row>
    <row r="30" spans="1:8" x14ac:dyDescent="0.25">
      <c r="A30" s="15"/>
      <c r="B30" s="13"/>
      <c r="C30" s="14"/>
      <c r="D30" s="14"/>
      <c r="E30" s="14"/>
      <c r="F30" s="14"/>
      <c r="G30" s="14"/>
      <c r="H30" s="14"/>
    </row>
    <row r="31" spans="1:8" x14ac:dyDescent="0.25">
      <c r="A31" s="18" t="s">
        <v>19</v>
      </c>
      <c r="B31" s="8"/>
      <c r="C31" s="7"/>
      <c r="D31" s="7"/>
      <c r="E31" s="7"/>
      <c r="F31" s="7"/>
      <c r="G31" s="7"/>
      <c r="H31" s="7"/>
    </row>
    <row r="32" spans="1:8" x14ac:dyDescent="0.25">
      <c r="A32" s="6" t="s">
        <v>20</v>
      </c>
      <c r="B32" s="9">
        <v>224096.17</v>
      </c>
      <c r="C32" s="10">
        <v>112537</v>
      </c>
      <c r="D32" s="10">
        <v>214647</v>
      </c>
      <c r="E32" s="10">
        <v>65923</v>
      </c>
      <c r="F32" s="10">
        <v>109156</v>
      </c>
      <c r="G32" s="10">
        <v>308886</v>
      </c>
      <c r="H32" s="10">
        <v>310493.68</v>
      </c>
    </row>
    <row r="33" spans="1:8" x14ac:dyDescent="0.25">
      <c r="A33" s="26" t="s">
        <v>37</v>
      </c>
      <c r="B33" s="11">
        <v>212571.53</v>
      </c>
      <c r="C33" s="12">
        <v>363.8</v>
      </c>
      <c r="D33" s="12">
        <v>0</v>
      </c>
      <c r="E33" s="12">
        <v>0</v>
      </c>
      <c r="F33" s="12">
        <v>0</v>
      </c>
      <c r="G33" s="14">
        <v>0</v>
      </c>
      <c r="H33" s="12">
        <v>0</v>
      </c>
    </row>
    <row r="34" spans="1:8" x14ac:dyDescent="0.25">
      <c r="A34" s="26" t="s">
        <v>43</v>
      </c>
      <c r="B34" s="13">
        <v>0</v>
      </c>
      <c r="C34" s="14">
        <v>46996.62</v>
      </c>
      <c r="D34" s="14">
        <v>15377.57</v>
      </c>
      <c r="E34" s="14">
        <v>0</v>
      </c>
      <c r="F34" s="14">
        <v>160761.16</v>
      </c>
      <c r="G34" s="14">
        <v>24623.75</v>
      </c>
      <c r="H34" s="14">
        <v>42800.91</v>
      </c>
    </row>
    <row r="35" spans="1:8" x14ac:dyDescent="0.25">
      <c r="A35" s="26" t="s">
        <v>47</v>
      </c>
      <c r="B35" s="13">
        <v>0</v>
      </c>
      <c r="C35" s="14">
        <v>0</v>
      </c>
      <c r="D35" s="14">
        <v>2696.71</v>
      </c>
      <c r="E35" s="14">
        <v>0</v>
      </c>
      <c r="F35" s="14">
        <v>0</v>
      </c>
      <c r="G35" s="14">
        <v>0</v>
      </c>
      <c r="H35" s="14">
        <v>0</v>
      </c>
    </row>
    <row r="36" spans="1:8" x14ac:dyDescent="0.25">
      <c r="A36" s="26" t="s">
        <v>48</v>
      </c>
      <c r="B36" s="13">
        <v>0</v>
      </c>
      <c r="C36" s="14">
        <v>0</v>
      </c>
      <c r="D36" s="14">
        <v>0</v>
      </c>
      <c r="E36" s="14">
        <v>0</v>
      </c>
      <c r="F36" s="14">
        <v>71777.570000000007</v>
      </c>
      <c r="G36" s="12">
        <v>176000</v>
      </c>
      <c r="H36" s="14">
        <v>0</v>
      </c>
    </row>
    <row r="37" spans="1:8" x14ac:dyDescent="0.25">
      <c r="A37" s="15" t="s">
        <v>21</v>
      </c>
      <c r="B37" s="17">
        <f>SUM(B32:B36)</f>
        <v>436667.7</v>
      </c>
      <c r="C37" s="16">
        <f>SUM(C32:C36)</f>
        <v>159897.42000000001</v>
      </c>
      <c r="D37" s="16">
        <f t="shared" ref="D37:H37" si="5">SUM(D32:D36)</f>
        <v>232721.28</v>
      </c>
      <c r="E37" s="16">
        <f t="shared" si="5"/>
        <v>65923</v>
      </c>
      <c r="F37" s="16">
        <f t="shared" si="5"/>
        <v>341694.73000000004</v>
      </c>
      <c r="G37" s="16">
        <f>SUM(G32:G36)</f>
        <v>509509.75</v>
      </c>
      <c r="H37" s="16">
        <f t="shared" si="5"/>
        <v>353294.58999999997</v>
      </c>
    </row>
    <row r="38" spans="1:8" x14ac:dyDescent="0.25">
      <c r="A38" s="15" t="s">
        <v>22</v>
      </c>
      <c r="B38" s="13">
        <v>0</v>
      </c>
      <c r="C38" s="14">
        <v>-21632</v>
      </c>
      <c r="D38" s="14">
        <v>-4326</v>
      </c>
      <c r="E38" s="14">
        <v>0</v>
      </c>
      <c r="F38" s="14">
        <v>0</v>
      </c>
      <c r="G38" s="14">
        <v>-29974</v>
      </c>
      <c r="H38" s="14">
        <v>-30873</v>
      </c>
    </row>
    <row r="39" spans="1:8" x14ac:dyDescent="0.25">
      <c r="A39" s="15" t="s">
        <v>9</v>
      </c>
      <c r="B39" s="17">
        <f>B37+B38</f>
        <v>436667.7</v>
      </c>
      <c r="C39" s="17">
        <f t="shared" ref="C39:H39" si="6">C37+C38</f>
        <v>138265.42000000001</v>
      </c>
      <c r="D39" s="17">
        <f t="shared" si="6"/>
        <v>228395.28</v>
      </c>
      <c r="E39" s="17">
        <f t="shared" si="6"/>
        <v>65923</v>
      </c>
      <c r="F39" s="17">
        <f t="shared" si="6"/>
        <v>341694.73000000004</v>
      </c>
      <c r="G39" s="17">
        <f t="shared" si="6"/>
        <v>479535.75</v>
      </c>
      <c r="H39" s="17">
        <f t="shared" si="6"/>
        <v>322421.58999999997</v>
      </c>
    </row>
    <row r="40" spans="1:8" x14ac:dyDescent="0.25">
      <c r="A40" s="18" t="s">
        <v>23</v>
      </c>
      <c r="B40" s="20"/>
      <c r="C40" s="19"/>
      <c r="D40" s="19"/>
      <c r="E40" s="19"/>
      <c r="F40" s="19"/>
      <c r="G40" s="19"/>
      <c r="H40" s="19"/>
    </row>
    <row r="41" spans="1:8" x14ac:dyDescent="0.25">
      <c r="A41" s="6" t="s">
        <v>24</v>
      </c>
      <c r="B41" s="9">
        <v>117083.7</v>
      </c>
      <c r="C41" s="10">
        <v>16145</v>
      </c>
      <c r="D41" s="10">
        <v>105748</v>
      </c>
      <c r="E41" s="10">
        <v>30311</v>
      </c>
      <c r="F41" s="10">
        <v>21051</v>
      </c>
      <c r="G41" s="10">
        <v>136000</v>
      </c>
      <c r="H41" s="10">
        <v>144282.4</v>
      </c>
    </row>
    <row r="42" spans="1:8" x14ac:dyDescent="0.25">
      <c r="A42" s="6" t="s">
        <v>25</v>
      </c>
      <c r="B42" s="11">
        <v>541413.5</v>
      </c>
      <c r="C42" s="12">
        <v>1970</v>
      </c>
      <c r="D42" s="12">
        <v>112200</v>
      </c>
      <c r="E42" s="12">
        <v>371220</v>
      </c>
      <c r="F42" s="12">
        <v>490809</v>
      </c>
      <c r="G42" s="12">
        <v>671093</v>
      </c>
      <c r="H42" s="12">
        <v>250000</v>
      </c>
    </row>
    <row r="43" spans="1:8" x14ac:dyDescent="0.25">
      <c r="A43" s="6" t="s">
        <v>26</v>
      </c>
      <c r="B43" s="11">
        <v>15694.37</v>
      </c>
      <c r="C43" s="12">
        <v>172600</v>
      </c>
      <c r="D43" s="12">
        <v>0</v>
      </c>
      <c r="E43" s="12">
        <v>22044</v>
      </c>
      <c r="F43" s="12">
        <v>31588</v>
      </c>
      <c r="G43" s="12">
        <v>60000</v>
      </c>
      <c r="H43" s="12">
        <v>61000</v>
      </c>
    </row>
    <row r="44" spans="1:8" x14ac:dyDescent="0.25">
      <c r="A44" s="26" t="s">
        <v>38</v>
      </c>
      <c r="B44" s="13">
        <v>57681.9</v>
      </c>
      <c r="C44" s="14">
        <v>17319.75</v>
      </c>
      <c r="D44" s="14">
        <v>161260.53</v>
      </c>
      <c r="E44" s="14">
        <v>21135.89</v>
      </c>
      <c r="F44" s="14">
        <v>0</v>
      </c>
      <c r="G44" s="14">
        <v>195000</v>
      </c>
      <c r="H44" s="14">
        <v>20000</v>
      </c>
    </row>
    <row r="45" spans="1:8" x14ac:dyDescent="0.25">
      <c r="A45" s="26" t="s">
        <v>39</v>
      </c>
      <c r="B45" s="13">
        <v>19648.990000000002</v>
      </c>
      <c r="C45" s="14">
        <v>10123.34</v>
      </c>
      <c r="D45" s="14">
        <v>0</v>
      </c>
      <c r="E45" s="14">
        <v>31769</v>
      </c>
      <c r="F45" s="14">
        <v>0</v>
      </c>
      <c r="G45" s="14">
        <v>10000</v>
      </c>
      <c r="H45" s="14">
        <v>15000</v>
      </c>
    </row>
    <row r="46" spans="1:8" x14ac:dyDescent="0.25">
      <c r="A46" s="26" t="s">
        <v>40</v>
      </c>
      <c r="B46" s="13">
        <v>18972.990000000002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</row>
    <row r="47" spans="1:8" x14ac:dyDescent="0.25">
      <c r="A47" s="15" t="s">
        <v>27</v>
      </c>
      <c r="B47" s="17">
        <f t="shared" ref="B47:H47" si="7">SUM(B41:B46)</f>
        <v>770495.45</v>
      </c>
      <c r="C47" s="16">
        <f t="shared" si="7"/>
        <v>218158.09</v>
      </c>
      <c r="D47" s="16">
        <f t="shared" si="7"/>
        <v>379208.53</v>
      </c>
      <c r="E47" s="16">
        <f t="shared" si="7"/>
        <v>476479.89</v>
      </c>
      <c r="F47" s="16">
        <f t="shared" si="7"/>
        <v>543448</v>
      </c>
      <c r="G47" s="16">
        <f t="shared" si="7"/>
        <v>1072093</v>
      </c>
      <c r="H47" s="16">
        <f t="shared" si="7"/>
        <v>490282.4</v>
      </c>
    </row>
    <row r="48" spans="1:8" x14ac:dyDescent="0.25">
      <c r="A48" s="15" t="s">
        <v>28</v>
      </c>
      <c r="B48" s="13"/>
      <c r="C48" s="14"/>
      <c r="D48" s="14"/>
      <c r="E48" s="14"/>
      <c r="F48" s="14"/>
      <c r="G48" s="14"/>
      <c r="H48" s="14"/>
    </row>
    <row r="49" spans="1:8" x14ac:dyDescent="0.25">
      <c r="A49" s="15" t="s">
        <v>9</v>
      </c>
      <c r="B49" s="16">
        <f t="shared" ref="B49:G49" si="8">B47+B48</f>
        <v>770495.45</v>
      </c>
      <c r="C49" s="16">
        <f t="shared" si="8"/>
        <v>218158.09</v>
      </c>
      <c r="D49" s="16">
        <f t="shared" si="8"/>
        <v>379208.53</v>
      </c>
      <c r="E49" s="16">
        <f t="shared" si="8"/>
        <v>476479.89</v>
      </c>
      <c r="F49" s="16">
        <f t="shared" si="8"/>
        <v>543448</v>
      </c>
      <c r="G49" s="16">
        <f t="shared" si="8"/>
        <v>1072093</v>
      </c>
      <c r="H49" s="16">
        <f>H47+H48</f>
        <v>490282.4</v>
      </c>
    </row>
    <row r="50" spans="1:8" x14ac:dyDescent="0.25">
      <c r="A50" s="26" t="s">
        <v>42</v>
      </c>
      <c r="B50" s="16">
        <v>49742</v>
      </c>
      <c r="C50" s="16">
        <v>0</v>
      </c>
      <c r="D50" s="16">
        <v>0</v>
      </c>
      <c r="E50" s="16">
        <v>0</v>
      </c>
      <c r="F50" s="16">
        <v>0</v>
      </c>
      <c r="G50" s="16"/>
      <c r="H50" s="16"/>
    </row>
    <row r="51" spans="1:8" x14ac:dyDescent="0.25">
      <c r="A51" s="26" t="s">
        <v>41</v>
      </c>
      <c r="B51" s="16">
        <v>128261.57</v>
      </c>
      <c r="C51" s="16">
        <v>131465.29999999999</v>
      </c>
      <c r="D51" s="16">
        <v>45604.65</v>
      </c>
      <c r="E51" s="16">
        <v>0</v>
      </c>
      <c r="F51" s="16">
        <v>224498.91</v>
      </c>
      <c r="G51" s="16"/>
      <c r="H51" s="16"/>
    </row>
    <row r="52" spans="1:8" ht="15.75" thickBot="1" x14ac:dyDescent="0.3">
      <c r="A52" s="18" t="s">
        <v>29</v>
      </c>
      <c r="B52" s="21"/>
      <c r="C52" s="12"/>
      <c r="D52" s="12"/>
      <c r="E52" s="12"/>
      <c r="F52" s="12"/>
      <c r="G52" s="12"/>
      <c r="H52" s="12"/>
    </row>
    <row r="53" spans="1:8" ht="16.5" thickTop="1" thickBot="1" x14ac:dyDescent="0.3">
      <c r="A53" s="22" t="s">
        <v>30</v>
      </c>
      <c r="B53" s="23">
        <f t="shared" ref="B53:H53" si="9">B14+B29+B39+B49+B50+B51</f>
        <v>5782109.1100000003</v>
      </c>
      <c r="C53" s="23">
        <f t="shared" si="9"/>
        <v>4431786.8400000008</v>
      </c>
      <c r="D53" s="23">
        <f t="shared" si="9"/>
        <v>4803551.1500000013</v>
      </c>
      <c r="E53" s="23">
        <f t="shared" si="9"/>
        <v>3071420.98</v>
      </c>
      <c r="F53" s="23">
        <f t="shared" si="9"/>
        <v>6019221.9100000001</v>
      </c>
      <c r="G53" s="23">
        <f t="shared" si="9"/>
        <v>8276848.4500000011</v>
      </c>
      <c r="H53" s="23">
        <f t="shared" si="9"/>
        <v>6738382</v>
      </c>
    </row>
    <row r="54" spans="1:8" ht="39" thickBot="1" x14ac:dyDescent="0.3">
      <c r="A54" s="24" t="s">
        <v>31</v>
      </c>
      <c r="B54" s="21"/>
      <c r="C54" s="12"/>
      <c r="D54" s="12"/>
      <c r="E54" s="12"/>
      <c r="F54" s="12"/>
      <c r="G54" s="12"/>
      <c r="H54" s="12"/>
    </row>
    <row r="55" spans="1:8" ht="16.5" thickTop="1" thickBot="1" x14ac:dyDescent="0.3">
      <c r="A55" s="25" t="s">
        <v>30</v>
      </c>
      <c r="B55" s="23">
        <f t="shared" ref="B55:G55" si="10">SUM(B53:B54)</f>
        <v>5782109.1100000003</v>
      </c>
      <c r="C55" s="23">
        <f t="shared" si="10"/>
        <v>4431786.8400000008</v>
      </c>
      <c r="D55" s="23">
        <f t="shared" si="10"/>
        <v>4803551.1500000013</v>
      </c>
      <c r="E55" s="23">
        <f t="shared" si="10"/>
        <v>3071420.98</v>
      </c>
      <c r="F55" s="23">
        <f t="shared" si="10"/>
        <v>6019221.9100000001</v>
      </c>
      <c r="G55" s="23">
        <f t="shared" si="10"/>
        <v>8276848.4500000011</v>
      </c>
      <c r="H55" s="23">
        <f>SUM(H53:H54)</f>
        <v>6738382</v>
      </c>
    </row>
  </sheetData>
  <dataValidations count="1">
    <dataValidation type="list" allowBlank="1" showInputMessage="1" showErrorMessage="1" sqref="B2:H2" xr:uid="{5AF88D07-D556-4260-AB90-D4910C1C156A}">
      <formula1>"CGAAP, MIFRS, USGAAP, ASPE"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Ferguson</dc:creator>
  <cp:lastModifiedBy>Tandem Energy Services</cp:lastModifiedBy>
  <dcterms:created xsi:type="dcterms:W3CDTF">2023-11-07T19:36:03Z</dcterms:created>
  <dcterms:modified xsi:type="dcterms:W3CDTF">2023-11-07T21:10:18Z</dcterms:modified>
</cp:coreProperties>
</file>