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Admin\Ontario Energy Board\Rate Design\2024 COS - Steering Committee Folder\5. Interrogatories - Round 1\Attachments\Exhibit 2\"/>
    </mc:Choice>
  </mc:AlternateContent>
  <xr:revisionPtr revIDLastSave="0" documentId="13_ncr:1_{417B37DA-686F-42B8-B84D-6DD883F37635}" xr6:coauthVersionLast="47" xr6:coauthVersionMax="47" xr10:uidLastSave="{00000000-0000-0000-0000-000000000000}"/>
  <bookViews>
    <workbookView xWindow="-28920" yWindow="-120" windowWidth="29040" windowHeight="15840" xr2:uid="{26041A86-7244-47DB-81AB-14AF3228B0C5}"/>
  </bookViews>
  <sheets>
    <sheet name="Sheet2" sheetId="4" r:id="rId1"/>
    <sheet name="Sheet3" sheetId="3" r:id="rId2"/>
  </sheets>
  <externalReferences>
    <externalReference r:id="rId3"/>
    <externalReference r:id="rId4"/>
    <externalReference r:id="rId5"/>
    <externalReference r:id="rId6"/>
  </externalReferences>
  <definedNames>
    <definedName name="BridgeYear">'[1]LDC Info'!$E$26</definedName>
    <definedName name="EBNUMBER">'[2]LDC Info'!$E$16</definedName>
    <definedName name="RebaseYear">'[3]LDC Info'!$E$28</definedName>
    <definedName name="TestYear">'[1]LDC Info'!$E$24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0" i="4" l="1"/>
  <c r="I135" i="4"/>
  <c r="I137" i="4" s="1"/>
  <c r="I142" i="4" s="1"/>
  <c r="I145" i="4" s="1"/>
  <c r="H135" i="4"/>
  <c r="H137" i="4" s="1"/>
  <c r="G135" i="4"/>
  <c r="G137" i="4" s="1"/>
  <c r="F135" i="4"/>
  <c r="F137" i="4" s="1"/>
  <c r="E135" i="4"/>
  <c r="E137" i="4" s="1"/>
  <c r="D135" i="4"/>
  <c r="D137" i="4" s="1"/>
  <c r="C135" i="4"/>
  <c r="C137" i="4" s="1"/>
  <c r="B135" i="4"/>
  <c r="B137" i="4" s="1"/>
  <c r="I124" i="4"/>
  <c r="I126" i="4" s="1"/>
  <c r="H124" i="4"/>
  <c r="H126" i="4" s="1"/>
  <c r="G124" i="4"/>
  <c r="G126" i="4" s="1"/>
  <c r="F124" i="4"/>
  <c r="F126" i="4" s="1"/>
  <c r="E124" i="4"/>
  <c r="E126" i="4" s="1"/>
  <c r="D124" i="4"/>
  <c r="D126" i="4" s="1"/>
  <c r="C124" i="4"/>
  <c r="C126" i="4" s="1"/>
  <c r="B124" i="4"/>
  <c r="B126" i="4" s="1"/>
  <c r="H119" i="4"/>
  <c r="I117" i="4"/>
  <c r="I119" i="4" s="1"/>
  <c r="H117" i="4"/>
  <c r="G117" i="4"/>
  <c r="G119" i="4" s="1"/>
  <c r="F117" i="4"/>
  <c r="J117" i="4" s="1"/>
  <c r="E117" i="4"/>
  <c r="E119" i="4" s="1"/>
  <c r="D117" i="4"/>
  <c r="D119" i="4" s="1"/>
  <c r="C117" i="4"/>
  <c r="C119" i="4" s="1"/>
  <c r="B117" i="4"/>
  <c r="B119" i="4" s="1"/>
  <c r="I28" i="4"/>
  <c r="I30" i="4" s="1"/>
  <c r="H28" i="4"/>
  <c r="H30" i="4" s="1"/>
  <c r="G28" i="4"/>
  <c r="G30" i="4" s="1"/>
  <c r="F28" i="4"/>
  <c r="F30" i="4" s="1"/>
  <c r="E28" i="4"/>
  <c r="E30" i="4" s="1"/>
  <c r="D28" i="4"/>
  <c r="D30" i="4" s="1"/>
  <c r="C28" i="4"/>
  <c r="C30" i="4" s="1"/>
  <c r="B28" i="4"/>
  <c r="B30" i="4" s="1"/>
  <c r="H140" i="4" l="1"/>
  <c r="H142" i="4" s="1"/>
  <c r="H145" i="4" s="1"/>
  <c r="B140" i="4"/>
  <c r="B142" i="4" s="1"/>
  <c r="B145" i="4" s="1"/>
  <c r="C140" i="4"/>
  <c r="C142" i="4" s="1"/>
  <c r="C145" i="4" s="1"/>
  <c r="E140" i="4"/>
  <c r="E142" i="4" s="1"/>
  <c r="E145" i="4" s="1"/>
  <c r="D140" i="4"/>
  <c r="D142" i="4" s="1"/>
  <c r="D145" i="4" s="1"/>
  <c r="G140" i="4"/>
  <c r="G142" i="4" s="1"/>
  <c r="G145" i="4" s="1"/>
  <c r="F119" i="4"/>
  <c r="F140" i="4" s="1"/>
  <c r="F142" i="4" s="1"/>
  <c r="F145" i="4" s="1"/>
</calcChain>
</file>

<file path=xl/sharedStrings.xml><?xml version="1.0" encoding="utf-8"?>
<sst xmlns="http://schemas.openxmlformats.org/spreadsheetml/2006/main" count="158" uniqueCount="135">
  <si>
    <t>File Number:</t>
  </si>
  <si>
    <t>Exhibit:</t>
  </si>
  <si>
    <t>Tab:</t>
  </si>
  <si>
    <t>Schedule:</t>
  </si>
  <si>
    <t>Page:</t>
  </si>
  <si>
    <t>Date:</t>
  </si>
  <si>
    <t>Appendix 2-AA</t>
  </si>
  <si>
    <t xml:space="preserve">Capital Projects Table (In-Service Basis) </t>
  </si>
  <si>
    <t>Net Capital/Gross Capital</t>
  </si>
  <si>
    <t>Projects</t>
  </si>
  <si>
    <t>2023
Bridge Year</t>
  </si>
  <si>
    <t>2024
Test Year</t>
  </si>
  <si>
    <t>Reporting Basis</t>
  </si>
  <si>
    <t>MIFRS</t>
  </si>
  <si>
    <t>SYSTEM ACCESS</t>
  </si>
  <si>
    <t>PCB Transformer Replacements (A 01)</t>
  </si>
  <si>
    <t>Customer Recoverable System Modifications (A 02)</t>
  </si>
  <si>
    <t>Customer Driven System Expansions (A 11)</t>
  </si>
  <si>
    <t>Residential Service Connections (A 12)</t>
  </si>
  <si>
    <t>General Service Connections (A 13)</t>
  </si>
  <si>
    <t>Expansions for Residential Subdivisions (A 14)</t>
  </si>
  <si>
    <t>System Relocations (A 15)</t>
  </si>
  <si>
    <t>Sentinel Lights (A 19)</t>
  </si>
  <si>
    <t>Meter Installations (A 21)</t>
  </si>
  <si>
    <t>Kenora Underground Services</t>
  </si>
  <si>
    <t>Miscellaneous</t>
  </si>
  <si>
    <t>System Access Total Expenditures</t>
  </si>
  <si>
    <t>System Access Capital Contributions</t>
  </si>
  <si>
    <t>System Access Net Expenditures</t>
  </si>
  <si>
    <t>SYSTEM RENEWAL</t>
  </si>
  <si>
    <t xml:space="preserve">25 kV Voltage Conversions (B11) </t>
  </si>
  <si>
    <t>Spruce/Hemlock Pole Line</t>
  </si>
  <si>
    <t xml:space="preserve">Kingsway/ Walsh Pole Line </t>
  </si>
  <si>
    <t>not in service</t>
  </si>
  <si>
    <t>20th Side Rd 12 k Rebuild</t>
  </si>
  <si>
    <t>Victor St Pole Line Rebuild</t>
  </si>
  <si>
    <t>Tupper St 4 kV Pole Line</t>
  </si>
  <si>
    <t>Walsh Pole Line Rebuild</t>
  </si>
  <si>
    <t>21F6 PH2 Rebuild</t>
  </si>
  <si>
    <t>Arthur St 2017 25kV Rebuild</t>
  </si>
  <si>
    <t>25kV Pole Replacements</t>
  </si>
  <si>
    <t>Walsh-Sprag/Kings</t>
  </si>
  <si>
    <t>Carl-Dublin-Strand Pole</t>
  </si>
  <si>
    <t>10M1 - Northern-vickers</t>
  </si>
  <si>
    <t>Pineview-Sycamore Pole</t>
  </si>
  <si>
    <t>Agate-Amethyst Pole Line</t>
  </si>
  <si>
    <t>Arthur Street Easement</t>
  </si>
  <si>
    <t>Edward-William Pole Line</t>
  </si>
  <si>
    <t>Edward/Ironwood Pole Line</t>
  </si>
  <si>
    <t>Central Ave 17M1/3 Pole</t>
  </si>
  <si>
    <t>Central Ave 17M 5/6/7 Pole</t>
  </si>
  <si>
    <t xml:space="preserve">University/ Sherbrooke </t>
  </si>
  <si>
    <t xml:space="preserve">17M2 PH2 Pole Placement </t>
  </si>
  <si>
    <t>Edward Ironwood 25kV</t>
  </si>
  <si>
    <t xml:space="preserve">Inglewood-Ashland Pole </t>
  </si>
  <si>
    <t xml:space="preserve">4 kV Line Voltage Conversions (B12) </t>
  </si>
  <si>
    <t>Black Bay/Dewe Rebuild</t>
  </si>
  <si>
    <t>Dewe/Rita Rebuild</t>
  </si>
  <si>
    <t>Donald-Edward Rebuild</t>
  </si>
  <si>
    <t xml:space="preserve">Ford/ Walnut </t>
  </si>
  <si>
    <t xml:space="preserve">MacDougall /Court </t>
  </si>
  <si>
    <t>Ontario/ Second rebuild</t>
  </si>
  <si>
    <t>Finlayson- Brodie</t>
  </si>
  <si>
    <t>Strathcona Avenue Pole Line</t>
  </si>
  <si>
    <t>McPherson-Christie</t>
  </si>
  <si>
    <t>Redmond/Egan Rebuild</t>
  </si>
  <si>
    <t>Elm/Campbell</t>
  </si>
  <si>
    <t>College Tupper Rebuild</t>
  </si>
  <si>
    <t>Miles-Edward (Volt Conv)</t>
  </si>
  <si>
    <t xml:space="preserve">Cumming - Brodie </t>
  </si>
  <si>
    <t>Northern-Vickers</t>
  </si>
  <si>
    <t>Donald/Mountdale</t>
  </si>
  <si>
    <t xml:space="preserve">Court/ Van Horne </t>
  </si>
  <si>
    <t>Algoma/Wolseley Rebuild</t>
  </si>
  <si>
    <t>Court-Elgin Rebuild</t>
  </si>
  <si>
    <t>Court-Wilson Rebuild</t>
  </si>
  <si>
    <t>21F1 Rebuild and Volt Con</t>
  </si>
  <si>
    <t>21F5</t>
  </si>
  <si>
    <t>21F6</t>
  </si>
  <si>
    <t>McDougall/Court PH1-4kV</t>
  </si>
  <si>
    <t>21F1-Phase 2 - Rebuild</t>
  </si>
  <si>
    <t>MacDougall Court Line Reb PH1-25kV</t>
  </si>
  <si>
    <t>Donald/ Vickers Rebuild</t>
  </si>
  <si>
    <t>Tupper/ Dorothy Rebuild</t>
  </si>
  <si>
    <t>U/G Installations/ Replacements (B14)</t>
  </si>
  <si>
    <t xml:space="preserve">UG Project Design </t>
  </si>
  <si>
    <t>2018 UG Project Design</t>
  </si>
  <si>
    <t>Part B 10m2 &amp; 10m5 cable</t>
  </si>
  <si>
    <t>Underground Project</t>
  </si>
  <si>
    <t>Phillips-Anten</t>
  </si>
  <si>
    <t xml:space="preserve">Phillips-Anten UG Refurb </t>
  </si>
  <si>
    <t>10M4 &amp; 10M6 Cable</t>
  </si>
  <si>
    <t>River St 2M2/3 Circuit UG</t>
  </si>
  <si>
    <t>College Park PH2</t>
  </si>
  <si>
    <t>College Park PH5</t>
  </si>
  <si>
    <t>James st. Sub UG Refurb PH2</t>
  </si>
  <si>
    <t>James st. Sub UG Refurb PH3</t>
  </si>
  <si>
    <t>Small Pole Replacements (A 16)</t>
  </si>
  <si>
    <t>Lines Safety Reports (A 17)</t>
  </si>
  <si>
    <t>Transformer/ Switch/ Switchgear Replacements (A18)</t>
  </si>
  <si>
    <t xml:space="preserve">Operations Safety Reports (A 22) </t>
  </si>
  <si>
    <t xml:space="preserve">Kenora Overhead Renewal </t>
  </si>
  <si>
    <t xml:space="preserve">Kenora Proactive Renewal (Inspection and Testing Outcomes) </t>
  </si>
  <si>
    <t xml:space="preserve">Kenora  Operations Support </t>
  </si>
  <si>
    <t>Kenora MTS Refurb</t>
  </si>
  <si>
    <t>Stations Renewal Project</t>
  </si>
  <si>
    <t>Design Work</t>
  </si>
  <si>
    <t>Tree Trimming</t>
  </si>
  <si>
    <t>Meter &amp; Transformer Spares</t>
  </si>
  <si>
    <t xml:space="preserve">Miscellaneous </t>
  </si>
  <si>
    <t>System Renewal Total Expenditures</t>
  </si>
  <si>
    <t>System Renewal Capital Contributions</t>
  </si>
  <si>
    <t>System Renewal Net Expenditures</t>
  </si>
  <si>
    <t>SYSTEM SERVICE</t>
  </si>
  <si>
    <t>Grid Modernization (A 35)</t>
  </si>
  <si>
    <t>SCADA</t>
  </si>
  <si>
    <t>System Service Total Expenditures</t>
  </si>
  <si>
    <t>System Service Capital Contributions</t>
  </si>
  <si>
    <t>System Service Net Expenditures</t>
  </si>
  <si>
    <t>GENERAL PLANT</t>
  </si>
  <si>
    <t>Transportation Equipment</t>
  </si>
  <si>
    <t>Building Improvements</t>
  </si>
  <si>
    <t>IT (Software and Hardware)</t>
  </si>
  <si>
    <t>Equipment - Tools, Shop, Testing, Power and Communications</t>
  </si>
  <si>
    <t xml:space="preserve">Office Equipment </t>
  </si>
  <si>
    <t>General Plant Total Expenditures</t>
  </si>
  <si>
    <t>General Plant Capital Contributions</t>
  </si>
  <si>
    <t>General Plant Net Expenditures</t>
  </si>
  <si>
    <t>Total</t>
  </si>
  <si>
    <r>
      <t xml:space="preserve">Less Renewable Generation Facility Assets and Other Non-Rate-Regulated Utility Assets </t>
    </r>
    <r>
      <rPr>
        <b/>
        <i/>
        <sz val="10"/>
        <color rgb="FFFF0000"/>
        <rFont val="Arial"/>
        <family val="2"/>
      </rPr>
      <t>(input as negative)</t>
    </r>
  </si>
  <si>
    <t>Total In-Service Additions per 2-BA</t>
  </si>
  <si>
    <t>Difference</t>
  </si>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</sst>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10" x14ac:knownFonts="1">
    <font>
      <sz val="11"/>
      <color theme="1"/>
      <name val="Calibri"/>
      <family val="2"/>
      <scheme val="minor"/>
    </font>
    <font>
      <sz val="11"/>
      <color theme="1"/>
      <name val="Calibri"/>
      <family val="2"/>
      <scheme val="minor"/>
    </font>
    <font>
      <b/>
      <sz val="11"/>
      <color rgb="FFFA7D00"/>
      <name val="Calibri"/>
      <family val="2"/>
      <scheme val="minor"/>
    </font>
    <font>
      <b/>
      <sz val="11"/>
      <color theme="1"/>
      <name val="Calibri"/>
      <family val="2"/>
      <scheme val="minor"/>
    </font>
    <font>
      <b/>
      <sz val="10"/>
      <name val="Arial"/>
      <family val="2"/>
    </font>
    <font>
      <sz val="8"/>
      <name val="Arial"/>
      <family val="2"/>
    </font>
    <font>
      <b/>
      <sz val="14"/>
      <name val="Arial"/>
      <family val="2"/>
    </font>
    <font>
      <sz val="10"/>
      <name val="Arial"/>
      <family val="2"/>
    </font>
    <font>
      <b/>
      <i/>
      <sz val="10"/>
      <color rgb="FFFF0000"/>
      <name val="Arial"/>
      <family val="2"/>
    </font>
    <font>
      <b/>
      <i/>
      <sz val="10"/>
      <name val="Arial"/>
      <family val="2"/>
    </font>
  </fonts>
  <fills count="5">
    <fill>
      <patternFill patternType="none"/>
    </fill>
    <fill>
      <patternFill patternType="gray125"/>
    </fill>
    <fill>
      <patternFill patternType="solid">
        <fgColor rgb="FFF2F2F2"/>
      </patternFill>
    </fill>
    <fill>
      <patternFill patternType="solid">
        <fgColor theme="6" tint="0.79998168889431442"/>
        <bgColor indexed="64"/>
      </patternFill>
    </fill>
    <fill>
      <patternFill patternType="solid">
        <fgColor theme="4" tint="0.79998168889431442"/>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right/>
      <top/>
      <bottom style="thin">
        <color theme="0"/>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medium">
        <color indexed="64"/>
      </bottom>
      <diagonal/>
    </border>
  </borders>
  <cellStyleXfs count="4">
    <xf numFmtId="0" fontId="0" fillId="0" borderId="0"/>
    <xf numFmtId="0" fontId="2" fillId="2" borderId="1" applyNumberFormat="0" applyAlignment="0" applyProtection="0"/>
    <xf numFmtId="43" fontId="1" fillId="0" borderId="0" applyFont="0" applyFill="0" applyBorder="0" applyAlignment="0" applyProtection="0"/>
    <xf numFmtId="44" fontId="1" fillId="0" borderId="0" applyFont="0" applyFill="0" applyBorder="0" applyAlignment="0" applyProtection="0"/>
  </cellStyleXfs>
  <cellXfs count="51">
    <xf numFmtId="0" fontId="0" fillId="0" borderId="0" xfId="0"/>
    <xf numFmtId="0" fontId="0" fillId="0" borderId="0" xfId="0" applyProtection="1">
      <protection locked="0"/>
    </xf>
    <xf numFmtId="0" fontId="4" fillId="0" borderId="0" xfId="0" applyFont="1" applyProtection="1">
      <protection locked="0"/>
    </xf>
    <xf numFmtId="0" fontId="5" fillId="0" borderId="0" xfId="0" applyFont="1" applyAlignment="1">
      <alignment horizontal="right" vertical="top"/>
    </xf>
    <xf numFmtId="0" fontId="5" fillId="3" borderId="2" xfId="0" applyFont="1" applyFill="1" applyBorder="1" applyAlignment="1" applyProtection="1">
      <alignment horizontal="right" vertical="top"/>
      <protection locked="0"/>
    </xf>
    <xf numFmtId="0" fontId="5" fillId="3" borderId="0" xfId="0" applyFont="1" applyFill="1" applyAlignment="1" applyProtection="1">
      <alignment horizontal="right" vertical="top"/>
      <protection locked="0"/>
    </xf>
    <xf numFmtId="0" fontId="5" fillId="0" borderId="0" xfId="0" applyFont="1" applyAlignment="1" applyProtection="1">
      <alignment horizontal="right" vertical="top"/>
      <protection locked="0"/>
    </xf>
    <xf numFmtId="15" fontId="5" fillId="3" borderId="0" xfId="0" applyNumberFormat="1" applyFont="1" applyFill="1" applyAlignment="1" applyProtection="1">
      <alignment horizontal="right" vertical="top"/>
      <protection locked="0"/>
    </xf>
    <xf numFmtId="0" fontId="4" fillId="0" borderId="0" xfId="0" applyFont="1" applyAlignment="1" applyProtection="1">
      <alignment horizontal="right"/>
      <protection locked="0"/>
    </xf>
    <xf numFmtId="0" fontId="0" fillId="0" borderId="0" xfId="0" applyAlignment="1" applyProtection="1">
      <alignment horizontal="left" wrapText="1"/>
      <protection locked="0"/>
    </xf>
    <xf numFmtId="0" fontId="4" fillId="0" borderId="3" xfId="0" applyFont="1" applyBorder="1" applyProtection="1">
      <protection locked="0"/>
    </xf>
    <xf numFmtId="0" fontId="4" fillId="0" borderId="4" xfId="0" applyFont="1" applyBorder="1" applyAlignment="1">
      <alignment horizontal="center" vertical="center" wrapText="1"/>
    </xf>
    <xf numFmtId="0" fontId="4" fillId="0" borderId="5" xfId="0" applyFont="1" applyBorder="1" applyProtection="1">
      <protection locked="0"/>
    </xf>
    <xf numFmtId="0" fontId="4" fillId="4" borderId="6" xfId="0" applyFont="1" applyFill="1" applyBorder="1" applyAlignment="1" applyProtection="1">
      <alignment horizontal="center"/>
      <protection locked="0"/>
    </xf>
    <xf numFmtId="0" fontId="4" fillId="3" borderId="7" xfId="0" applyFont="1" applyFill="1" applyBorder="1" applyProtection="1">
      <protection locked="0"/>
    </xf>
    <xf numFmtId="43" fontId="7" fillId="3" borderId="7" xfId="2" applyFont="1" applyFill="1" applyBorder="1" applyProtection="1">
      <protection locked="0"/>
    </xf>
    <xf numFmtId="0" fontId="7" fillId="3" borderId="7" xfId="0" applyFont="1" applyFill="1" applyBorder="1" applyProtection="1">
      <protection locked="0"/>
    </xf>
    <xf numFmtId="3" fontId="7" fillId="3" borderId="8" xfId="3" applyNumberFormat="1" applyFont="1" applyFill="1" applyBorder="1" applyProtection="1">
      <protection locked="0"/>
    </xf>
    <xf numFmtId="164" fontId="7" fillId="3" borderId="7" xfId="2" applyNumberFormat="1" applyFont="1" applyFill="1" applyBorder="1" applyProtection="1">
      <protection locked="0"/>
    </xf>
    <xf numFmtId="164" fontId="7" fillId="3" borderId="7" xfId="0" applyNumberFormat="1" applyFont="1" applyFill="1" applyBorder="1" applyProtection="1">
      <protection locked="0"/>
    </xf>
    <xf numFmtId="164" fontId="7" fillId="3" borderId="8" xfId="3" applyNumberFormat="1" applyFont="1" applyFill="1" applyBorder="1" applyProtection="1">
      <protection locked="0"/>
    </xf>
    <xf numFmtId="0" fontId="4" fillId="0" borderId="7" xfId="0" applyFont="1" applyBorder="1" applyProtection="1">
      <protection locked="0"/>
    </xf>
    <xf numFmtId="164" fontId="4" fillId="0" borderId="8" xfId="0" applyNumberFormat="1" applyFont="1" applyBorder="1"/>
    <xf numFmtId="164" fontId="4" fillId="3" borderId="9" xfId="0" applyNumberFormat="1" applyFont="1" applyFill="1" applyBorder="1" applyProtection="1">
      <protection locked="0"/>
    </xf>
    <xf numFmtId="0" fontId="4" fillId="3" borderId="7" xfId="0" applyFont="1" applyFill="1" applyBorder="1" applyAlignment="1" applyProtection="1">
      <alignment wrapText="1"/>
      <protection locked="0"/>
    </xf>
    <xf numFmtId="164" fontId="0" fillId="0" borderId="8" xfId="2" applyNumberFormat="1" applyFont="1" applyFill="1" applyBorder="1" applyProtection="1">
      <protection locked="0"/>
    </xf>
    <xf numFmtId="164" fontId="0" fillId="0" borderId="8" xfId="3" applyNumberFormat="1" applyFont="1" applyFill="1" applyBorder="1" applyProtection="1">
      <protection locked="0"/>
    </xf>
    <xf numFmtId="164" fontId="7" fillId="3" borderId="10" xfId="2" applyNumberFormat="1" applyFont="1" applyFill="1" applyBorder="1" applyProtection="1">
      <protection locked="0"/>
    </xf>
    <xf numFmtId="164" fontId="7" fillId="3" borderId="10" xfId="0" applyNumberFormat="1" applyFont="1" applyFill="1" applyBorder="1" applyProtection="1">
      <protection locked="0"/>
    </xf>
    <xf numFmtId="164" fontId="7" fillId="3" borderId="11" xfId="3" applyNumberFormat="1" applyFont="1" applyFill="1" applyBorder="1" applyProtection="1">
      <protection locked="0"/>
    </xf>
    <xf numFmtId="164" fontId="0" fillId="0" borderId="8" xfId="0" applyNumberFormat="1" applyBorder="1"/>
    <xf numFmtId="164" fontId="0" fillId="0" borderId="0" xfId="0" applyNumberFormat="1" applyProtection="1">
      <protection locked="0"/>
    </xf>
    <xf numFmtId="164" fontId="4" fillId="3" borderId="10" xfId="0" applyNumberFormat="1" applyFont="1" applyFill="1" applyBorder="1" applyProtection="1">
      <protection locked="0"/>
    </xf>
    <xf numFmtId="164" fontId="0" fillId="3" borderId="11" xfId="3" applyNumberFormat="1" applyFont="1" applyFill="1" applyBorder="1" applyProtection="1">
      <protection locked="0"/>
    </xf>
    <xf numFmtId="164" fontId="4" fillId="3" borderId="8" xfId="3" applyNumberFormat="1" applyFont="1" applyFill="1" applyBorder="1" applyProtection="1">
      <protection locked="0"/>
    </xf>
    <xf numFmtId="164" fontId="0" fillId="0" borderId="6" xfId="3" applyNumberFormat="1" applyFont="1" applyFill="1" applyBorder="1" applyProtection="1">
      <protection locked="0"/>
    </xf>
    <xf numFmtId="164" fontId="0" fillId="3" borderId="8" xfId="3" applyNumberFormat="1" applyFont="1" applyFill="1" applyBorder="1" applyProtection="1">
      <protection locked="0"/>
    </xf>
    <xf numFmtId="0" fontId="4" fillId="0" borderId="12" xfId="0" applyFont="1" applyBorder="1" applyProtection="1">
      <protection locked="0"/>
    </xf>
    <xf numFmtId="164" fontId="4" fillId="0" borderId="13" xfId="0" applyNumberFormat="1" applyFont="1" applyBorder="1"/>
    <xf numFmtId="0" fontId="4" fillId="0" borderId="8" xfId="0" applyFont="1" applyBorder="1" applyAlignment="1" applyProtection="1">
      <alignment vertical="top" wrapText="1"/>
      <protection locked="0"/>
    </xf>
    <xf numFmtId="0" fontId="4" fillId="0" borderId="13" xfId="0" applyFont="1" applyBorder="1" applyProtection="1">
      <protection locked="0"/>
    </xf>
    <xf numFmtId="164" fontId="4" fillId="0" borderId="0" xfId="0" applyNumberFormat="1" applyFont="1"/>
    <xf numFmtId="164" fontId="4" fillId="0" borderId="0" xfId="2" applyNumberFormat="1" applyFont="1" applyBorder="1"/>
    <xf numFmtId="164" fontId="3" fillId="0" borderId="0" xfId="2" applyNumberFormat="1" applyFont="1" applyProtection="1">
      <protection locked="0"/>
    </xf>
    <xf numFmtId="164" fontId="3" fillId="0" borderId="0" xfId="2" applyNumberFormat="1" applyFont="1"/>
    <xf numFmtId="164" fontId="2" fillId="2" borderId="1" xfId="1" applyNumberFormat="1"/>
    <xf numFmtId="0" fontId="9" fillId="0" borderId="0" xfId="0" applyFont="1" applyAlignment="1" applyProtection="1">
      <alignment horizontal="left" vertical="top"/>
      <protection locked="0"/>
    </xf>
    <xf numFmtId="0" fontId="7" fillId="0" borderId="0" xfId="0" applyFont="1" applyProtection="1">
      <protection locked="0"/>
    </xf>
    <xf numFmtId="0" fontId="6" fillId="0" borderId="0" xfId="0" applyFont="1" applyAlignment="1">
      <alignment vertical="top"/>
    </xf>
    <xf numFmtId="0" fontId="7" fillId="0" borderId="0" xfId="0" applyFont="1" applyAlignment="1" applyProtection="1">
      <alignment horizontal="left" vertical="top" wrapText="1"/>
      <protection locked="0"/>
    </xf>
    <xf numFmtId="0" fontId="6" fillId="0" borderId="0" xfId="0" applyFont="1" applyAlignment="1">
      <alignment horizontal="center" vertical="top"/>
    </xf>
  </cellXfs>
  <cellStyles count="4">
    <cellStyle name="Calculation" xfId="1" builtinId="22"/>
    <cellStyle name="Comma 2" xfId="2" xr:uid="{8B8D6AE8-3F53-4EE9-A341-F4F081414BA6}"/>
    <cellStyle name="Currency 2" xfId="3" xr:uid="{B0806D56-9553-4630-A9D0-DD4540B798B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ri\Desktop\Forum%20-%20Regulatory\COS%20Templates\Brantford%202017\Brantford_Chapter2_Appendices_201605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ri\Desktop\Forum%20-%20Regulatory\COS%20Templates\Appendix%202\EPI_Chp2Appendice_2015082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ri\Desktop\Forum%20-%20Regulatory\COS%20Templates\2017_Filing_Requirements_Chapter2_Appendices.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P:\Admin\Ontario%20Energy%20Board\Rate%20Design\2024%20COS%20-%20Steering%20Committee%20Folder\2.%20Financial%20Reference%20Base\COS%20-%20AA,%20AB,%20BA%20-%20Fixed%20Assets\2-AA%20(in%20Service)%20working%20paper.xlsx" TargetMode="External"/><Relationship Id="rId1" Type="http://schemas.openxmlformats.org/officeDocument/2006/relationships/externalLinkPath" Target="/Admin/Ontario%20Energy%20Board/Rate%20Design/2024%20COS%20-%20Steering%20Committee%20Folder/2.%20Financial%20Reference%20Base/COS%20-%20AA,%20AB,%20BA%20-%20Fixed%20Assets/2-AA%20(in%20Service)%20working%20pap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CL MIFRS_DepExp_2017"/>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 val="Sheet2"/>
      <sheetName val="Sheet3"/>
    </sheetNames>
    <sheetDataSet>
      <sheetData sheetId="0" refreshError="1">
        <row r="24">
          <cell r="E24">
            <v>2017</v>
          </cell>
        </row>
        <row r="26">
          <cell r="E26">
            <v>2016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16">
          <cell r="E16" t="str">
            <v>EB-2015-0061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8">
          <cell r="E28">
            <v>2013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2"/>
      <sheetName val="2AA – Capital Projects FINAL"/>
    </sheetNames>
    <sheetDataSet>
      <sheetData sheetId="0" refreshError="1"/>
      <sheetData sheetId="1">
        <row r="110">
          <cell r="I110">
            <v>11555103.640000001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F9767-3AD2-4B09-B795-888C4365B59A}">
  <dimension ref="A1:J151"/>
  <sheetViews>
    <sheetView tabSelected="1" topLeftCell="A110" workbookViewId="0">
      <selection activeCell="I141" sqref="I141"/>
    </sheetView>
  </sheetViews>
  <sheetFormatPr defaultRowHeight="15" x14ac:dyDescent="0.25"/>
  <cols>
    <col min="1" max="1" width="50.85546875" customWidth="1"/>
    <col min="2" max="9" width="13.85546875" customWidth="1"/>
  </cols>
  <sheetData>
    <row r="1" spans="1:10" x14ac:dyDescent="0.25">
      <c r="A1" s="1"/>
      <c r="B1" s="1"/>
      <c r="C1" s="1"/>
      <c r="D1" s="1"/>
      <c r="E1" s="1"/>
      <c r="F1" s="1"/>
      <c r="G1" s="1"/>
      <c r="H1" s="1"/>
      <c r="I1" s="2" t="s">
        <v>0</v>
      </c>
      <c r="J1" s="3"/>
    </row>
    <row r="2" spans="1:10" x14ac:dyDescent="0.25">
      <c r="A2" s="1"/>
      <c r="B2" s="1"/>
      <c r="C2" s="1"/>
      <c r="D2" s="1"/>
      <c r="E2" s="1"/>
      <c r="F2" s="1"/>
      <c r="G2" s="1"/>
      <c r="H2" s="1"/>
      <c r="I2" s="2" t="s">
        <v>1</v>
      </c>
      <c r="J2" s="4">
        <v>2</v>
      </c>
    </row>
    <row r="3" spans="1:10" x14ac:dyDescent="0.25">
      <c r="A3" s="1"/>
      <c r="B3" s="1"/>
      <c r="C3" s="1"/>
      <c r="D3" s="1"/>
      <c r="E3" s="1"/>
      <c r="F3" s="1"/>
      <c r="G3" s="1"/>
      <c r="H3" s="1"/>
      <c r="I3" s="2" t="s">
        <v>2</v>
      </c>
      <c r="J3" s="4"/>
    </row>
    <row r="4" spans="1:10" x14ac:dyDescent="0.25">
      <c r="A4" s="1"/>
      <c r="B4" s="1"/>
      <c r="C4" s="1"/>
      <c r="D4" s="1"/>
      <c r="E4" s="1"/>
      <c r="F4" s="1"/>
      <c r="G4" s="1"/>
      <c r="H4" s="1"/>
      <c r="I4" s="2" t="s">
        <v>3</v>
      </c>
      <c r="J4" s="4"/>
    </row>
    <row r="5" spans="1:10" x14ac:dyDescent="0.25">
      <c r="A5" s="1"/>
      <c r="B5" s="1"/>
      <c r="C5" s="1"/>
      <c r="D5" s="1"/>
      <c r="E5" s="1"/>
      <c r="F5" s="1"/>
      <c r="G5" s="1"/>
      <c r="H5" s="1"/>
      <c r="I5" s="2" t="s">
        <v>4</v>
      </c>
      <c r="J5" s="5"/>
    </row>
    <row r="6" spans="1:10" x14ac:dyDescent="0.25">
      <c r="A6" s="1"/>
      <c r="B6" s="1"/>
      <c r="C6" s="1"/>
      <c r="D6" s="1"/>
      <c r="E6" s="1"/>
      <c r="F6" s="1"/>
      <c r="G6" s="1"/>
      <c r="H6" s="1"/>
      <c r="I6" s="2"/>
      <c r="J6" s="6"/>
    </row>
    <row r="7" spans="1:10" x14ac:dyDescent="0.25">
      <c r="A7" s="1"/>
      <c r="B7" s="1"/>
      <c r="C7" s="1"/>
      <c r="D7" s="1"/>
      <c r="E7" s="1"/>
      <c r="F7" s="1"/>
      <c r="G7" s="1"/>
      <c r="H7" s="1"/>
      <c r="I7" s="2" t="s">
        <v>5</v>
      </c>
      <c r="J7" s="7"/>
    </row>
    <row r="8" spans="1:10" x14ac:dyDescent="0.25">
      <c r="A8" s="1"/>
      <c r="B8" s="1"/>
      <c r="C8" s="1"/>
      <c r="D8" s="1"/>
      <c r="E8" s="1"/>
      <c r="F8" s="1"/>
      <c r="G8" s="1"/>
      <c r="H8" s="1"/>
      <c r="I8" s="1"/>
      <c r="J8" s="1"/>
    </row>
    <row r="9" spans="1:10" ht="18" x14ac:dyDescent="0.25">
      <c r="A9" s="50" t="s">
        <v>6</v>
      </c>
      <c r="B9" s="50"/>
      <c r="C9" s="50"/>
      <c r="D9" s="50"/>
      <c r="E9" s="50"/>
      <c r="F9" s="50"/>
      <c r="G9" s="50"/>
      <c r="H9" s="50"/>
      <c r="I9" s="50"/>
      <c r="J9" s="48"/>
    </row>
    <row r="10" spans="1:10" ht="18" x14ac:dyDescent="0.25">
      <c r="A10" s="50" t="s">
        <v>7</v>
      </c>
      <c r="B10" s="50"/>
      <c r="C10" s="50"/>
      <c r="D10" s="50"/>
      <c r="E10" s="50"/>
      <c r="F10" s="50"/>
      <c r="G10" s="50"/>
      <c r="H10" s="50"/>
      <c r="I10" s="50"/>
      <c r="J10" s="48"/>
    </row>
    <row r="11" spans="1:10" x14ac:dyDescent="0.25">
      <c r="A11" s="8" t="s">
        <v>8</v>
      </c>
      <c r="B11" s="1"/>
      <c r="C11" s="1"/>
      <c r="D11" s="1"/>
      <c r="E11" s="1"/>
      <c r="F11" s="1"/>
      <c r="G11" s="1"/>
      <c r="H11" s="1"/>
      <c r="I11" s="1"/>
      <c r="J11" s="1"/>
    </row>
    <row r="12" spans="1:10" ht="15.75" thickBot="1" x14ac:dyDescent="0.3">
      <c r="A12" s="9"/>
      <c r="B12" s="9"/>
      <c r="C12" s="9"/>
      <c r="D12" s="9"/>
      <c r="E12" s="9"/>
      <c r="F12" s="9"/>
      <c r="G12" s="9"/>
      <c r="H12" s="9"/>
      <c r="I12" s="9"/>
      <c r="J12" s="1"/>
    </row>
    <row r="13" spans="1:10" ht="25.5" x14ac:dyDescent="0.25">
      <c r="A13" s="10" t="s">
        <v>9</v>
      </c>
      <c r="B13" s="11">
        <v>2017</v>
      </c>
      <c r="C13" s="11">
        <v>2018</v>
      </c>
      <c r="D13" s="11">
        <v>2019</v>
      </c>
      <c r="E13" s="11">
        <v>2020</v>
      </c>
      <c r="F13" s="11">
        <v>2021</v>
      </c>
      <c r="G13" s="11">
        <v>2022</v>
      </c>
      <c r="H13" s="11" t="s">
        <v>10</v>
      </c>
      <c r="I13" s="11" t="s">
        <v>11</v>
      </c>
      <c r="J13" s="1"/>
    </row>
    <row r="14" spans="1:10" x14ac:dyDescent="0.25">
      <c r="A14" s="12" t="s">
        <v>12</v>
      </c>
      <c r="B14" s="13" t="s">
        <v>13</v>
      </c>
      <c r="C14" s="13" t="s">
        <v>13</v>
      </c>
      <c r="D14" s="13" t="s">
        <v>13</v>
      </c>
      <c r="E14" s="13" t="s">
        <v>13</v>
      </c>
      <c r="F14" s="13" t="s">
        <v>13</v>
      </c>
      <c r="G14" s="13" t="s">
        <v>13</v>
      </c>
      <c r="H14" s="13" t="s">
        <v>13</v>
      </c>
      <c r="I14" s="13" t="s">
        <v>13</v>
      </c>
      <c r="J14" s="1"/>
    </row>
    <row r="15" spans="1:10" x14ac:dyDescent="0.25">
      <c r="A15" s="14" t="s">
        <v>14</v>
      </c>
      <c r="B15" s="15"/>
      <c r="C15" s="16"/>
      <c r="D15" s="17"/>
      <c r="E15" s="17"/>
      <c r="F15" s="17"/>
      <c r="G15" s="17"/>
      <c r="H15" s="17"/>
      <c r="I15" s="17"/>
      <c r="J15" s="1"/>
    </row>
    <row r="16" spans="1:10" x14ac:dyDescent="0.25">
      <c r="A16" s="16"/>
      <c r="B16" s="18"/>
      <c r="C16" s="19"/>
      <c r="D16" s="20"/>
      <c r="E16" s="20"/>
      <c r="F16" s="20"/>
      <c r="G16" s="20"/>
      <c r="H16" s="20"/>
      <c r="I16" s="20"/>
      <c r="J16" s="1"/>
    </row>
    <row r="17" spans="1:10" x14ac:dyDescent="0.25">
      <c r="A17" s="16" t="s">
        <v>15</v>
      </c>
      <c r="B17" s="18">
        <v>70093</v>
      </c>
      <c r="C17" s="18">
        <v>0</v>
      </c>
      <c r="D17" s="18">
        <v>122773</v>
      </c>
      <c r="E17" s="18">
        <v>-2519</v>
      </c>
      <c r="F17" s="18">
        <v>0</v>
      </c>
      <c r="G17" s="18">
        <v>0</v>
      </c>
      <c r="H17" s="18">
        <v>0</v>
      </c>
      <c r="I17" s="18">
        <v>0</v>
      </c>
      <c r="J17" s="1"/>
    </row>
    <row r="18" spans="1:10" x14ac:dyDescent="0.25">
      <c r="A18" s="16" t="s">
        <v>16</v>
      </c>
      <c r="B18" s="18">
        <v>690963</v>
      </c>
      <c r="C18" s="18">
        <v>258086</v>
      </c>
      <c r="D18" s="18">
        <v>764044</v>
      </c>
      <c r="E18" s="18">
        <v>1350435</v>
      </c>
      <c r="F18" s="18">
        <v>1421111</v>
      </c>
      <c r="G18" s="18">
        <v>1061956.7971320297</v>
      </c>
      <c r="H18" s="18">
        <v>420388.88621594087</v>
      </c>
      <c r="I18" s="18">
        <v>433903.14095909958</v>
      </c>
      <c r="J18" s="1"/>
    </row>
    <row r="19" spans="1:10" x14ac:dyDescent="0.25">
      <c r="A19" s="16" t="s">
        <v>17</v>
      </c>
      <c r="B19" s="18">
        <v>82717</v>
      </c>
      <c r="C19" s="18">
        <v>68784</v>
      </c>
      <c r="D19" s="18">
        <v>84754</v>
      </c>
      <c r="E19" s="18">
        <v>53665</v>
      </c>
      <c r="F19" s="18">
        <v>94060</v>
      </c>
      <c r="G19" s="18">
        <v>54625.876661032038</v>
      </c>
      <c r="H19" s="18">
        <v>63094.71466808307</v>
      </c>
      <c r="I19" s="18">
        <v>55498.967609212319</v>
      </c>
      <c r="J19" s="1"/>
    </row>
    <row r="20" spans="1:10" x14ac:dyDescent="0.25">
      <c r="A20" s="16" t="s">
        <v>18</v>
      </c>
      <c r="B20" s="18">
        <v>398439</v>
      </c>
      <c r="C20" s="18">
        <v>309335</v>
      </c>
      <c r="D20" s="18">
        <v>381089</v>
      </c>
      <c r="E20" s="18">
        <v>398015</v>
      </c>
      <c r="F20" s="18">
        <v>452097</v>
      </c>
      <c r="G20" s="18">
        <v>332385.41233157081</v>
      </c>
      <c r="H20" s="18">
        <v>399623.18459795648</v>
      </c>
      <c r="I20" s="18">
        <v>446751.56448208989</v>
      </c>
      <c r="J20" s="1"/>
    </row>
    <row r="21" spans="1:10" x14ac:dyDescent="0.25">
      <c r="A21" s="16" t="s">
        <v>19</v>
      </c>
      <c r="B21" s="18">
        <v>517279.64</v>
      </c>
      <c r="C21" s="18">
        <v>565596</v>
      </c>
      <c r="D21" s="18">
        <v>939081</v>
      </c>
      <c r="E21" s="18">
        <v>488930</v>
      </c>
      <c r="F21" s="18">
        <v>447137</v>
      </c>
      <c r="G21" s="18">
        <v>803796.16557736509</v>
      </c>
      <c r="H21" s="18">
        <v>513958.68675263273</v>
      </c>
      <c r="I21" s="18">
        <v>651832.95870809804</v>
      </c>
      <c r="J21" s="1"/>
    </row>
    <row r="22" spans="1:10" x14ac:dyDescent="0.25">
      <c r="A22" s="16" t="s">
        <v>20</v>
      </c>
      <c r="B22" s="18">
        <v>-51134.02</v>
      </c>
      <c r="C22" s="18">
        <v>39406</v>
      </c>
      <c r="D22" s="18">
        <v>577065</v>
      </c>
      <c r="E22" s="18">
        <v>857507</v>
      </c>
      <c r="F22" s="18">
        <v>-52445.659999999974</v>
      </c>
      <c r="G22" s="18">
        <v>199066.47</v>
      </c>
      <c r="H22" s="18">
        <v>140126.69740154312</v>
      </c>
      <c r="I22" s="18">
        <v>141196.22879319888</v>
      </c>
      <c r="J22" s="1"/>
    </row>
    <row r="23" spans="1:10" x14ac:dyDescent="0.25">
      <c r="A23" s="16" t="s">
        <v>21</v>
      </c>
      <c r="B23" s="18">
        <v>0</v>
      </c>
      <c r="C23" s="18">
        <v>144121</v>
      </c>
      <c r="D23" s="18">
        <v>1245701</v>
      </c>
      <c r="E23" s="18">
        <v>34144</v>
      </c>
      <c r="F23" s="18">
        <v>352257.48</v>
      </c>
      <c r="G23" s="18">
        <v>797032.88000000012</v>
      </c>
      <c r="H23" s="18">
        <v>266777.44182076969</v>
      </c>
      <c r="I23" s="18">
        <v>92552.219518075668</v>
      </c>
      <c r="J23" s="1"/>
    </row>
    <row r="24" spans="1:10" x14ac:dyDescent="0.25">
      <c r="A24" s="16" t="s">
        <v>22</v>
      </c>
      <c r="B24" s="18">
        <v>0</v>
      </c>
      <c r="C24" s="18">
        <v>1234</v>
      </c>
      <c r="D24" s="18">
        <v>0</v>
      </c>
      <c r="E24" s="18">
        <v>0</v>
      </c>
      <c r="F24" s="18"/>
      <c r="G24" s="18"/>
      <c r="H24" s="18">
        <v>0</v>
      </c>
      <c r="I24" s="18">
        <v>0</v>
      </c>
      <c r="J24" s="1"/>
    </row>
    <row r="25" spans="1:10" x14ac:dyDescent="0.25">
      <c r="A25" s="16" t="s">
        <v>23</v>
      </c>
      <c r="B25" s="18">
        <v>221374</v>
      </c>
      <c r="C25" s="18">
        <v>287214</v>
      </c>
      <c r="D25" s="18">
        <v>255567</v>
      </c>
      <c r="E25" s="18">
        <v>118790</v>
      </c>
      <c r="F25" s="18">
        <v>212496</v>
      </c>
      <c r="G25" s="18">
        <v>145276.89000000001</v>
      </c>
      <c r="H25" s="18">
        <v>180710.30289147072</v>
      </c>
      <c r="I25" s="18">
        <v>269828.06911698793</v>
      </c>
      <c r="J25" s="1"/>
    </row>
    <row r="26" spans="1:10" x14ac:dyDescent="0.25">
      <c r="A26" s="16" t="s">
        <v>24</v>
      </c>
      <c r="B26" s="18">
        <v>12562</v>
      </c>
      <c r="C26" s="18">
        <v>14503</v>
      </c>
      <c r="D26" s="18">
        <v>0</v>
      </c>
      <c r="E26" s="18">
        <v>0</v>
      </c>
      <c r="F26" s="18">
        <v>0</v>
      </c>
      <c r="G26" s="18">
        <v>0</v>
      </c>
      <c r="H26" s="18">
        <v>0</v>
      </c>
      <c r="I26" s="18">
        <v>0</v>
      </c>
      <c r="J26" s="1"/>
    </row>
    <row r="27" spans="1:10" x14ac:dyDescent="0.25">
      <c r="A27" s="16" t="s">
        <v>25</v>
      </c>
      <c r="B27" s="18">
        <v>0</v>
      </c>
      <c r="C27" s="18">
        <v>212</v>
      </c>
      <c r="D27" s="18">
        <v>0</v>
      </c>
      <c r="E27" s="18">
        <v>0</v>
      </c>
      <c r="F27" s="18">
        <v>0</v>
      </c>
      <c r="G27" s="18">
        <v>0</v>
      </c>
      <c r="H27" s="18">
        <v>0</v>
      </c>
      <c r="I27" s="18">
        <v>0</v>
      </c>
      <c r="J27" s="1"/>
    </row>
    <row r="28" spans="1:10" x14ac:dyDescent="0.25">
      <c r="A28" s="21" t="s">
        <v>26</v>
      </c>
      <c r="B28" s="22">
        <f t="shared" ref="B28:I28" si="0">SUM(B15:B27)</f>
        <v>1942293.62</v>
      </c>
      <c r="C28" s="22">
        <f t="shared" si="0"/>
        <v>1688491</v>
      </c>
      <c r="D28" s="22">
        <f t="shared" si="0"/>
        <v>4370074</v>
      </c>
      <c r="E28" s="22">
        <f t="shared" si="0"/>
        <v>3298967</v>
      </c>
      <c r="F28" s="22">
        <f t="shared" si="0"/>
        <v>2926712.82</v>
      </c>
      <c r="G28" s="22">
        <f t="shared" si="0"/>
        <v>3394140.4917019983</v>
      </c>
      <c r="H28" s="22">
        <f t="shared" si="0"/>
        <v>1984679.9143483967</v>
      </c>
      <c r="I28" s="22">
        <f t="shared" si="0"/>
        <v>2091563.1491867625</v>
      </c>
      <c r="J28" s="1"/>
    </row>
    <row r="29" spans="1:10" x14ac:dyDescent="0.25">
      <c r="A29" s="21" t="s">
        <v>27</v>
      </c>
      <c r="B29" s="23">
        <v>1016596.98</v>
      </c>
      <c r="C29" s="23">
        <v>1243210.9899999984</v>
      </c>
      <c r="D29" s="23">
        <v>2517222.4000000022</v>
      </c>
      <c r="E29" s="23">
        <v>2922524.629999999</v>
      </c>
      <c r="F29" s="23">
        <v>2741595.2300000042</v>
      </c>
      <c r="G29" s="23">
        <v>3415480.5599999949</v>
      </c>
      <c r="H29" s="23">
        <v>1421568.5282640348</v>
      </c>
      <c r="I29" s="23">
        <v>1534422.3927826912</v>
      </c>
      <c r="J29" s="1"/>
    </row>
    <row r="30" spans="1:10" x14ac:dyDescent="0.25">
      <c r="A30" s="21" t="s">
        <v>28</v>
      </c>
      <c r="B30" s="22">
        <f>B28-B29</f>
        <v>925696.64000000013</v>
      </c>
      <c r="C30" s="22">
        <f t="shared" ref="C30:I30" si="1">C28-C29</f>
        <v>445280.01000000164</v>
      </c>
      <c r="D30" s="22">
        <f t="shared" si="1"/>
        <v>1852851.5999999978</v>
      </c>
      <c r="E30" s="22">
        <f t="shared" si="1"/>
        <v>376442.37000000104</v>
      </c>
      <c r="F30" s="22">
        <f t="shared" si="1"/>
        <v>185117.58999999566</v>
      </c>
      <c r="G30" s="22">
        <f t="shared" si="1"/>
        <v>-21340.068297996651</v>
      </c>
      <c r="H30" s="22">
        <f t="shared" si="1"/>
        <v>563111.38608436193</v>
      </c>
      <c r="I30" s="22">
        <f t="shared" si="1"/>
        <v>557140.75640407135</v>
      </c>
      <c r="J30" s="1"/>
    </row>
    <row r="31" spans="1:10" x14ac:dyDescent="0.25">
      <c r="A31" s="1"/>
      <c r="B31" s="1"/>
      <c r="C31" s="1"/>
      <c r="D31" s="1"/>
      <c r="E31" s="1"/>
      <c r="F31" s="1"/>
      <c r="G31" s="1"/>
      <c r="H31" s="1"/>
      <c r="I31" s="1"/>
      <c r="J31" s="1"/>
    </row>
    <row r="32" spans="1:10" x14ac:dyDescent="0.25">
      <c r="A32" s="24" t="s">
        <v>29</v>
      </c>
      <c r="B32" s="25"/>
      <c r="C32" s="26"/>
      <c r="D32" s="26"/>
      <c r="E32" s="26"/>
      <c r="F32" s="26"/>
      <c r="G32" s="26"/>
      <c r="H32" s="26"/>
      <c r="I32" s="26"/>
      <c r="J32" s="1"/>
    </row>
    <row r="33" spans="1:10" x14ac:dyDescent="0.25">
      <c r="A33" s="14" t="s">
        <v>30</v>
      </c>
      <c r="B33" s="27"/>
      <c r="C33" s="28"/>
      <c r="D33" s="29"/>
      <c r="E33" s="29"/>
      <c r="F33" s="29"/>
      <c r="G33" s="29"/>
      <c r="H33" s="29"/>
      <c r="I33" s="29"/>
      <c r="J33" s="1"/>
    </row>
    <row r="34" spans="1:10" x14ac:dyDescent="0.25">
      <c r="A34" s="16" t="s">
        <v>31</v>
      </c>
      <c r="B34" s="27">
        <v>0</v>
      </c>
      <c r="C34" s="27">
        <v>2862.9540176152027</v>
      </c>
      <c r="D34" s="27">
        <v>12876</v>
      </c>
      <c r="E34" s="27">
        <v>54583</v>
      </c>
      <c r="F34" s="27">
        <v>3305</v>
      </c>
      <c r="G34" s="27">
        <v>647546.31162386213</v>
      </c>
      <c r="H34" s="27">
        <v>0</v>
      </c>
      <c r="I34" s="27">
        <v>0</v>
      </c>
      <c r="J34" s="1"/>
    </row>
    <row r="35" spans="1:10" x14ac:dyDescent="0.25">
      <c r="A35" s="16" t="s">
        <v>32</v>
      </c>
      <c r="B35" s="27">
        <v>0</v>
      </c>
      <c r="C35" s="27">
        <v>0</v>
      </c>
      <c r="D35" s="27">
        <v>0</v>
      </c>
      <c r="E35" s="27">
        <v>30921</v>
      </c>
      <c r="F35" s="27" t="s">
        <v>33</v>
      </c>
      <c r="G35" s="27">
        <v>881084.11680036329</v>
      </c>
      <c r="H35" s="27">
        <v>0</v>
      </c>
      <c r="I35" s="27">
        <v>0</v>
      </c>
      <c r="J35" s="1"/>
    </row>
    <row r="36" spans="1:10" x14ac:dyDescent="0.25">
      <c r="A36" s="16" t="s">
        <v>34</v>
      </c>
      <c r="B36" s="27">
        <v>0</v>
      </c>
      <c r="C36" s="27">
        <v>0</v>
      </c>
      <c r="D36" s="27">
        <v>0</v>
      </c>
      <c r="E36" s="27">
        <v>7103.54</v>
      </c>
      <c r="F36" s="27">
        <v>0</v>
      </c>
      <c r="G36" s="27">
        <v>0</v>
      </c>
      <c r="H36" s="27">
        <v>0</v>
      </c>
      <c r="I36" s="27">
        <v>0</v>
      </c>
      <c r="J36" s="1"/>
    </row>
    <row r="37" spans="1:10" x14ac:dyDescent="0.25">
      <c r="A37" s="16" t="s">
        <v>35</v>
      </c>
      <c r="B37" s="27">
        <v>0</v>
      </c>
      <c r="C37" s="27">
        <v>0</v>
      </c>
      <c r="D37" s="27">
        <v>0</v>
      </c>
      <c r="E37" s="27">
        <v>11556.38</v>
      </c>
      <c r="F37" s="27">
        <v>0</v>
      </c>
      <c r="G37" s="27">
        <v>0</v>
      </c>
      <c r="H37" s="27">
        <v>0</v>
      </c>
      <c r="I37" s="27">
        <v>0</v>
      </c>
      <c r="J37" s="1"/>
    </row>
    <row r="38" spans="1:10" x14ac:dyDescent="0.25">
      <c r="A38" s="16" t="s">
        <v>36</v>
      </c>
      <c r="B38" s="27">
        <v>0</v>
      </c>
      <c r="C38" s="27">
        <v>0</v>
      </c>
      <c r="D38" s="27">
        <v>0</v>
      </c>
      <c r="E38" s="27">
        <v>477146.88</v>
      </c>
      <c r="F38" s="27">
        <v>46</v>
      </c>
      <c r="G38" s="27">
        <v>0</v>
      </c>
      <c r="H38" s="27">
        <v>0</v>
      </c>
      <c r="I38" s="27">
        <v>0</v>
      </c>
      <c r="J38" s="1"/>
    </row>
    <row r="39" spans="1:10" x14ac:dyDescent="0.25">
      <c r="A39" s="16" t="s">
        <v>37</v>
      </c>
      <c r="B39" s="27">
        <v>0</v>
      </c>
      <c r="C39" s="27">
        <v>0</v>
      </c>
      <c r="D39" s="27">
        <v>0</v>
      </c>
      <c r="E39" s="27">
        <v>234749.35</v>
      </c>
      <c r="F39" s="27">
        <v>250132</v>
      </c>
      <c r="G39" s="27">
        <v>0</v>
      </c>
      <c r="H39" s="27">
        <v>0</v>
      </c>
      <c r="I39" s="27">
        <v>0</v>
      </c>
      <c r="J39" s="1"/>
    </row>
    <row r="40" spans="1:10" x14ac:dyDescent="0.25">
      <c r="A40" s="16" t="s">
        <v>38</v>
      </c>
      <c r="B40" s="27">
        <v>0</v>
      </c>
      <c r="C40" s="27">
        <v>0</v>
      </c>
      <c r="D40" s="27">
        <v>0</v>
      </c>
      <c r="E40" s="27">
        <v>3237</v>
      </c>
      <c r="F40" s="27">
        <v>0</v>
      </c>
      <c r="G40" s="27">
        <v>0</v>
      </c>
      <c r="H40" s="27">
        <v>0</v>
      </c>
      <c r="I40" s="27">
        <v>0</v>
      </c>
      <c r="J40" s="1"/>
    </row>
    <row r="41" spans="1:10" x14ac:dyDescent="0.25">
      <c r="A41" s="16" t="s">
        <v>39</v>
      </c>
      <c r="B41" s="27">
        <v>5438</v>
      </c>
      <c r="C41" s="27">
        <v>1016775.1641732964</v>
      </c>
      <c r="D41" s="27">
        <v>4000</v>
      </c>
      <c r="E41" s="27">
        <v>0</v>
      </c>
      <c r="F41" s="27">
        <v>0</v>
      </c>
      <c r="G41" s="27">
        <v>0</v>
      </c>
      <c r="H41" s="27">
        <v>0</v>
      </c>
      <c r="I41" s="27">
        <v>0</v>
      </c>
      <c r="J41" s="1"/>
    </row>
    <row r="42" spans="1:10" x14ac:dyDescent="0.25">
      <c r="A42" s="16" t="s">
        <v>40</v>
      </c>
      <c r="B42" s="27">
        <v>113617</v>
      </c>
      <c r="C42" s="27">
        <v>0</v>
      </c>
      <c r="D42" s="27">
        <v>0</v>
      </c>
      <c r="E42" s="27">
        <v>0</v>
      </c>
      <c r="F42" s="27">
        <v>0</v>
      </c>
      <c r="G42" s="27">
        <v>0</v>
      </c>
      <c r="H42" s="27">
        <v>0</v>
      </c>
      <c r="I42" s="27">
        <v>0</v>
      </c>
      <c r="J42" s="1"/>
    </row>
    <row r="43" spans="1:10" x14ac:dyDescent="0.25">
      <c r="A43" s="16" t="s">
        <v>41</v>
      </c>
      <c r="B43" s="27">
        <v>6670</v>
      </c>
      <c r="C43" s="27">
        <v>12413.245375163599</v>
      </c>
      <c r="D43" s="27">
        <v>33694</v>
      </c>
      <c r="E43" s="27">
        <v>91660</v>
      </c>
      <c r="F43" s="27">
        <v>206295</v>
      </c>
      <c r="G43" s="27">
        <v>0</v>
      </c>
      <c r="H43" s="27">
        <v>0</v>
      </c>
      <c r="I43" s="27">
        <v>0</v>
      </c>
      <c r="J43" s="1"/>
    </row>
    <row r="44" spans="1:10" x14ac:dyDescent="0.25">
      <c r="A44" s="16" t="s">
        <v>42</v>
      </c>
      <c r="B44" s="27">
        <v>11676</v>
      </c>
      <c r="C44" s="27">
        <v>18966.805144459555</v>
      </c>
      <c r="D44" s="27">
        <v>565002</v>
      </c>
      <c r="E44" s="27">
        <v>133576</v>
      </c>
      <c r="F44" s="27">
        <v>0</v>
      </c>
      <c r="G44" s="27">
        <v>0</v>
      </c>
      <c r="H44" s="27">
        <v>0</v>
      </c>
      <c r="I44" s="27">
        <v>0</v>
      </c>
      <c r="J44" s="1"/>
    </row>
    <row r="45" spans="1:10" x14ac:dyDescent="0.25">
      <c r="A45" s="16" t="s">
        <v>43</v>
      </c>
      <c r="B45" s="27">
        <v>13732</v>
      </c>
      <c r="C45" s="27">
        <v>187393.88552430799</v>
      </c>
      <c r="D45" s="27">
        <v>232788</v>
      </c>
      <c r="E45" s="27">
        <v>0</v>
      </c>
      <c r="F45" s="27">
        <v>0</v>
      </c>
      <c r="G45" s="27">
        <v>0</v>
      </c>
      <c r="H45" s="27">
        <v>0</v>
      </c>
      <c r="I45" s="27">
        <v>0</v>
      </c>
      <c r="J45" s="1"/>
    </row>
    <row r="46" spans="1:10" x14ac:dyDescent="0.25">
      <c r="A46" s="16" t="s">
        <v>44</v>
      </c>
      <c r="B46" s="27">
        <v>10620</v>
      </c>
      <c r="C46" s="27">
        <v>11479.293622450767</v>
      </c>
      <c r="D46" s="27">
        <v>750882</v>
      </c>
      <c r="E46" s="27">
        <v>-832</v>
      </c>
      <c r="F46" s="27">
        <v>30150</v>
      </c>
      <c r="G46" s="27">
        <v>0</v>
      </c>
      <c r="H46" s="27">
        <v>0</v>
      </c>
      <c r="I46" s="27">
        <v>0</v>
      </c>
      <c r="J46" s="1"/>
    </row>
    <row r="47" spans="1:10" x14ac:dyDescent="0.25">
      <c r="A47" s="16" t="s">
        <v>45</v>
      </c>
      <c r="B47" s="27">
        <v>6453</v>
      </c>
      <c r="C47" s="27">
        <v>15496.07258924397</v>
      </c>
      <c r="D47" s="27">
        <v>639</v>
      </c>
      <c r="E47" s="27">
        <v>0</v>
      </c>
      <c r="F47" s="27" t="s">
        <v>33</v>
      </c>
      <c r="G47" s="27">
        <v>685463.31440221018</v>
      </c>
      <c r="H47" s="27">
        <v>0</v>
      </c>
      <c r="I47" s="27">
        <v>0</v>
      </c>
      <c r="J47" s="1"/>
    </row>
    <row r="48" spans="1:10" x14ac:dyDescent="0.25">
      <c r="A48" s="16" t="s">
        <v>46</v>
      </c>
      <c r="B48" s="27">
        <v>3396</v>
      </c>
      <c r="C48" s="27">
        <v>8793.9778087875475</v>
      </c>
      <c r="D48" s="27">
        <v>102</v>
      </c>
      <c r="E48" s="27">
        <v>0</v>
      </c>
      <c r="F48" s="27">
        <v>0</v>
      </c>
      <c r="G48" s="27">
        <v>0</v>
      </c>
      <c r="H48" s="27">
        <v>0</v>
      </c>
      <c r="I48" s="27">
        <v>0</v>
      </c>
      <c r="J48" s="1"/>
    </row>
    <row r="49" spans="1:10" x14ac:dyDescent="0.25">
      <c r="A49" s="16" t="s">
        <v>47</v>
      </c>
      <c r="B49" s="27">
        <v>0</v>
      </c>
      <c r="C49" s="27">
        <v>0</v>
      </c>
      <c r="D49" s="27">
        <v>26316</v>
      </c>
      <c r="E49" s="27">
        <v>10304</v>
      </c>
      <c r="F49" s="27">
        <v>41251</v>
      </c>
      <c r="G49" s="27">
        <v>571063.54356913059</v>
      </c>
      <c r="H49" s="27">
        <v>0</v>
      </c>
      <c r="I49" s="27">
        <v>0</v>
      </c>
      <c r="J49" s="1"/>
    </row>
    <row r="50" spans="1:10" x14ac:dyDescent="0.25">
      <c r="A50" s="16" t="s">
        <v>48</v>
      </c>
      <c r="B50" s="27">
        <v>0</v>
      </c>
      <c r="C50" s="27">
        <v>0</v>
      </c>
      <c r="D50" s="27">
        <v>16083</v>
      </c>
      <c r="E50" s="27">
        <v>12170</v>
      </c>
      <c r="F50" s="27">
        <v>56122</v>
      </c>
      <c r="G50" s="27">
        <v>380147.32305502903</v>
      </c>
      <c r="H50" s="27">
        <v>0</v>
      </c>
      <c r="I50" s="27">
        <v>0</v>
      </c>
      <c r="J50" s="1"/>
    </row>
    <row r="51" spans="1:10" x14ac:dyDescent="0.25">
      <c r="A51" s="16" t="s">
        <v>49</v>
      </c>
      <c r="B51" s="27">
        <v>0</v>
      </c>
      <c r="C51" s="27">
        <v>0</v>
      </c>
      <c r="D51" s="27">
        <v>0</v>
      </c>
      <c r="E51" s="27">
        <v>0</v>
      </c>
      <c r="F51" s="27">
        <v>22773</v>
      </c>
      <c r="G51" s="27" t="s">
        <v>33</v>
      </c>
      <c r="H51" s="27">
        <v>0</v>
      </c>
      <c r="I51" s="27">
        <v>0</v>
      </c>
      <c r="J51" s="1"/>
    </row>
    <row r="52" spans="1:10" x14ac:dyDescent="0.25">
      <c r="A52" s="16" t="s">
        <v>50</v>
      </c>
      <c r="B52" s="27">
        <v>0</v>
      </c>
      <c r="C52" s="27">
        <v>0</v>
      </c>
      <c r="D52" s="27">
        <v>0</v>
      </c>
      <c r="E52" s="27">
        <v>0</v>
      </c>
      <c r="F52" s="27">
        <v>19543</v>
      </c>
      <c r="G52" s="27">
        <v>1995.851513281023</v>
      </c>
      <c r="H52" s="27">
        <v>0</v>
      </c>
      <c r="I52" s="27">
        <v>0</v>
      </c>
      <c r="J52" s="1"/>
    </row>
    <row r="53" spans="1:10" x14ac:dyDescent="0.25">
      <c r="A53" s="16" t="s">
        <v>51</v>
      </c>
      <c r="B53" s="27">
        <v>0</v>
      </c>
      <c r="C53" s="27">
        <v>0</v>
      </c>
      <c r="D53" s="27">
        <v>0</v>
      </c>
      <c r="E53" s="27">
        <v>0</v>
      </c>
      <c r="F53" s="27">
        <v>17082</v>
      </c>
      <c r="G53" s="27">
        <v>99373.84380828627</v>
      </c>
      <c r="H53" s="27">
        <v>949890.64755013178</v>
      </c>
      <c r="I53" s="27">
        <v>0</v>
      </c>
      <c r="J53" s="1"/>
    </row>
    <row r="54" spans="1:10" x14ac:dyDescent="0.25">
      <c r="A54" s="16" t="s">
        <v>52</v>
      </c>
      <c r="B54" s="27">
        <v>0</v>
      </c>
      <c r="C54" s="27">
        <v>0</v>
      </c>
      <c r="D54" s="27">
        <v>0</v>
      </c>
      <c r="E54" s="27">
        <v>0</v>
      </c>
      <c r="F54" s="27">
        <v>0</v>
      </c>
      <c r="G54" s="27">
        <v>539258.8073220473</v>
      </c>
      <c r="H54" s="27">
        <v>1024381.7986164826</v>
      </c>
      <c r="I54" s="27">
        <v>0</v>
      </c>
      <c r="J54" s="1"/>
    </row>
    <row r="55" spans="1:10" x14ac:dyDescent="0.25">
      <c r="A55" s="16" t="s">
        <v>53</v>
      </c>
      <c r="B55" s="27">
        <v>0</v>
      </c>
      <c r="C55" s="27">
        <v>0</v>
      </c>
      <c r="D55" s="27">
        <v>0</v>
      </c>
      <c r="E55" s="27">
        <v>0</v>
      </c>
      <c r="F55" s="27">
        <v>0</v>
      </c>
      <c r="G55" s="27">
        <v>0</v>
      </c>
      <c r="H55" s="27">
        <v>636152.66918574495</v>
      </c>
      <c r="I55" s="27">
        <v>0</v>
      </c>
      <c r="J55" s="1"/>
    </row>
    <row r="56" spans="1:10" x14ac:dyDescent="0.25">
      <c r="A56" s="16" t="s">
        <v>54</v>
      </c>
      <c r="B56" s="27">
        <v>0</v>
      </c>
      <c r="C56" s="27">
        <v>0</v>
      </c>
      <c r="D56" s="27">
        <v>0</v>
      </c>
      <c r="E56" s="27">
        <v>0</v>
      </c>
      <c r="F56" s="27">
        <v>0</v>
      </c>
      <c r="G56" s="27">
        <v>9107.8481740233474</v>
      </c>
      <c r="H56" s="27">
        <v>0</v>
      </c>
      <c r="I56" s="27">
        <v>1556541.623782672</v>
      </c>
      <c r="J56" s="1"/>
    </row>
    <row r="57" spans="1:10" x14ac:dyDescent="0.25">
      <c r="A57" s="24"/>
      <c r="B57" s="27"/>
      <c r="C57" s="28"/>
      <c r="D57" s="29"/>
      <c r="E57" s="29"/>
      <c r="F57" s="29"/>
      <c r="G57" s="29"/>
      <c r="H57" s="29"/>
      <c r="I57" s="29"/>
      <c r="J57" s="1"/>
    </row>
    <row r="58" spans="1:10" x14ac:dyDescent="0.25">
      <c r="A58" s="14" t="s">
        <v>55</v>
      </c>
      <c r="B58" s="27"/>
      <c r="C58" s="28"/>
      <c r="D58" s="29"/>
      <c r="E58" s="29"/>
      <c r="F58" s="29"/>
      <c r="G58" s="29"/>
      <c r="H58" s="29"/>
      <c r="I58" s="29"/>
      <c r="J58" s="1"/>
    </row>
    <row r="59" spans="1:10" x14ac:dyDescent="0.25">
      <c r="A59" s="16" t="s">
        <v>56</v>
      </c>
      <c r="B59" s="27">
        <v>1304889</v>
      </c>
      <c r="C59" s="27">
        <v>36</v>
      </c>
      <c r="D59" s="27">
        <v>0</v>
      </c>
      <c r="E59" s="27">
        <v>0</v>
      </c>
      <c r="F59" s="27">
        <v>0</v>
      </c>
      <c r="G59" s="27">
        <v>0</v>
      </c>
      <c r="H59" s="27">
        <v>0</v>
      </c>
      <c r="I59" s="27">
        <v>0</v>
      </c>
      <c r="J59" s="1"/>
    </row>
    <row r="60" spans="1:10" x14ac:dyDescent="0.25">
      <c r="A60" s="16" t="s">
        <v>57</v>
      </c>
      <c r="B60" s="27">
        <v>1596588</v>
      </c>
      <c r="C60" s="27">
        <v>-2010.1681877801218</v>
      </c>
      <c r="D60" s="27">
        <v>0</v>
      </c>
      <c r="E60" s="27">
        <v>0</v>
      </c>
      <c r="F60" s="27">
        <v>0</v>
      </c>
      <c r="G60" s="27">
        <v>0</v>
      </c>
      <c r="H60" s="27">
        <v>0</v>
      </c>
      <c r="I60" s="27">
        <v>0</v>
      </c>
      <c r="J60" s="1"/>
    </row>
    <row r="61" spans="1:10" x14ac:dyDescent="0.25">
      <c r="A61" s="16" t="s">
        <v>58</v>
      </c>
      <c r="B61" s="27">
        <v>0</v>
      </c>
      <c r="C61" s="27">
        <v>0</v>
      </c>
      <c r="D61" s="27">
        <v>37757</v>
      </c>
      <c r="E61" s="27">
        <v>174442</v>
      </c>
      <c r="F61" s="27" t="s">
        <v>33</v>
      </c>
      <c r="G61" s="27">
        <v>1997740</v>
      </c>
      <c r="H61" s="27">
        <v>0</v>
      </c>
      <c r="I61" s="27">
        <v>0</v>
      </c>
      <c r="J61" s="1"/>
    </row>
    <row r="62" spans="1:10" x14ac:dyDescent="0.25">
      <c r="A62" s="16" t="s">
        <v>59</v>
      </c>
      <c r="B62" s="27">
        <v>3884</v>
      </c>
      <c r="C62" s="27">
        <v>245237.54208640839</v>
      </c>
      <c r="D62" s="27">
        <v>438531</v>
      </c>
      <c r="E62" s="27">
        <v>0</v>
      </c>
      <c r="F62" s="27">
        <v>0</v>
      </c>
      <c r="G62" s="27">
        <v>0</v>
      </c>
      <c r="H62" s="27">
        <v>0</v>
      </c>
      <c r="I62" s="27">
        <v>0</v>
      </c>
      <c r="J62" s="1"/>
    </row>
    <row r="63" spans="1:10" x14ac:dyDescent="0.25">
      <c r="A63" s="16" t="s">
        <v>60</v>
      </c>
      <c r="B63" s="27">
        <v>0</v>
      </c>
      <c r="C63" s="27">
        <v>1957.0181784564813</v>
      </c>
      <c r="D63" s="27">
        <v>111</v>
      </c>
      <c r="E63" s="27" t="s">
        <v>33</v>
      </c>
      <c r="F63" s="27">
        <v>1921756</v>
      </c>
      <c r="G63" s="27">
        <v>0</v>
      </c>
      <c r="H63" s="27">
        <v>0</v>
      </c>
      <c r="I63" s="27">
        <v>0</v>
      </c>
      <c r="J63" s="1"/>
    </row>
    <row r="64" spans="1:10" x14ac:dyDescent="0.25">
      <c r="A64" s="16" t="s">
        <v>61</v>
      </c>
      <c r="B64" s="27">
        <v>0</v>
      </c>
      <c r="C64" s="27">
        <v>0</v>
      </c>
      <c r="D64" s="27">
        <v>0</v>
      </c>
      <c r="E64" s="27">
        <v>0</v>
      </c>
      <c r="F64" s="27">
        <v>15353</v>
      </c>
      <c r="G64" s="27">
        <v>93409.467391064725</v>
      </c>
      <c r="H64" s="27">
        <v>0</v>
      </c>
      <c r="I64" s="27">
        <v>416996.50682976953</v>
      </c>
      <c r="J64" s="1"/>
    </row>
    <row r="65" spans="1:10" x14ac:dyDescent="0.25">
      <c r="A65" s="16" t="s">
        <v>62</v>
      </c>
      <c r="B65" s="27">
        <v>1020139</v>
      </c>
      <c r="C65" s="27">
        <v>0</v>
      </c>
      <c r="D65" s="27">
        <v>0</v>
      </c>
      <c r="E65" s="27">
        <v>0</v>
      </c>
      <c r="F65" s="27">
        <v>0</v>
      </c>
      <c r="G65" s="27">
        <v>0</v>
      </c>
      <c r="H65" s="27">
        <v>0</v>
      </c>
      <c r="I65" s="27">
        <v>0</v>
      </c>
      <c r="J65" s="1"/>
    </row>
    <row r="66" spans="1:10" x14ac:dyDescent="0.25">
      <c r="A66" s="16" t="s">
        <v>63</v>
      </c>
      <c r="B66" s="27">
        <v>0</v>
      </c>
      <c r="C66" s="27">
        <v>11234.265217997869</v>
      </c>
      <c r="D66" s="27">
        <v>636193</v>
      </c>
      <c r="E66" s="27">
        <v>0</v>
      </c>
      <c r="F66" s="27">
        <v>0</v>
      </c>
      <c r="G66" s="27">
        <v>0</v>
      </c>
      <c r="H66" s="27">
        <v>0</v>
      </c>
      <c r="I66" s="27">
        <v>0</v>
      </c>
      <c r="J66" s="1"/>
    </row>
    <row r="67" spans="1:10" x14ac:dyDescent="0.25">
      <c r="A67" s="16" t="s">
        <v>64</v>
      </c>
      <c r="B67" s="27">
        <v>0</v>
      </c>
      <c r="C67" s="27">
        <v>843862.66636311496</v>
      </c>
      <c r="D67" s="27">
        <v>0</v>
      </c>
      <c r="E67" s="27">
        <v>0</v>
      </c>
      <c r="F67" s="27">
        <v>0</v>
      </c>
      <c r="G67" s="27">
        <v>0</v>
      </c>
      <c r="H67" s="27">
        <v>0</v>
      </c>
      <c r="I67" s="27">
        <v>0</v>
      </c>
      <c r="J67" s="1"/>
    </row>
    <row r="68" spans="1:10" x14ac:dyDescent="0.25">
      <c r="A68" s="16" t="s">
        <v>65</v>
      </c>
      <c r="B68" s="27">
        <v>0</v>
      </c>
      <c r="C68" s="27">
        <v>0</v>
      </c>
      <c r="D68" s="27">
        <v>433383</v>
      </c>
      <c r="E68" s="27">
        <v>1124791</v>
      </c>
      <c r="F68" s="27">
        <v>0</v>
      </c>
      <c r="G68" s="27">
        <v>0</v>
      </c>
      <c r="H68" s="27">
        <v>0</v>
      </c>
      <c r="I68" s="27">
        <v>0</v>
      </c>
      <c r="J68" s="1"/>
    </row>
    <row r="69" spans="1:10" x14ac:dyDescent="0.25">
      <c r="A69" s="16" t="s">
        <v>66</v>
      </c>
      <c r="B69" s="27">
        <v>0</v>
      </c>
      <c r="C69" s="27">
        <v>11188.145577335508</v>
      </c>
      <c r="D69" s="27">
        <v>360070</v>
      </c>
      <c r="E69" s="27">
        <v>693539</v>
      </c>
      <c r="F69" s="27">
        <v>0</v>
      </c>
      <c r="G69" s="27">
        <v>0</v>
      </c>
      <c r="H69" s="27">
        <v>0</v>
      </c>
      <c r="I69" s="27">
        <v>0</v>
      </c>
      <c r="J69" s="1"/>
    </row>
    <row r="70" spans="1:10" x14ac:dyDescent="0.25">
      <c r="A70" s="16" t="s">
        <v>67</v>
      </c>
      <c r="B70" s="27">
        <v>0</v>
      </c>
      <c r="C70" s="27">
        <v>0</v>
      </c>
      <c r="D70" s="27">
        <v>8392</v>
      </c>
      <c r="E70" s="27">
        <v>37901</v>
      </c>
      <c r="F70" s="27" t="s">
        <v>33</v>
      </c>
      <c r="G70" s="27" t="s">
        <v>33</v>
      </c>
      <c r="H70" s="27">
        <v>1678497.2021604949</v>
      </c>
      <c r="I70" s="27">
        <v>0</v>
      </c>
      <c r="J70" s="1"/>
    </row>
    <row r="71" spans="1:10" x14ac:dyDescent="0.25">
      <c r="A71" s="16" t="s">
        <v>68</v>
      </c>
      <c r="B71" s="27">
        <v>26706</v>
      </c>
      <c r="C71" s="27">
        <v>814001.576606474</v>
      </c>
      <c r="D71" s="27">
        <v>0</v>
      </c>
      <c r="E71" s="27">
        <v>0</v>
      </c>
      <c r="F71" s="27">
        <v>0</v>
      </c>
      <c r="G71" s="27">
        <v>0</v>
      </c>
      <c r="H71" s="27">
        <v>0</v>
      </c>
      <c r="I71" s="27">
        <v>0</v>
      </c>
      <c r="J71" s="1"/>
    </row>
    <row r="72" spans="1:10" x14ac:dyDescent="0.25">
      <c r="A72" s="16" t="s">
        <v>69</v>
      </c>
      <c r="B72" s="27">
        <v>549082</v>
      </c>
      <c r="C72" s="27">
        <v>1744565.5994499512</v>
      </c>
      <c r="D72" s="27">
        <v>0</v>
      </c>
      <c r="E72" s="27">
        <v>0</v>
      </c>
      <c r="F72" s="27">
        <v>0</v>
      </c>
      <c r="G72" s="27">
        <v>0</v>
      </c>
      <c r="H72" s="27">
        <v>0</v>
      </c>
      <c r="I72" s="27">
        <v>0</v>
      </c>
      <c r="J72" s="1"/>
    </row>
    <row r="73" spans="1:10" x14ac:dyDescent="0.25">
      <c r="A73" s="16" t="s">
        <v>70</v>
      </c>
      <c r="B73" s="27">
        <v>28793</v>
      </c>
      <c r="C73" s="27">
        <v>554011.78760251612</v>
      </c>
      <c r="D73" s="27">
        <v>1379733</v>
      </c>
      <c r="E73" s="27">
        <v>0</v>
      </c>
      <c r="F73" s="27">
        <v>0</v>
      </c>
      <c r="G73" s="27">
        <v>0</v>
      </c>
      <c r="H73" s="27">
        <v>0</v>
      </c>
      <c r="I73" s="27">
        <v>0</v>
      </c>
      <c r="J73" s="1"/>
    </row>
    <row r="74" spans="1:10" x14ac:dyDescent="0.25">
      <c r="A74" s="16" t="s">
        <v>71</v>
      </c>
      <c r="B74" s="27">
        <v>369281</v>
      </c>
      <c r="C74" s="27">
        <v>625690.60799179669</v>
      </c>
      <c r="D74" s="27">
        <v>0</v>
      </c>
      <c r="E74" s="27">
        <v>0</v>
      </c>
      <c r="F74" s="27">
        <v>0</v>
      </c>
      <c r="G74" s="27">
        <v>0</v>
      </c>
      <c r="H74" s="27">
        <v>0</v>
      </c>
      <c r="I74" s="27">
        <v>0</v>
      </c>
      <c r="J74" s="1"/>
    </row>
    <row r="75" spans="1:10" x14ac:dyDescent="0.25">
      <c r="A75" s="16" t="s">
        <v>72</v>
      </c>
      <c r="B75" s="27">
        <v>0</v>
      </c>
      <c r="C75" s="27">
        <v>0</v>
      </c>
      <c r="D75" s="27">
        <v>9246</v>
      </c>
      <c r="E75" s="27" t="s">
        <v>33</v>
      </c>
      <c r="F75" s="27">
        <v>2541400</v>
      </c>
      <c r="G75" s="27">
        <v>0</v>
      </c>
      <c r="H75" s="27">
        <v>0</v>
      </c>
      <c r="I75" s="27">
        <v>0</v>
      </c>
      <c r="J75" s="1"/>
    </row>
    <row r="76" spans="1:10" x14ac:dyDescent="0.25">
      <c r="A76" s="16" t="s">
        <v>73</v>
      </c>
      <c r="B76" s="27">
        <v>0</v>
      </c>
      <c r="C76" s="27">
        <v>0</v>
      </c>
      <c r="D76" s="27">
        <v>2018</v>
      </c>
      <c r="E76" s="27">
        <v>8618</v>
      </c>
      <c r="F76" s="27">
        <v>0</v>
      </c>
      <c r="G76" s="27">
        <v>0</v>
      </c>
      <c r="H76" s="27">
        <v>0</v>
      </c>
      <c r="I76" s="27">
        <v>0</v>
      </c>
      <c r="J76" s="1"/>
    </row>
    <row r="77" spans="1:10" x14ac:dyDescent="0.25">
      <c r="A77" s="16" t="s">
        <v>74</v>
      </c>
      <c r="B77" s="27">
        <v>0</v>
      </c>
      <c r="C77" s="27">
        <v>0</v>
      </c>
      <c r="D77" s="27">
        <v>0</v>
      </c>
      <c r="E77" s="27">
        <v>16271.07</v>
      </c>
      <c r="F77" s="27">
        <v>24134</v>
      </c>
      <c r="G77" s="27">
        <v>105603.74175680493</v>
      </c>
      <c r="H77" s="27">
        <v>0</v>
      </c>
      <c r="I77" s="27">
        <v>948732.58963606309</v>
      </c>
      <c r="J77" s="1"/>
    </row>
    <row r="78" spans="1:10" x14ac:dyDescent="0.25">
      <c r="A78" s="16" t="s">
        <v>75</v>
      </c>
      <c r="B78" s="27">
        <v>0</v>
      </c>
      <c r="C78" s="27">
        <v>0</v>
      </c>
      <c r="D78" s="27">
        <v>0</v>
      </c>
      <c r="E78" s="27">
        <v>7626.75</v>
      </c>
      <c r="F78" s="27">
        <v>18843</v>
      </c>
      <c r="G78" s="27">
        <v>159359.63687604707</v>
      </c>
      <c r="H78" s="27">
        <v>1106874.4362346677</v>
      </c>
      <c r="I78" s="27">
        <v>2398869.3418339109</v>
      </c>
      <c r="J78" s="1"/>
    </row>
    <row r="79" spans="1:10" x14ac:dyDescent="0.25">
      <c r="A79" s="16" t="s">
        <v>76</v>
      </c>
      <c r="B79" s="27">
        <v>29068</v>
      </c>
      <c r="C79" s="27">
        <v>42297.400230190171</v>
      </c>
      <c r="D79" s="27">
        <v>304334</v>
      </c>
      <c r="E79" s="27" t="s">
        <v>33</v>
      </c>
      <c r="F79" s="27">
        <v>1866055</v>
      </c>
      <c r="G79" s="27">
        <v>0</v>
      </c>
      <c r="H79" s="27">
        <v>0</v>
      </c>
      <c r="I79" s="27">
        <v>0</v>
      </c>
      <c r="J79" s="1"/>
    </row>
    <row r="80" spans="1:10" x14ac:dyDescent="0.25">
      <c r="A80" s="16" t="s">
        <v>77</v>
      </c>
      <c r="B80" s="27">
        <v>0</v>
      </c>
      <c r="C80" s="27">
        <v>0</v>
      </c>
      <c r="D80" s="27">
        <v>0</v>
      </c>
      <c r="E80" s="27">
        <v>13629</v>
      </c>
      <c r="F80" s="27">
        <v>0</v>
      </c>
      <c r="G80" s="27">
        <v>0</v>
      </c>
      <c r="H80" s="27">
        <v>0</v>
      </c>
      <c r="I80" s="27">
        <v>0</v>
      </c>
      <c r="J80" s="1"/>
    </row>
    <row r="81" spans="1:10" x14ac:dyDescent="0.25">
      <c r="A81" s="16" t="s">
        <v>78</v>
      </c>
      <c r="B81" s="27">
        <v>3211</v>
      </c>
      <c r="C81" s="27">
        <v>0</v>
      </c>
      <c r="D81" s="27">
        <v>0</v>
      </c>
      <c r="E81" s="27">
        <v>8710</v>
      </c>
      <c r="F81" s="27">
        <v>23637</v>
      </c>
      <c r="G81" s="27">
        <v>19929.997240167053</v>
      </c>
      <c r="H81" s="27">
        <v>853441.70361496275</v>
      </c>
      <c r="I81" s="27">
        <v>1121603.712320711</v>
      </c>
      <c r="J81" s="1"/>
    </row>
    <row r="82" spans="1:10" x14ac:dyDescent="0.25">
      <c r="A82" s="16" t="s">
        <v>79</v>
      </c>
      <c r="B82" s="27">
        <v>146824</v>
      </c>
      <c r="C82" s="27">
        <v>72.013776287165115</v>
      </c>
      <c r="D82" s="27">
        <v>0</v>
      </c>
      <c r="E82" s="27">
        <v>0</v>
      </c>
      <c r="F82" s="27">
        <v>0</v>
      </c>
      <c r="G82" s="27">
        <v>0</v>
      </c>
      <c r="H82" s="27">
        <v>0</v>
      </c>
      <c r="I82" s="27">
        <v>0</v>
      </c>
      <c r="J82" s="1"/>
    </row>
    <row r="83" spans="1:10" x14ac:dyDescent="0.25">
      <c r="A83" s="16" t="s">
        <v>80</v>
      </c>
      <c r="B83" s="27">
        <v>0</v>
      </c>
      <c r="C83" s="27">
        <v>0</v>
      </c>
      <c r="D83" s="27">
        <v>2122</v>
      </c>
      <c r="E83" s="27">
        <v>35279</v>
      </c>
      <c r="F83" s="27" t="s">
        <v>33</v>
      </c>
      <c r="G83" s="27" t="s">
        <v>33</v>
      </c>
      <c r="H83" s="27">
        <v>657096.57163467014</v>
      </c>
      <c r="I83" s="27">
        <v>0</v>
      </c>
      <c r="J83" s="1"/>
    </row>
    <row r="84" spans="1:10" x14ac:dyDescent="0.25">
      <c r="A84" s="16" t="s">
        <v>73</v>
      </c>
      <c r="B84" s="27">
        <v>0</v>
      </c>
      <c r="C84" s="27">
        <v>1283.7495399933632</v>
      </c>
      <c r="D84" s="27">
        <v>0</v>
      </c>
      <c r="E84" s="27">
        <v>0</v>
      </c>
      <c r="F84" s="27" t="s">
        <v>33</v>
      </c>
      <c r="G84" s="27">
        <v>839518</v>
      </c>
      <c r="H84" s="27">
        <v>0</v>
      </c>
      <c r="I84" s="27">
        <v>0</v>
      </c>
      <c r="J84" s="1"/>
    </row>
    <row r="85" spans="1:10" x14ac:dyDescent="0.25">
      <c r="A85" s="16" t="s">
        <v>81</v>
      </c>
      <c r="B85" s="27">
        <v>894798</v>
      </c>
      <c r="C85" s="27">
        <v>-20037.796305521839</v>
      </c>
      <c r="D85" s="27">
        <v>0</v>
      </c>
      <c r="E85" s="27">
        <v>0</v>
      </c>
      <c r="F85" s="27">
        <v>723293</v>
      </c>
      <c r="G85" s="27">
        <v>0</v>
      </c>
      <c r="H85" s="27">
        <v>0</v>
      </c>
      <c r="I85" s="27">
        <v>0</v>
      </c>
      <c r="J85" s="1"/>
    </row>
    <row r="86" spans="1:10" x14ac:dyDescent="0.25">
      <c r="A86" s="16" t="s">
        <v>82</v>
      </c>
      <c r="B86" s="27">
        <v>0</v>
      </c>
      <c r="C86" s="27">
        <v>0</v>
      </c>
      <c r="D86" s="27">
        <v>0</v>
      </c>
      <c r="E86" s="27">
        <v>0</v>
      </c>
      <c r="F86" s="27">
        <v>24523</v>
      </c>
      <c r="G86" s="27">
        <v>45867.802983024914</v>
      </c>
      <c r="H86" s="27">
        <v>731607.23459424893</v>
      </c>
      <c r="I86" s="27">
        <v>1493244.9174274721</v>
      </c>
      <c r="J86" s="1"/>
    </row>
    <row r="87" spans="1:10" x14ac:dyDescent="0.25">
      <c r="A87" s="16" t="s">
        <v>83</v>
      </c>
      <c r="B87" s="27">
        <v>0</v>
      </c>
      <c r="C87" s="27">
        <v>0</v>
      </c>
      <c r="D87" s="27">
        <v>0</v>
      </c>
      <c r="E87" s="27">
        <v>0</v>
      </c>
      <c r="F87" s="27">
        <v>0</v>
      </c>
      <c r="G87" s="27">
        <v>37011.69660410723</v>
      </c>
      <c r="H87" s="27">
        <v>0</v>
      </c>
      <c r="I87" s="27">
        <v>839867.22893250862</v>
      </c>
      <c r="J87" s="1"/>
    </row>
    <row r="88" spans="1:10" x14ac:dyDescent="0.25">
      <c r="A88" s="16"/>
      <c r="B88" s="27"/>
      <c r="C88" s="28"/>
      <c r="D88" s="29"/>
      <c r="E88" s="29"/>
      <c r="F88" s="29"/>
      <c r="G88" s="29"/>
      <c r="H88" s="29"/>
      <c r="I88" s="29"/>
      <c r="J88" s="1"/>
    </row>
    <row r="89" spans="1:10" x14ac:dyDescent="0.25">
      <c r="A89" s="14" t="s">
        <v>84</v>
      </c>
      <c r="B89" s="27"/>
      <c r="C89" s="28"/>
      <c r="D89" s="29"/>
      <c r="E89" s="29"/>
      <c r="F89" s="29"/>
      <c r="G89" s="29"/>
      <c r="H89" s="29"/>
      <c r="I89" s="29"/>
      <c r="J89" s="1"/>
    </row>
    <row r="90" spans="1:10" x14ac:dyDescent="0.25">
      <c r="A90" s="16" t="s">
        <v>85</v>
      </c>
      <c r="B90" s="27">
        <v>178</v>
      </c>
      <c r="C90" s="27">
        <v>407400</v>
      </c>
      <c r="D90" s="27">
        <v>0</v>
      </c>
      <c r="E90" s="27">
        <v>0</v>
      </c>
      <c r="F90" s="27">
        <v>0</v>
      </c>
      <c r="G90" s="27">
        <v>361984.12466573011</v>
      </c>
      <c r="H90" s="27">
        <v>0</v>
      </c>
      <c r="I90" s="27">
        <v>0</v>
      </c>
      <c r="J90" s="1"/>
    </row>
    <row r="91" spans="1:10" x14ac:dyDescent="0.25">
      <c r="A91" s="16" t="s">
        <v>86</v>
      </c>
      <c r="B91" s="27">
        <v>1863</v>
      </c>
      <c r="C91" s="27">
        <v>0</v>
      </c>
      <c r="D91" s="27">
        <v>0</v>
      </c>
      <c r="E91" s="27">
        <v>0</v>
      </c>
      <c r="F91" s="27">
        <v>0</v>
      </c>
      <c r="G91" s="27">
        <v>0</v>
      </c>
      <c r="H91" s="27">
        <v>0</v>
      </c>
      <c r="I91" s="27">
        <v>0</v>
      </c>
      <c r="J91" s="1"/>
    </row>
    <row r="92" spans="1:10" x14ac:dyDescent="0.25">
      <c r="A92" s="16" t="s">
        <v>87</v>
      </c>
      <c r="B92" s="27">
        <v>177</v>
      </c>
      <c r="C92" s="27">
        <v>1143.4905183680976</v>
      </c>
      <c r="D92" s="27">
        <v>253447</v>
      </c>
      <c r="E92" s="27">
        <v>0</v>
      </c>
      <c r="F92" s="27">
        <v>0</v>
      </c>
      <c r="G92" s="27">
        <v>0</v>
      </c>
      <c r="H92" s="27">
        <v>0</v>
      </c>
      <c r="I92" s="27">
        <v>0</v>
      </c>
      <c r="J92" s="1"/>
    </row>
    <row r="93" spans="1:10" x14ac:dyDescent="0.25">
      <c r="A93" s="16" t="s">
        <v>88</v>
      </c>
      <c r="B93" s="27">
        <v>1961</v>
      </c>
      <c r="C93" s="27">
        <v>18522.38239519747</v>
      </c>
      <c r="D93" s="27">
        <v>291076</v>
      </c>
      <c r="E93" s="27">
        <v>0</v>
      </c>
      <c r="F93" s="27">
        <v>0</v>
      </c>
      <c r="G93" s="27">
        <v>0</v>
      </c>
      <c r="H93" s="27">
        <v>0</v>
      </c>
      <c r="I93" s="27">
        <v>0</v>
      </c>
      <c r="J93" s="1"/>
    </row>
    <row r="94" spans="1:10" x14ac:dyDescent="0.25">
      <c r="A94" s="16" t="s">
        <v>89</v>
      </c>
      <c r="B94" s="27">
        <v>0</v>
      </c>
      <c r="C94" s="27">
        <v>0</v>
      </c>
      <c r="D94" s="27">
        <v>266780</v>
      </c>
      <c r="E94" s="27">
        <v>4888</v>
      </c>
      <c r="F94" s="27">
        <v>467817</v>
      </c>
      <c r="G94" s="27">
        <v>0</v>
      </c>
      <c r="H94" s="27">
        <v>0</v>
      </c>
      <c r="I94" s="27">
        <v>0</v>
      </c>
      <c r="J94" s="1"/>
    </row>
    <row r="95" spans="1:10" x14ac:dyDescent="0.25">
      <c r="A95" s="16" t="s">
        <v>90</v>
      </c>
      <c r="B95" s="27">
        <v>0</v>
      </c>
      <c r="C95" s="27">
        <v>0</v>
      </c>
      <c r="D95" s="27">
        <v>0</v>
      </c>
      <c r="E95" s="27">
        <v>0</v>
      </c>
      <c r="F95" s="27">
        <v>38800</v>
      </c>
      <c r="G95" s="27">
        <v>0</v>
      </c>
      <c r="H95" s="27">
        <v>0</v>
      </c>
      <c r="I95" s="27">
        <v>0</v>
      </c>
      <c r="J95" s="1"/>
    </row>
    <row r="96" spans="1:10" x14ac:dyDescent="0.25">
      <c r="A96" s="16" t="s">
        <v>91</v>
      </c>
      <c r="B96" s="27">
        <v>0</v>
      </c>
      <c r="C96" s="27">
        <v>0</v>
      </c>
      <c r="D96" s="27">
        <v>0</v>
      </c>
      <c r="E96" s="27">
        <v>14086.15</v>
      </c>
      <c r="F96" s="27">
        <v>205271</v>
      </c>
      <c r="G96" s="27">
        <v>0</v>
      </c>
      <c r="H96" s="27">
        <v>0</v>
      </c>
      <c r="I96" s="27">
        <v>0</v>
      </c>
      <c r="J96" s="1"/>
    </row>
    <row r="97" spans="1:10" x14ac:dyDescent="0.25">
      <c r="A97" s="16" t="s">
        <v>92</v>
      </c>
      <c r="B97" s="27">
        <v>0</v>
      </c>
      <c r="C97" s="27">
        <v>0</v>
      </c>
      <c r="D97" s="27">
        <v>0</v>
      </c>
      <c r="E97" s="27">
        <v>0</v>
      </c>
      <c r="F97" s="27">
        <v>155359</v>
      </c>
      <c r="G97" s="27">
        <v>0</v>
      </c>
      <c r="H97" s="27">
        <v>0</v>
      </c>
      <c r="I97" s="27">
        <v>0</v>
      </c>
      <c r="J97" s="1"/>
    </row>
    <row r="98" spans="1:10" x14ac:dyDescent="0.25">
      <c r="A98" s="16" t="s">
        <v>93</v>
      </c>
      <c r="B98" s="27">
        <v>0</v>
      </c>
      <c r="C98" s="27">
        <v>0</v>
      </c>
      <c r="D98" s="27">
        <v>0</v>
      </c>
      <c r="E98" s="27">
        <v>0</v>
      </c>
      <c r="F98" s="27">
        <v>64128</v>
      </c>
      <c r="G98" s="27">
        <v>0</v>
      </c>
      <c r="H98" s="27">
        <v>0</v>
      </c>
      <c r="I98" s="27">
        <v>0</v>
      </c>
      <c r="J98" s="1"/>
    </row>
    <row r="99" spans="1:10" x14ac:dyDescent="0.25">
      <c r="A99" s="16" t="s">
        <v>94</v>
      </c>
      <c r="B99" s="27">
        <v>0</v>
      </c>
      <c r="C99" s="27">
        <v>0</v>
      </c>
      <c r="D99" s="27">
        <v>0</v>
      </c>
      <c r="E99" s="27">
        <v>0</v>
      </c>
      <c r="F99" s="27">
        <v>112967</v>
      </c>
      <c r="G99" s="27">
        <v>0</v>
      </c>
      <c r="H99" s="27">
        <v>0</v>
      </c>
      <c r="I99" s="27">
        <v>0</v>
      </c>
      <c r="J99" s="1"/>
    </row>
    <row r="100" spans="1:10" x14ac:dyDescent="0.25">
      <c r="A100" s="16" t="s">
        <v>95</v>
      </c>
      <c r="B100" s="27">
        <v>0</v>
      </c>
      <c r="C100" s="27">
        <v>0</v>
      </c>
      <c r="D100" s="27">
        <v>0</v>
      </c>
      <c r="E100" s="27">
        <v>0</v>
      </c>
      <c r="F100" s="27">
        <v>0</v>
      </c>
      <c r="G100" s="27">
        <v>27245.912480985829</v>
      </c>
      <c r="H100" s="27">
        <v>500000</v>
      </c>
      <c r="I100" s="27">
        <v>645769.09737506765</v>
      </c>
      <c r="J100" s="1"/>
    </row>
    <row r="101" spans="1:10" x14ac:dyDescent="0.25">
      <c r="A101" s="16" t="s">
        <v>96</v>
      </c>
      <c r="B101" s="27">
        <v>0</v>
      </c>
      <c r="C101" s="27">
        <v>0</v>
      </c>
      <c r="D101" s="27">
        <v>0</v>
      </c>
      <c r="E101" s="27">
        <v>0</v>
      </c>
      <c r="F101" s="27">
        <v>0</v>
      </c>
      <c r="G101" s="27">
        <v>7574.0921433864387</v>
      </c>
      <c r="H101" s="27">
        <v>0</v>
      </c>
      <c r="I101" s="27">
        <v>0</v>
      </c>
      <c r="J101" s="1"/>
    </row>
    <row r="102" spans="1:10" x14ac:dyDescent="0.25">
      <c r="A102" s="16" t="s">
        <v>92</v>
      </c>
      <c r="B102" s="27">
        <v>0</v>
      </c>
      <c r="C102" s="27">
        <v>0</v>
      </c>
      <c r="D102" s="27">
        <v>0</v>
      </c>
      <c r="E102" s="27">
        <v>0</v>
      </c>
      <c r="F102" s="27">
        <v>0</v>
      </c>
      <c r="G102" s="27">
        <v>670353.77987940365</v>
      </c>
      <c r="H102" s="27">
        <v>0</v>
      </c>
      <c r="I102" s="27">
        <v>0</v>
      </c>
      <c r="J102" s="1"/>
    </row>
    <row r="103" spans="1:10" x14ac:dyDescent="0.25">
      <c r="A103" s="16"/>
      <c r="B103" s="27"/>
      <c r="C103" s="28"/>
      <c r="D103" s="29"/>
      <c r="E103" s="29"/>
      <c r="F103" s="29"/>
      <c r="G103" s="29"/>
      <c r="H103" s="29"/>
      <c r="I103" s="29"/>
      <c r="J103" s="1"/>
    </row>
    <row r="104" spans="1:10" x14ac:dyDescent="0.25">
      <c r="A104" s="16" t="s">
        <v>97</v>
      </c>
      <c r="B104" s="27">
        <v>564340</v>
      </c>
      <c r="C104" s="27">
        <v>314476</v>
      </c>
      <c r="D104" s="27">
        <v>421652</v>
      </c>
      <c r="E104" s="27">
        <v>258392.25088894245</v>
      </c>
      <c r="F104" s="27">
        <v>127668</v>
      </c>
      <c r="G104" s="27">
        <v>27082.726761972081</v>
      </c>
      <c r="H104" s="27">
        <v>614121.91714268108</v>
      </c>
      <c r="I104" s="27">
        <v>767108.83721378108</v>
      </c>
      <c r="J104" s="1"/>
    </row>
    <row r="105" spans="1:10" x14ac:dyDescent="0.25">
      <c r="A105" s="16" t="s">
        <v>98</v>
      </c>
      <c r="B105" s="27">
        <v>644419</v>
      </c>
      <c r="C105" s="27">
        <v>788986</v>
      </c>
      <c r="D105" s="27">
        <v>1066477</v>
      </c>
      <c r="E105" s="27">
        <v>910050.82355657232</v>
      </c>
      <c r="F105" s="27">
        <v>1445290</v>
      </c>
      <c r="G105" s="27">
        <v>842225.86708801298</v>
      </c>
      <c r="H105" s="27">
        <v>1267955.4335561597</v>
      </c>
      <c r="I105" s="27">
        <v>858848.08780389652</v>
      </c>
      <c r="J105" s="1"/>
    </row>
    <row r="106" spans="1:10" x14ac:dyDescent="0.25">
      <c r="A106" s="16" t="s">
        <v>99</v>
      </c>
      <c r="B106" s="27">
        <v>989713</v>
      </c>
      <c r="C106" s="27">
        <v>672006</v>
      </c>
      <c r="D106" s="27">
        <v>781072</v>
      </c>
      <c r="E106" s="27">
        <v>661570.37445297418</v>
      </c>
      <c r="F106" s="27">
        <v>598339</v>
      </c>
      <c r="G106" s="27">
        <v>807905.11140106933</v>
      </c>
      <c r="H106" s="27">
        <v>867570.53224855056</v>
      </c>
      <c r="I106" s="27">
        <v>931872.65497483185</v>
      </c>
      <c r="J106" s="1"/>
    </row>
    <row r="107" spans="1:10" x14ac:dyDescent="0.25">
      <c r="A107" s="16" t="s">
        <v>100</v>
      </c>
      <c r="B107" s="27">
        <v>75773</v>
      </c>
      <c r="C107" s="27">
        <v>288841</v>
      </c>
      <c r="D107" s="27">
        <v>108099</v>
      </c>
      <c r="E107" s="27">
        <v>0</v>
      </c>
      <c r="F107" s="27">
        <v>0</v>
      </c>
      <c r="G107" s="27">
        <v>0</v>
      </c>
      <c r="H107" s="27">
        <v>0</v>
      </c>
      <c r="I107" s="27">
        <v>0</v>
      </c>
      <c r="J107" s="1"/>
    </row>
    <row r="108" spans="1:10" x14ac:dyDescent="0.25">
      <c r="A108" s="16" t="s">
        <v>101</v>
      </c>
      <c r="B108" s="27">
        <v>267340</v>
      </c>
      <c r="C108" s="27">
        <v>206957</v>
      </c>
      <c r="D108" s="27">
        <v>0</v>
      </c>
      <c r="E108" s="27">
        <v>0</v>
      </c>
      <c r="F108" s="27">
        <v>0</v>
      </c>
      <c r="G108" s="27">
        <v>0</v>
      </c>
      <c r="H108" s="27">
        <v>0</v>
      </c>
      <c r="I108" s="27">
        <v>0</v>
      </c>
      <c r="J108" s="1"/>
    </row>
    <row r="109" spans="1:10" x14ac:dyDescent="0.25">
      <c r="A109" s="16" t="s">
        <v>102</v>
      </c>
      <c r="B109" s="27">
        <v>10691</v>
      </c>
      <c r="C109" s="27">
        <v>238390</v>
      </c>
      <c r="D109" s="27">
        <v>0</v>
      </c>
      <c r="E109" s="27">
        <v>0</v>
      </c>
      <c r="F109" s="27">
        <v>0</v>
      </c>
      <c r="G109" s="27">
        <v>0</v>
      </c>
      <c r="H109" s="27">
        <v>0</v>
      </c>
      <c r="I109" s="27">
        <v>0</v>
      </c>
      <c r="J109" s="1"/>
    </row>
    <row r="110" spans="1:10" x14ac:dyDescent="0.25">
      <c r="A110" s="16" t="s">
        <v>103</v>
      </c>
      <c r="B110" s="27">
        <v>0</v>
      </c>
      <c r="C110" s="27">
        <v>54321</v>
      </c>
      <c r="D110" s="27">
        <v>0</v>
      </c>
      <c r="E110" s="27">
        <v>0</v>
      </c>
      <c r="F110" s="27">
        <v>0</v>
      </c>
      <c r="G110" s="27">
        <v>0</v>
      </c>
      <c r="H110" s="27">
        <v>0</v>
      </c>
      <c r="I110" s="27">
        <v>0</v>
      </c>
      <c r="J110" s="1"/>
    </row>
    <row r="111" spans="1:10" x14ac:dyDescent="0.25">
      <c r="A111" s="16" t="s">
        <v>104</v>
      </c>
      <c r="B111" s="27">
        <v>0</v>
      </c>
      <c r="C111" s="27">
        <v>0</v>
      </c>
      <c r="D111" s="27">
        <v>30698</v>
      </c>
      <c r="E111" s="27">
        <v>0</v>
      </c>
      <c r="F111" s="27">
        <v>28620</v>
      </c>
      <c r="G111" s="27">
        <v>49355.895281994191</v>
      </c>
      <c r="H111" s="27">
        <v>0</v>
      </c>
      <c r="I111" s="27">
        <v>0</v>
      </c>
      <c r="J111" s="1"/>
    </row>
    <row r="112" spans="1:10" x14ac:dyDescent="0.25">
      <c r="A112" s="16" t="s">
        <v>105</v>
      </c>
      <c r="B112" s="27">
        <v>0</v>
      </c>
      <c r="C112" s="27">
        <v>0</v>
      </c>
      <c r="D112" s="27">
        <v>0</v>
      </c>
      <c r="E112" s="27">
        <v>21084</v>
      </c>
      <c r="F112" s="27">
        <v>17944</v>
      </c>
      <c r="G112" s="27">
        <v>0</v>
      </c>
      <c r="H112" s="27">
        <v>0</v>
      </c>
      <c r="I112" s="27">
        <v>0</v>
      </c>
      <c r="J112" s="1"/>
    </row>
    <row r="113" spans="1:10" x14ac:dyDescent="0.25">
      <c r="A113" s="16" t="s">
        <v>106</v>
      </c>
      <c r="B113" s="27">
        <v>0</v>
      </c>
      <c r="C113" s="27">
        <v>0</v>
      </c>
      <c r="D113" s="27">
        <v>0</v>
      </c>
      <c r="E113" s="27">
        <v>0</v>
      </c>
      <c r="F113" s="27">
        <v>0</v>
      </c>
      <c r="G113" s="27">
        <v>53318.249133034224</v>
      </c>
      <c r="H113" s="27">
        <v>273455</v>
      </c>
      <c r="I113" s="27">
        <v>193354</v>
      </c>
      <c r="J113" s="1"/>
    </row>
    <row r="114" spans="1:10" x14ac:dyDescent="0.25">
      <c r="A114" s="16" t="s">
        <v>107</v>
      </c>
      <c r="B114" s="27">
        <v>0</v>
      </c>
      <c r="C114" s="27">
        <v>0</v>
      </c>
      <c r="D114" s="27">
        <v>0</v>
      </c>
      <c r="E114" s="27">
        <v>0</v>
      </c>
      <c r="F114" s="27">
        <v>0</v>
      </c>
      <c r="G114" s="27">
        <v>0</v>
      </c>
      <c r="H114" s="27">
        <v>700000</v>
      </c>
      <c r="I114" s="27">
        <v>416895</v>
      </c>
      <c r="J114" s="1"/>
    </row>
    <row r="115" spans="1:10" x14ac:dyDescent="0.25">
      <c r="A115" s="16" t="s">
        <v>108</v>
      </c>
      <c r="B115" s="27">
        <v>15634.76</v>
      </c>
      <c r="C115" s="27">
        <v>79611</v>
      </c>
      <c r="D115" s="27">
        <v>32251</v>
      </c>
      <c r="E115" s="27">
        <v>597168</v>
      </c>
      <c r="F115" s="27">
        <v>292907</v>
      </c>
      <c r="G115" s="27">
        <v>700535.86000000022</v>
      </c>
      <c r="H115" s="27">
        <v>0</v>
      </c>
      <c r="I115" s="27">
        <v>0</v>
      </c>
      <c r="J115" s="1"/>
    </row>
    <row r="116" spans="1:10" x14ac:dyDescent="0.25">
      <c r="A116" s="16" t="s">
        <v>109</v>
      </c>
      <c r="B116" s="27">
        <v>30916</v>
      </c>
      <c r="C116" s="27">
        <v>184939</v>
      </c>
      <c r="D116" s="27">
        <v>130040</v>
      </c>
      <c r="E116" s="27">
        <v>191874</v>
      </c>
      <c r="F116" s="27">
        <v>194301</v>
      </c>
      <c r="G116" s="27">
        <v>338414.08839271986</v>
      </c>
      <c r="H116" s="27">
        <v>123620.9524832453</v>
      </c>
      <c r="I116" s="27">
        <v>124334.84063296465</v>
      </c>
      <c r="J116" s="1"/>
    </row>
    <row r="117" spans="1:10" x14ac:dyDescent="0.25">
      <c r="A117" s="21" t="s">
        <v>110</v>
      </c>
      <c r="B117" s="30">
        <f t="shared" ref="B117:I117" si="2">SUM(B34:B116)</f>
        <v>8747870.7599999998</v>
      </c>
      <c r="C117" s="30">
        <f t="shared" si="2"/>
        <v>9403164.6792961117</v>
      </c>
      <c r="D117" s="30">
        <f t="shared" si="2"/>
        <v>8635864</v>
      </c>
      <c r="E117" s="30">
        <f t="shared" si="2"/>
        <v>5846095.5688984878</v>
      </c>
      <c r="F117" s="30">
        <f t="shared" si="2"/>
        <v>11555104</v>
      </c>
      <c r="G117" s="30">
        <f t="shared" si="2"/>
        <v>10999477.010347757</v>
      </c>
      <c r="H117" s="30">
        <f t="shared" si="2"/>
        <v>11984666.099022044</v>
      </c>
      <c r="I117" s="30">
        <f t="shared" si="2"/>
        <v>12714038.438763646</v>
      </c>
      <c r="J117" s="31">
        <f>F117-'[4]2AA – Capital Projects FINAL'!I110</f>
        <v>0.35999999940395355</v>
      </c>
    </row>
    <row r="118" spans="1:10" x14ac:dyDescent="0.25">
      <c r="A118" s="21" t="s">
        <v>111</v>
      </c>
      <c r="B118" s="32"/>
      <c r="C118" s="32"/>
      <c r="D118" s="33"/>
      <c r="E118" s="33"/>
      <c r="F118" s="33"/>
      <c r="G118" s="33"/>
      <c r="H118" s="33"/>
      <c r="I118" s="33"/>
      <c r="J118" s="1"/>
    </row>
    <row r="119" spans="1:10" x14ac:dyDescent="0.25">
      <c r="A119" s="21" t="s">
        <v>112</v>
      </c>
      <c r="B119" s="30">
        <f t="shared" ref="B119:I119" si="3">B117-B118</f>
        <v>8747870.7599999998</v>
      </c>
      <c r="C119" s="30">
        <f t="shared" si="3"/>
        <v>9403164.6792961117</v>
      </c>
      <c r="D119" s="30">
        <f t="shared" si="3"/>
        <v>8635864</v>
      </c>
      <c r="E119" s="30">
        <f t="shared" si="3"/>
        <v>5846095.5688984878</v>
      </c>
      <c r="F119" s="30">
        <f t="shared" si="3"/>
        <v>11555104</v>
      </c>
      <c r="G119" s="30">
        <f t="shared" si="3"/>
        <v>10999477.010347757</v>
      </c>
      <c r="H119" s="30">
        <f t="shared" si="3"/>
        <v>11984666.099022044</v>
      </c>
      <c r="I119" s="30">
        <f t="shared" si="3"/>
        <v>12714038.438763646</v>
      </c>
      <c r="J119" s="1"/>
    </row>
    <row r="120" spans="1:10" x14ac:dyDescent="0.25">
      <c r="A120" s="1"/>
      <c r="B120" s="1"/>
      <c r="C120" s="1"/>
      <c r="D120" s="1"/>
      <c r="E120" s="1"/>
      <c r="F120" s="1"/>
      <c r="G120" s="1"/>
      <c r="H120" s="1"/>
      <c r="I120" s="1"/>
      <c r="J120" s="1"/>
    </row>
    <row r="121" spans="1:10" x14ac:dyDescent="0.25">
      <c r="A121" s="24" t="s">
        <v>113</v>
      </c>
      <c r="B121" s="25"/>
      <c r="C121" s="26"/>
      <c r="D121" s="26"/>
      <c r="E121" s="26"/>
      <c r="F121" s="26"/>
      <c r="G121" s="26"/>
      <c r="H121" s="26"/>
      <c r="I121" s="26"/>
      <c r="J121" s="1"/>
    </row>
    <row r="122" spans="1:10" x14ac:dyDescent="0.25">
      <c r="A122" s="16" t="s">
        <v>114</v>
      </c>
      <c r="B122" s="34">
        <v>110765</v>
      </c>
      <c r="C122" s="34">
        <v>218483</v>
      </c>
      <c r="D122" s="34">
        <v>146052</v>
      </c>
      <c r="E122" s="34">
        <v>3667</v>
      </c>
      <c r="F122" s="34">
        <v>242148</v>
      </c>
      <c r="G122" s="34">
        <v>141726.1</v>
      </c>
      <c r="H122" s="34">
        <v>276719.93662956264</v>
      </c>
      <c r="I122" s="34">
        <v>323181.26229059562</v>
      </c>
      <c r="J122" s="1"/>
    </row>
    <row r="123" spans="1:10" x14ac:dyDescent="0.25">
      <c r="A123" s="16" t="s">
        <v>115</v>
      </c>
      <c r="B123" s="34">
        <v>40469</v>
      </c>
      <c r="C123" s="34">
        <v>70041</v>
      </c>
      <c r="D123" s="34">
        <v>285529</v>
      </c>
      <c r="E123" s="34">
        <v>83671</v>
      </c>
      <c r="F123" s="34">
        <v>0</v>
      </c>
      <c r="G123" s="34">
        <v>0</v>
      </c>
      <c r="H123" s="34">
        <v>0</v>
      </c>
      <c r="I123" s="34">
        <v>0</v>
      </c>
      <c r="J123" s="1"/>
    </row>
    <row r="124" spans="1:10" x14ac:dyDescent="0.25">
      <c r="A124" s="21" t="s">
        <v>116</v>
      </c>
      <c r="B124" s="30">
        <f t="shared" ref="B124:I124" si="4">SUM(B122:B123)</f>
        <v>151234</v>
      </c>
      <c r="C124" s="30">
        <f t="shared" si="4"/>
        <v>288524</v>
      </c>
      <c r="D124" s="30">
        <f t="shared" si="4"/>
        <v>431581</v>
      </c>
      <c r="E124" s="30">
        <f t="shared" si="4"/>
        <v>87338</v>
      </c>
      <c r="F124" s="30">
        <f t="shared" si="4"/>
        <v>242148</v>
      </c>
      <c r="G124" s="30">
        <f t="shared" si="4"/>
        <v>141726.1</v>
      </c>
      <c r="H124" s="30">
        <f t="shared" si="4"/>
        <v>276719.93662956264</v>
      </c>
      <c r="I124" s="30">
        <f t="shared" si="4"/>
        <v>323181.26229059562</v>
      </c>
      <c r="J124" s="1"/>
    </row>
    <row r="125" spans="1:10" x14ac:dyDescent="0.25">
      <c r="A125" s="21" t="s">
        <v>117</v>
      </c>
      <c r="B125" s="32"/>
      <c r="C125" s="32"/>
      <c r="D125" s="33"/>
      <c r="E125" s="33"/>
      <c r="F125" s="33"/>
      <c r="G125" s="33"/>
      <c r="H125" s="33"/>
      <c r="I125" s="33"/>
      <c r="J125" s="1"/>
    </row>
    <row r="126" spans="1:10" x14ac:dyDescent="0.25">
      <c r="A126" s="21" t="s">
        <v>118</v>
      </c>
      <c r="B126" s="30">
        <f t="shared" ref="B126:I126" si="5">B124-B125</f>
        <v>151234</v>
      </c>
      <c r="C126" s="30">
        <f t="shared" si="5"/>
        <v>288524</v>
      </c>
      <c r="D126" s="30">
        <f t="shared" si="5"/>
        <v>431581</v>
      </c>
      <c r="E126" s="30">
        <f t="shared" si="5"/>
        <v>87338</v>
      </c>
      <c r="F126" s="30">
        <f t="shared" si="5"/>
        <v>242148</v>
      </c>
      <c r="G126" s="30">
        <f t="shared" si="5"/>
        <v>141726.1</v>
      </c>
      <c r="H126" s="30">
        <f t="shared" si="5"/>
        <v>276719.93662956264</v>
      </c>
      <c r="I126" s="30">
        <f t="shared" si="5"/>
        <v>323181.26229059562</v>
      </c>
      <c r="J126" s="1"/>
    </row>
    <row r="127" spans="1:10" x14ac:dyDescent="0.25">
      <c r="A127" s="1"/>
      <c r="B127" s="1"/>
      <c r="C127" s="1"/>
      <c r="D127" s="1"/>
      <c r="E127" s="1"/>
      <c r="F127" s="1"/>
      <c r="G127" s="1"/>
      <c r="H127" s="1"/>
      <c r="I127" s="1"/>
      <c r="J127" s="1"/>
    </row>
    <row r="128" spans="1:10" x14ac:dyDescent="0.25">
      <c r="A128" s="24" t="s">
        <v>119</v>
      </c>
      <c r="B128" s="35"/>
      <c r="C128" s="35"/>
      <c r="D128" s="35"/>
      <c r="E128" s="35"/>
      <c r="F128" s="35"/>
      <c r="G128" s="35"/>
      <c r="H128" s="35"/>
      <c r="I128" s="35"/>
      <c r="J128" s="1"/>
    </row>
    <row r="129" spans="1:10" x14ac:dyDescent="0.25">
      <c r="A129" s="16" t="s">
        <v>120</v>
      </c>
      <c r="B129" s="27">
        <v>427028</v>
      </c>
      <c r="C129" s="27">
        <v>622123</v>
      </c>
      <c r="D129" s="27">
        <v>439982</v>
      </c>
      <c r="E129" s="27">
        <v>491899</v>
      </c>
      <c r="F129" s="27">
        <v>689798</v>
      </c>
      <c r="G129" s="27">
        <v>787953.56</v>
      </c>
      <c r="H129" s="27">
        <v>325000</v>
      </c>
      <c r="I129" s="27">
        <v>600000</v>
      </c>
      <c r="J129" s="1"/>
    </row>
    <row r="130" spans="1:10" x14ac:dyDescent="0.25">
      <c r="A130" s="16" t="s">
        <v>121</v>
      </c>
      <c r="B130" s="27">
        <v>111818</v>
      </c>
      <c r="C130" s="27">
        <v>86036</v>
      </c>
      <c r="D130" s="27">
        <v>40996</v>
      </c>
      <c r="E130" s="27">
        <v>26061</v>
      </c>
      <c r="F130" s="27">
        <v>44365</v>
      </c>
      <c r="G130" s="27">
        <v>55400</v>
      </c>
      <c r="H130" s="27">
        <v>80000</v>
      </c>
      <c r="I130" s="27">
        <v>155250</v>
      </c>
      <c r="J130" s="1"/>
    </row>
    <row r="131" spans="1:10" x14ac:dyDescent="0.25">
      <c r="A131" s="16" t="s">
        <v>122</v>
      </c>
      <c r="B131" s="27">
        <v>143738</v>
      </c>
      <c r="C131" s="27">
        <v>114127</v>
      </c>
      <c r="D131" s="27">
        <v>462976</v>
      </c>
      <c r="E131" s="27">
        <v>191109</v>
      </c>
      <c r="F131" s="27">
        <v>451743</v>
      </c>
      <c r="G131" s="27">
        <v>478451.73</v>
      </c>
      <c r="H131" s="27">
        <v>419500</v>
      </c>
      <c r="I131" s="27">
        <v>305000</v>
      </c>
      <c r="J131" s="1"/>
    </row>
    <row r="132" spans="1:10" x14ac:dyDescent="0.25">
      <c r="A132" s="16" t="s">
        <v>123</v>
      </c>
      <c r="B132" s="27">
        <v>155733</v>
      </c>
      <c r="C132" s="27">
        <v>244407</v>
      </c>
      <c r="D132" s="27">
        <v>108043</v>
      </c>
      <c r="E132" s="27">
        <v>125692</v>
      </c>
      <c r="F132" s="27">
        <v>84605</v>
      </c>
      <c r="G132" s="27">
        <v>178133.59</v>
      </c>
      <c r="H132" s="27">
        <v>277645</v>
      </c>
      <c r="I132" s="27">
        <v>171170</v>
      </c>
      <c r="J132" s="1"/>
    </row>
    <row r="133" spans="1:10" x14ac:dyDescent="0.25">
      <c r="A133" s="16" t="s">
        <v>124</v>
      </c>
      <c r="B133" s="27">
        <v>0</v>
      </c>
      <c r="C133" s="27">
        <v>0</v>
      </c>
      <c r="D133" s="27">
        <v>0</v>
      </c>
      <c r="E133" s="27">
        <v>0</v>
      </c>
      <c r="F133" s="27">
        <v>0</v>
      </c>
      <c r="G133" s="27">
        <v>29230.14</v>
      </c>
      <c r="H133" s="27">
        <v>54000</v>
      </c>
      <c r="I133" s="27">
        <v>51000</v>
      </c>
      <c r="J133" s="1"/>
    </row>
    <row r="134" spans="1:10" x14ac:dyDescent="0.25">
      <c r="A134" s="16" t="s">
        <v>25</v>
      </c>
      <c r="B134" s="28">
        <v>90476</v>
      </c>
      <c r="C134" s="28">
        <v>25870</v>
      </c>
      <c r="D134" s="28">
        <v>20799</v>
      </c>
      <c r="E134" s="28">
        <v>28692</v>
      </c>
      <c r="F134" s="28">
        <v>2799</v>
      </c>
      <c r="G134" s="28">
        <v>0</v>
      </c>
      <c r="H134" s="28">
        <v>18000</v>
      </c>
      <c r="I134" s="27">
        <v>0</v>
      </c>
      <c r="J134" s="1"/>
    </row>
    <row r="135" spans="1:10" x14ac:dyDescent="0.25">
      <c r="A135" s="21" t="s">
        <v>125</v>
      </c>
      <c r="B135" s="22">
        <f t="shared" ref="B135:I135" si="6">SUM(B129:B134)</f>
        <v>928793</v>
      </c>
      <c r="C135" s="22">
        <f t="shared" si="6"/>
        <v>1092563</v>
      </c>
      <c r="D135" s="22">
        <f t="shared" si="6"/>
        <v>1072796</v>
      </c>
      <c r="E135" s="22">
        <f t="shared" si="6"/>
        <v>863453</v>
      </c>
      <c r="F135" s="22">
        <f t="shared" si="6"/>
        <v>1273310</v>
      </c>
      <c r="G135" s="22">
        <f t="shared" si="6"/>
        <v>1529169.02</v>
      </c>
      <c r="H135" s="22">
        <f t="shared" si="6"/>
        <v>1174145</v>
      </c>
      <c r="I135" s="22">
        <f t="shared" si="6"/>
        <v>1282420</v>
      </c>
      <c r="J135" s="1"/>
    </row>
    <row r="136" spans="1:10" x14ac:dyDescent="0.25">
      <c r="A136" s="21" t="s">
        <v>126</v>
      </c>
      <c r="B136" s="32"/>
      <c r="C136" s="32"/>
      <c r="D136" s="33"/>
      <c r="E136" s="33"/>
      <c r="F136" s="33"/>
      <c r="G136" s="33"/>
      <c r="H136" s="33"/>
      <c r="I136" s="33"/>
      <c r="J136" s="1"/>
    </row>
    <row r="137" spans="1:10" x14ac:dyDescent="0.25">
      <c r="A137" s="21" t="s">
        <v>127</v>
      </c>
      <c r="B137" s="30">
        <f t="shared" ref="B137:I137" si="7">B135-B136</f>
        <v>928793</v>
      </c>
      <c r="C137" s="30">
        <f t="shared" si="7"/>
        <v>1092563</v>
      </c>
      <c r="D137" s="30">
        <f t="shared" si="7"/>
        <v>1072796</v>
      </c>
      <c r="E137" s="30">
        <f t="shared" si="7"/>
        <v>863453</v>
      </c>
      <c r="F137" s="30">
        <f t="shared" si="7"/>
        <v>1273310</v>
      </c>
      <c r="G137" s="30">
        <f t="shared" si="7"/>
        <v>1529169.02</v>
      </c>
      <c r="H137" s="30">
        <f t="shared" si="7"/>
        <v>1174145</v>
      </c>
      <c r="I137" s="30">
        <f t="shared" si="7"/>
        <v>1282420</v>
      </c>
      <c r="J137" s="1"/>
    </row>
    <row r="138" spans="1:10" x14ac:dyDescent="0.25">
      <c r="A138" s="1"/>
      <c r="B138" s="1"/>
      <c r="C138" s="1"/>
      <c r="D138" s="1"/>
      <c r="E138" s="1"/>
      <c r="F138" s="1"/>
      <c r="G138" s="1"/>
      <c r="H138" s="1"/>
      <c r="I138" s="1"/>
      <c r="J138" s="1"/>
    </row>
    <row r="139" spans="1:10" ht="15.75" thickBot="1" x14ac:dyDescent="0.3">
      <c r="A139" s="24" t="s">
        <v>25</v>
      </c>
      <c r="B139" s="36"/>
      <c r="C139" s="36"/>
      <c r="D139" s="36"/>
      <c r="E139" s="36"/>
      <c r="F139" s="36"/>
      <c r="G139" s="36"/>
      <c r="H139" s="36"/>
      <c r="I139" s="36"/>
      <c r="J139" s="1"/>
    </row>
    <row r="140" spans="1:10" ht="16.5" thickTop="1" thickBot="1" x14ac:dyDescent="0.3">
      <c r="A140" s="37" t="s">
        <v>128</v>
      </c>
      <c r="B140" s="38">
        <f t="shared" ref="B140:I140" si="8">B137+B126+B119+B30</f>
        <v>10753594.4</v>
      </c>
      <c r="C140" s="38">
        <f t="shared" si="8"/>
        <v>11229531.689296113</v>
      </c>
      <c r="D140" s="38">
        <f t="shared" si="8"/>
        <v>11993092.599999998</v>
      </c>
      <c r="E140" s="38">
        <f t="shared" si="8"/>
        <v>7173328.9388984889</v>
      </c>
      <c r="F140" s="38">
        <f t="shared" si="8"/>
        <v>13255679.589999996</v>
      </c>
      <c r="G140" s="38">
        <f t="shared" si="8"/>
        <v>12649032.062049761</v>
      </c>
      <c r="H140" s="38">
        <f t="shared" si="8"/>
        <v>13998642.421735968</v>
      </c>
      <c r="I140" s="38">
        <f>I137+I126+I119+I30</f>
        <v>14876780.457458314</v>
      </c>
      <c r="J140" s="1"/>
    </row>
    <row r="141" spans="1:10" ht="26.25" thickBot="1" x14ac:dyDescent="0.3">
      <c r="A141" s="39" t="s">
        <v>129</v>
      </c>
      <c r="B141" s="36"/>
      <c r="C141" s="36"/>
      <c r="D141" s="36"/>
      <c r="E141" s="36"/>
      <c r="F141" s="36"/>
      <c r="G141" s="36"/>
      <c r="H141" s="36"/>
      <c r="I141" s="36"/>
      <c r="J141" s="1"/>
    </row>
    <row r="142" spans="1:10" ht="16.5" thickTop="1" thickBot="1" x14ac:dyDescent="0.3">
      <c r="A142" s="40" t="s">
        <v>128</v>
      </c>
      <c r="B142" s="38">
        <f>B140+B141</f>
        <v>10753594.4</v>
      </c>
      <c r="C142" s="38">
        <f>C140+C141</f>
        <v>11229531.689296113</v>
      </c>
      <c r="D142" s="38">
        <f t="shared" ref="D142:I142" si="9">D140+D141</f>
        <v>11993092.599999998</v>
      </c>
      <c r="E142" s="38">
        <f t="shared" si="9"/>
        <v>7173328.9388984889</v>
      </c>
      <c r="F142" s="38">
        <f t="shared" si="9"/>
        <v>13255679.589999996</v>
      </c>
      <c r="G142" s="38">
        <f t="shared" si="9"/>
        <v>12649032.062049761</v>
      </c>
      <c r="H142" s="38">
        <f t="shared" si="9"/>
        <v>13998642.421735968</v>
      </c>
      <c r="I142" s="38">
        <f t="shared" si="9"/>
        <v>14876780.457458314</v>
      </c>
      <c r="J142" s="1"/>
    </row>
    <row r="143" spans="1:10" x14ac:dyDescent="0.25">
      <c r="A143" s="2"/>
      <c r="B143" s="41"/>
      <c r="C143" s="41"/>
      <c r="D143" s="41"/>
      <c r="E143" s="41"/>
      <c r="F143" s="41"/>
      <c r="G143" s="41"/>
      <c r="H143" s="41"/>
      <c r="I143" s="41"/>
      <c r="J143" s="1"/>
    </row>
    <row r="144" spans="1:10" x14ac:dyDescent="0.25">
      <c r="A144" s="2" t="s">
        <v>130</v>
      </c>
      <c r="B144" s="42">
        <v>10658852.940000001</v>
      </c>
      <c r="C144" s="42">
        <v>11233346.689296113</v>
      </c>
      <c r="D144" s="42">
        <v>12072879.599999998</v>
      </c>
      <c r="E144" s="42">
        <v>7311110.3688984904</v>
      </c>
      <c r="F144" s="42">
        <v>13373075.579999996</v>
      </c>
      <c r="G144" s="43">
        <v>12614854.210000008</v>
      </c>
      <c r="H144" s="44">
        <v>13998642.421735968</v>
      </c>
      <c r="I144" s="44">
        <v>14876780.457458314</v>
      </c>
    </row>
    <row r="145" spans="1:10" x14ac:dyDescent="0.25">
      <c r="A145" s="2" t="s">
        <v>131</v>
      </c>
      <c r="B145" s="45">
        <f>B142-B144</f>
        <v>94741.459999999031</v>
      </c>
      <c r="C145" s="45">
        <f t="shared" ref="C145:I145" si="10">C142-C144</f>
        <v>-3815</v>
      </c>
      <c r="D145" s="45">
        <f t="shared" si="10"/>
        <v>-79787</v>
      </c>
      <c r="E145" s="45">
        <f t="shared" si="10"/>
        <v>-137781.43000000156</v>
      </c>
      <c r="F145" s="45">
        <f t="shared" si="10"/>
        <v>-117395.99000000022</v>
      </c>
      <c r="G145" s="45">
        <f t="shared" si="10"/>
        <v>34177.85204975307</v>
      </c>
      <c r="H145" s="45">
        <f t="shared" si="10"/>
        <v>0</v>
      </c>
      <c r="I145" s="45">
        <f t="shared" si="10"/>
        <v>0</v>
      </c>
    </row>
    <row r="146" spans="1:10" x14ac:dyDescent="0.25">
      <c r="A146" s="1"/>
      <c r="B146" s="1"/>
      <c r="C146" s="1"/>
      <c r="D146" s="1"/>
      <c r="E146" s="1"/>
      <c r="F146" s="1"/>
      <c r="G146" s="1"/>
      <c r="H146" s="1"/>
      <c r="I146" s="1"/>
      <c r="J146" s="1"/>
    </row>
    <row r="147" spans="1:10" x14ac:dyDescent="0.25">
      <c r="A147" s="46" t="s">
        <v>132</v>
      </c>
      <c r="B147" s="46"/>
      <c r="C147" s="46"/>
      <c r="D147" s="1"/>
      <c r="E147" s="1"/>
      <c r="F147" s="1"/>
      <c r="G147" s="1"/>
      <c r="H147" s="1"/>
      <c r="I147" s="47"/>
      <c r="J147" s="1"/>
    </row>
    <row r="148" spans="1:10" x14ac:dyDescent="0.25">
      <c r="A148" s="1"/>
      <c r="B148" s="1"/>
      <c r="C148" s="1"/>
      <c r="D148" s="1"/>
      <c r="E148" s="1"/>
      <c r="F148" s="1"/>
      <c r="G148" s="1"/>
      <c r="H148" s="1"/>
      <c r="I148" s="1"/>
      <c r="J148" s="1"/>
    </row>
    <row r="149" spans="1:10" x14ac:dyDescent="0.25">
      <c r="A149" s="49" t="s">
        <v>133</v>
      </c>
      <c r="B149" s="49"/>
      <c r="C149" s="49"/>
      <c r="D149" s="49"/>
      <c r="E149" s="49"/>
      <c r="F149" s="49"/>
      <c r="G149" s="49"/>
      <c r="H149" s="49"/>
      <c r="I149" s="49"/>
      <c r="J149" s="49"/>
    </row>
    <row r="150" spans="1:10" x14ac:dyDescent="0.25">
      <c r="A150" s="49" t="s">
        <v>134</v>
      </c>
      <c r="B150" s="49"/>
      <c r="C150" s="49"/>
      <c r="D150" s="49"/>
      <c r="E150" s="49"/>
      <c r="F150" s="49"/>
      <c r="G150" s="49"/>
      <c r="H150" s="49"/>
      <c r="I150" s="49"/>
      <c r="J150" s="49"/>
    </row>
    <row r="151" spans="1:10" x14ac:dyDescent="0.25">
      <c r="A151" s="49"/>
      <c r="B151" s="49"/>
      <c r="C151" s="49"/>
      <c r="D151" s="49"/>
      <c r="E151" s="49"/>
      <c r="F151" s="49"/>
      <c r="G151" s="49"/>
      <c r="H151" s="49"/>
      <c r="I151" s="49"/>
      <c r="J151" s="49"/>
    </row>
  </sheetData>
  <mergeCells count="5">
    <mergeCell ref="A149:J149"/>
    <mergeCell ref="A150:J150"/>
    <mergeCell ref="A151:J151"/>
    <mergeCell ref="A9:I9"/>
    <mergeCell ref="A10:I10"/>
  </mergeCells>
  <dataValidations count="1">
    <dataValidation type="list" allowBlank="1" showInputMessage="1" showErrorMessage="1" sqref="B14:I14" xr:uid="{21A74468-CBFC-47B3-A38D-975C27C39F3E}">
      <formula1>"CGAAP, MIFRS, USGAAP, ASPE"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C602D-9ED3-4C8D-8B19-BE76325A138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Speziale</dc:creator>
  <cp:lastModifiedBy>Katie Speziale</cp:lastModifiedBy>
  <dcterms:created xsi:type="dcterms:W3CDTF">2023-10-24T14:24:05Z</dcterms:created>
  <dcterms:modified xsi:type="dcterms:W3CDTF">2023-11-10T14:52:16Z</dcterms:modified>
</cp:coreProperties>
</file>