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111-BobcaygeonPipelineProject/Shared Documents/Interrogatory Responses/"/>
    </mc:Choice>
  </mc:AlternateContent>
  <xr:revisionPtr revIDLastSave="0" documentId="13_ncr:1_{E6E3AF78-B39B-4125-811D-E60B3A8E2316}" xr6:coauthVersionLast="47" xr6:coauthVersionMax="47" xr10:uidLastSave="{00000000-0000-0000-0000-000000000000}"/>
  <bookViews>
    <workbookView xWindow="28680" yWindow="-120" windowWidth="29040" windowHeight="15840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8" i="1" s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L42" i="3" s="1"/>
  <c r="M41" i="3"/>
  <c r="N41" i="3"/>
  <c r="N42" i="3" s="1"/>
  <c r="O41" i="3"/>
  <c r="O42" i="3" s="1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E18" i="1" s="1"/>
  <c r="K42" i="1" l="1"/>
  <c r="D18" i="1"/>
  <c r="K30" i="4"/>
  <c r="H18" i="4"/>
  <c r="L42" i="4"/>
  <c r="R30" i="4"/>
  <c r="P30" i="3"/>
  <c r="K42" i="3"/>
  <c r="E42" i="3"/>
  <c r="M42" i="3"/>
  <c r="N18" i="3"/>
  <c r="F18" i="3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L30" i="2"/>
  <c r="G30" i="1"/>
  <c r="R42" i="1"/>
  <c r="J42" i="1"/>
  <c r="R30" i="1"/>
  <c r="I42" i="1"/>
  <c r="M30" i="1"/>
  <c r="O30" i="1"/>
  <c r="J30" i="1"/>
  <c r="Q42" i="1"/>
  <c r="K18" i="1"/>
  <c r="D19" i="1" s="1"/>
  <c r="Q30" i="1"/>
  <c r="I30" i="1"/>
  <c r="F18" i="2"/>
  <c r="N18" i="2"/>
  <c r="I30" i="2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K18" i="3"/>
  <c r="L18" i="3"/>
  <c r="L42" i="1"/>
  <c r="P42" i="1"/>
  <c r="H42" i="1"/>
  <c r="E30" i="1"/>
  <c r="D30" i="1"/>
  <c r="D42" i="1"/>
  <c r="D43" i="3" l="1"/>
  <c r="D31" i="3"/>
  <c r="D19" i="3"/>
  <c r="D31" i="2"/>
  <c r="D43" i="2"/>
  <c r="D43" i="1"/>
  <c r="D19" i="4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<sst xmlns="http://schemas.openxmlformats.org/spreadsheetml/2006/main" count="168" uniqueCount="23">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</sst>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Border="1"/>
    <xf numFmtId="0" fontId="2" fillId="0" borderId="0" xfId="2" applyFont="1" applyBorder="1"/>
    <xf numFmtId="9" fontId="2" fillId="0" borderId="0" xfId="2" applyNumberFormat="1" applyFont="1" applyBorder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tabSelected="1" view="pageBreakPreview" zoomScale="85" zoomScaleNormal="70" zoomScaleSheetLayoutView="85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20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20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x14ac:dyDescent="0.3">
      <c r="C5" s="2" t="s">
        <v>4</v>
      </c>
      <c r="D5" s="6">
        <v>0.04</v>
      </c>
      <c r="T5" s="24"/>
    </row>
    <row r="6" spans="1:20" x14ac:dyDescent="0.3">
      <c r="D6" s="7" t="s">
        <v>5</v>
      </c>
    </row>
    <row r="8" spans="1:20" ht="14.5" thickBot="1" x14ac:dyDescent="0.35"/>
    <row r="9" spans="1:20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20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20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20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20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>1/(1+$D$5)^F13</f>
        <v>0.92455621301775137</v>
      </c>
      <c r="G14" s="26">
        <f t="shared" ref="G14:R14" si="0">1/(1+$D$5)^G13</f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20" x14ac:dyDescent="0.3">
      <c r="A15" s="28"/>
      <c r="B15" s="30"/>
      <c r="C15" s="25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x14ac:dyDescent="0.3">
      <c r="A16" s="28"/>
      <c r="B16" s="30"/>
      <c r="C16" s="25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8"/>
      <c r="B17" s="30"/>
      <c r="C17" s="25" t="s">
        <v>15</v>
      </c>
      <c r="D17" s="15">
        <f>D15+D16</f>
        <v>5567.850249073771</v>
      </c>
      <c r="E17" s="15">
        <f>E15+E16</f>
        <v>495.72914273108711</v>
      </c>
      <c r="F17" s="15">
        <f>F15+F16</f>
        <v>524.61814123104887</v>
      </c>
      <c r="G17" s="15">
        <f t="shared" ref="G17:R17" si="1">G15+G16</f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8"/>
      <c r="B18" s="30"/>
      <c r="C18" s="25" t="s">
        <v>16</v>
      </c>
      <c r="D18" s="15">
        <f>D17</f>
        <v>5567.850249073771</v>
      </c>
      <c r="E18" s="15">
        <f>E17*E14</f>
        <v>476.66263724142988</v>
      </c>
      <c r="F18" s="15">
        <f>F17*F14</f>
        <v>485.0389619369904</v>
      </c>
      <c r="G18" s="15">
        <f t="shared" ref="G18:R18" si="2">G17*G14</f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12087.281392590605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" si="3">1/(1+$D$5)^F25</f>
        <v>0.92455621301775137</v>
      </c>
      <c r="G26" s="26">
        <f t="shared" ref="G26" si="4">1/(1+$D$5)^G25</f>
        <v>0.88899635867091487</v>
      </c>
      <c r="H26" s="26">
        <f t="shared" ref="H26" si="5">1/(1+$D$5)^H25</f>
        <v>0.85480419102972571</v>
      </c>
      <c r="I26" s="26">
        <f t="shared" ref="I26" si="6">1/(1+$D$5)^I25</f>
        <v>0.82192710675935154</v>
      </c>
      <c r="J26" s="26">
        <f t="shared" ref="J26" si="7">1/(1+$D$5)^J25</f>
        <v>0.79031452573014571</v>
      </c>
      <c r="K26" s="26">
        <f t="shared" ref="K26" si="8">1/(1+$D$5)^K25</f>
        <v>0.75991781320206331</v>
      </c>
      <c r="L26" s="26">
        <f t="shared" ref="L26" si="9">1/(1+$D$5)^L25</f>
        <v>0.73069020500198378</v>
      </c>
      <c r="M26" s="26">
        <f t="shared" ref="M26" si="10">1/(1+$D$5)^M25</f>
        <v>0.70258673557883045</v>
      </c>
      <c r="N26" s="26">
        <f t="shared" ref="N26" si="11">1/(1+$D$5)^N25</f>
        <v>0.67556416882579851</v>
      </c>
      <c r="O26" s="26">
        <f t="shared" ref="O26" si="12">1/(1+$D$5)^O25</f>
        <v>0.6495809315632679</v>
      </c>
      <c r="P26" s="26">
        <f t="shared" ref="P26" si="13">1/(1+$D$5)^P25</f>
        <v>0.62459704958006512</v>
      </c>
      <c r="Q26" s="26">
        <f t="shared" ref="Q26" si="14">1/(1+$D$5)^Q25</f>
        <v>0.600574086134678</v>
      </c>
      <c r="R26" s="12">
        <f t="shared" ref="R26" si="15">1/(1+$D$5)^R25</f>
        <v>0.57747508282180582</v>
      </c>
    </row>
    <row r="27" spans="1:19" x14ac:dyDescent="0.3">
      <c r="A27" s="28"/>
      <c r="B27" s="30"/>
      <c r="C27" s="25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8"/>
      <c r="B29" s="30"/>
      <c r="C29" s="25" t="s">
        <v>15</v>
      </c>
      <c r="D29" s="15">
        <f>D28+D27</f>
        <v>5846.2048925671515</v>
      </c>
      <c r="E29" s="15">
        <f t="shared" ref="E29:R29" si="16">E28+E27</f>
        <v>792.42729016710791</v>
      </c>
      <c r="F29" s="15">
        <f t="shared" si="16"/>
        <v>838.64968776705427</v>
      </c>
      <c r="G29" s="15">
        <f t="shared" si="16"/>
        <v>884.87208536700609</v>
      </c>
      <c r="H29" s="15">
        <f t="shared" si="16"/>
        <v>931.09448296695405</v>
      </c>
      <c r="I29" s="15">
        <f t="shared" si="16"/>
        <v>977.31688056689882</v>
      </c>
      <c r="J29" s="15">
        <f t="shared" si="16"/>
        <v>1023.3776613920315</v>
      </c>
      <c r="K29" s="15">
        <f t="shared" si="16"/>
        <v>1069.6000589919734</v>
      </c>
      <c r="L29" s="15">
        <f t="shared" si="16"/>
        <v>1069.6000589919734</v>
      </c>
      <c r="M29" s="15">
        <f t="shared" si="16"/>
        <v>1069.6000589919734</v>
      </c>
      <c r="N29" s="15">
        <f t="shared" si="16"/>
        <v>1069.6000589919734</v>
      </c>
      <c r="O29" s="15">
        <f t="shared" si="16"/>
        <v>1069.6000589919734</v>
      </c>
      <c r="P29" s="15">
        <f t="shared" si="16"/>
        <v>1069.6000589919734</v>
      </c>
      <c r="Q29" s="15">
        <f t="shared" si="16"/>
        <v>1069.6000589919734</v>
      </c>
      <c r="R29" s="16">
        <f t="shared" si="16"/>
        <v>1069.6000589919734</v>
      </c>
    </row>
    <row r="30" spans="1:19" x14ac:dyDescent="0.3">
      <c r="A30" s="28"/>
      <c r="B30" s="30"/>
      <c r="C30" s="25" t="s">
        <v>16</v>
      </c>
      <c r="D30" s="15">
        <f>D29</f>
        <v>5846.2048925671515</v>
      </c>
      <c r="E30" s="15">
        <f>E29*E26</f>
        <v>761.9493174683729</v>
      </c>
      <c r="F30" s="15">
        <f t="shared" ref="F30:R30" si="17">F29*F26</f>
        <v>775.37877937042731</v>
      </c>
      <c r="G30" s="15">
        <f t="shared" si="17"/>
        <v>786.64806178080732</v>
      </c>
      <c r="H30" s="15">
        <f t="shared" si="17"/>
        <v>795.90346628480791</v>
      </c>
      <c r="I30" s="15">
        <f t="shared" si="17"/>
        <v>803.28323603142587</v>
      </c>
      <c r="J30" s="15">
        <f t="shared" si="17"/>
        <v>808.79023110586911</v>
      </c>
      <c r="K30" s="15">
        <f t="shared" si="17"/>
        <v>812.80813782997825</v>
      </c>
      <c r="L30" s="15">
        <f t="shared" si="17"/>
        <v>781.54628637497899</v>
      </c>
      <c r="M30" s="15">
        <f t="shared" si="17"/>
        <v>751.48681382209509</v>
      </c>
      <c r="N30" s="15">
        <f t="shared" si="17"/>
        <v>722.58347482893748</v>
      </c>
      <c r="O30" s="15">
        <f t="shared" si="17"/>
        <v>694.79180272013241</v>
      </c>
      <c r="P30" s="15">
        <f t="shared" si="17"/>
        <v>668.0690410770502</v>
      </c>
      <c r="Q30" s="15">
        <f t="shared" si="17"/>
        <v>642.37407795870206</v>
      </c>
      <c r="R30" s="16">
        <f t="shared" si="17"/>
        <v>617.66738265259823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16269.485001873336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" si="18">1/(1+$D$5)^F37</f>
        <v>0.92455621301775137</v>
      </c>
      <c r="G38" s="26">
        <f t="shared" ref="G38" si="19">1/(1+$D$5)^G37</f>
        <v>0.88899635867091487</v>
      </c>
      <c r="H38" s="26">
        <f t="shared" ref="H38" si="20">1/(1+$D$5)^H37</f>
        <v>0.85480419102972571</v>
      </c>
      <c r="I38" s="26">
        <f t="shared" ref="I38" si="21">1/(1+$D$5)^I37</f>
        <v>0.82192710675935154</v>
      </c>
      <c r="J38" s="26">
        <f t="shared" ref="J38" si="22">1/(1+$D$5)^J37</f>
        <v>0.79031452573014571</v>
      </c>
      <c r="K38" s="26">
        <f t="shared" ref="K38" si="23">1/(1+$D$5)^K37</f>
        <v>0.75991781320206331</v>
      </c>
      <c r="L38" s="26">
        <f t="shared" ref="L38" si="24">1/(1+$D$5)^L37</f>
        <v>0.73069020500198378</v>
      </c>
      <c r="M38" s="26">
        <f t="shared" ref="M38" si="25">1/(1+$D$5)^M37</f>
        <v>0.70258673557883045</v>
      </c>
      <c r="N38" s="26">
        <f t="shared" ref="N38" si="26">1/(1+$D$5)^N37</f>
        <v>0.67556416882579851</v>
      </c>
      <c r="O38" s="26">
        <f t="shared" ref="O38" si="27">1/(1+$D$5)^O37</f>
        <v>0.6495809315632679</v>
      </c>
      <c r="P38" s="26">
        <f t="shared" ref="P38" si="28">1/(1+$D$5)^P37</f>
        <v>0.62459704958006512</v>
      </c>
      <c r="Q38" s="26">
        <f t="shared" ref="Q38" si="29">1/(1+$D$5)^Q37</f>
        <v>0.600574086134678</v>
      </c>
      <c r="R38" s="12">
        <f t="shared" ref="R38" si="30">1/(1+$D$5)^R37</f>
        <v>0.57747508282180582</v>
      </c>
    </row>
    <row r="39" spans="1:18" x14ac:dyDescent="0.3">
      <c r="A39" s="28"/>
      <c r="B39" s="30"/>
      <c r="C39" s="25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8"/>
      <c r="B41" s="30"/>
      <c r="C41" s="25" t="s">
        <v>15</v>
      </c>
      <c r="D41" s="15">
        <f>D40+D39</f>
        <v>6032.5074080472896</v>
      </c>
      <c r="E41" s="15">
        <f t="shared" ref="E41:R41" si="31">E40+E39</f>
        <v>990.28540504723424</v>
      </c>
      <c r="F41" s="15">
        <f t="shared" si="31"/>
        <v>1048.0634020471578</v>
      </c>
      <c r="G41" s="15">
        <f t="shared" si="31"/>
        <v>1105.8413990470965</v>
      </c>
      <c r="H41" s="15">
        <f t="shared" si="31"/>
        <v>1163.6193960470291</v>
      </c>
      <c r="I41" s="15">
        <f t="shared" si="31"/>
        <v>1221.3973930469676</v>
      </c>
      <c r="J41" s="15">
        <f t="shared" si="31"/>
        <v>1278.9733690783683</v>
      </c>
      <c r="K41" s="15">
        <f t="shared" si="31"/>
        <v>1336.751366078305</v>
      </c>
      <c r="L41" s="15">
        <f t="shared" si="31"/>
        <v>1336.751366078305</v>
      </c>
      <c r="M41" s="15">
        <f t="shared" si="31"/>
        <v>1336.751366078305</v>
      </c>
      <c r="N41" s="15">
        <f t="shared" si="31"/>
        <v>1336.751366078305</v>
      </c>
      <c r="O41" s="15">
        <f t="shared" si="31"/>
        <v>1336.751366078305</v>
      </c>
      <c r="P41" s="15">
        <f t="shared" si="31"/>
        <v>1336.751366078305</v>
      </c>
      <c r="Q41" s="15">
        <f t="shared" si="31"/>
        <v>1336.751366078305</v>
      </c>
      <c r="R41" s="16">
        <f t="shared" si="31"/>
        <v>1336.751366078305</v>
      </c>
    </row>
    <row r="42" spans="1:18" x14ac:dyDescent="0.3">
      <c r="A42" s="28"/>
      <c r="B42" s="30"/>
      <c r="C42" s="25" t="s">
        <v>16</v>
      </c>
      <c r="D42" s="15">
        <f>D41</f>
        <v>6032.5074080472896</v>
      </c>
      <c r="E42" s="15">
        <f>E41*E38</f>
        <v>952.19750485310976</v>
      </c>
      <c r="F42" s="15">
        <f t="shared" ref="F42:R42" si="32">F41*F38</f>
        <v>968.99352999922121</v>
      </c>
      <c r="G42" s="15">
        <f t="shared" si="32"/>
        <v>983.08897702041884</v>
      </c>
      <c r="H42" s="15">
        <f t="shared" si="32"/>
        <v>994.66673650447876</v>
      </c>
      <c r="I42" s="15">
        <f t="shared" si="32"/>
        <v>1003.8996254705087</v>
      </c>
      <c r="J42" s="15">
        <f t="shared" si="32"/>
        <v>1010.7912316046572</v>
      </c>
      <c r="K42" s="15">
        <f t="shared" si="32"/>
        <v>1015.8211749050963</v>
      </c>
      <c r="L42" s="15">
        <f t="shared" si="32"/>
        <v>976.75112971643853</v>
      </c>
      <c r="M42" s="15">
        <f t="shared" si="32"/>
        <v>939.18377857349844</v>
      </c>
      <c r="N42" s="15">
        <f t="shared" si="32"/>
        <v>903.06132555144075</v>
      </c>
      <c r="O42" s="15">
        <f t="shared" si="32"/>
        <v>868.32819764561634</v>
      </c>
      <c r="P42" s="15">
        <f t="shared" si="32"/>
        <v>834.93095927463082</v>
      </c>
      <c r="Q42" s="15">
        <f t="shared" si="32"/>
        <v>802.81823007176035</v>
      </c>
      <c r="R42" s="16">
        <f t="shared" si="32"/>
        <v>771.94060583823125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19058.980415076396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tabSelected="1" view="pageBreakPreview" topLeftCell="A3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1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 t="shared" ref="E14:R14" si="0">1/(1+$D$5)^E13</f>
        <v>0.96153846153846145</v>
      </c>
      <c r="F14" s="26">
        <f t="shared" si="0"/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8"/>
      <c r="B17" s="30"/>
      <c r="C17" s="25" t="s">
        <v>15</v>
      </c>
      <c r="D17" s="15">
        <f>D16+D15</f>
        <v>-46142.149750926226</v>
      </c>
      <c r="E17" s="15">
        <f t="shared" ref="E17:R17" si="1">E16+E15</f>
        <v>495.72914273108711</v>
      </c>
      <c r="F17" s="15">
        <f t="shared" si="1"/>
        <v>524.61814123104887</v>
      </c>
      <c r="G17" s="15">
        <f t="shared" si="1"/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8"/>
      <c r="B18" s="30"/>
      <c r="C18" s="25" t="s">
        <v>16</v>
      </c>
      <c r="D18" s="15">
        <f>D17</f>
        <v>-46142.149750926226</v>
      </c>
      <c r="E18" s="15">
        <f>E17*E14</f>
        <v>476.66263724142988</v>
      </c>
      <c r="F18" s="15">
        <f t="shared" ref="F18:R18" si="2">F17*F14</f>
        <v>485.0389619369904</v>
      </c>
      <c r="G18" s="15">
        <f t="shared" si="2"/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-39622.718607409392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 t="shared" ref="E26:R26" si="3">1/(1+$D$5)^E25</f>
        <v>0.96153846153846145</v>
      </c>
      <c r="F26" s="26">
        <f t="shared" si="3"/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8"/>
      <c r="B29" s="30"/>
      <c r="C29" s="25" t="s">
        <v>15</v>
      </c>
      <c r="D29" s="15">
        <f>D28+D27</f>
        <v>-45863.795107432845</v>
      </c>
      <c r="E29" s="15">
        <f t="shared" ref="E29:R29" si="4">E28+E27</f>
        <v>792.42729016710791</v>
      </c>
      <c r="F29" s="15">
        <f t="shared" si="4"/>
        <v>838.64968776705427</v>
      </c>
      <c r="G29" s="15">
        <f t="shared" si="4"/>
        <v>884.87208536700609</v>
      </c>
      <c r="H29" s="15">
        <f t="shared" si="4"/>
        <v>931.09448296695405</v>
      </c>
      <c r="I29" s="15">
        <f t="shared" si="4"/>
        <v>977.31688056689882</v>
      </c>
      <c r="J29" s="15">
        <f t="shared" si="4"/>
        <v>1023.3776613920315</v>
      </c>
      <c r="K29" s="15">
        <f t="shared" si="4"/>
        <v>1069.6000589919734</v>
      </c>
      <c r="L29" s="15">
        <f t="shared" si="4"/>
        <v>1069.6000589919734</v>
      </c>
      <c r="M29" s="15">
        <f t="shared" si="4"/>
        <v>1069.6000589919734</v>
      </c>
      <c r="N29" s="15">
        <f t="shared" si="4"/>
        <v>1069.6000589919734</v>
      </c>
      <c r="O29" s="15">
        <f t="shared" si="4"/>
        <v>1069.6000589919734</v>
      </c>
      <c r="P29" s="15">
        <f t="shared" si="4"/>
        <v>1069.6000589919734</v>
      </c>
      <c r="Q29" s="15">
        <f t="shared" si="4"/>
        <v>1069.6000589919734</v>
      </c>
      <c r="R29" s="16">
        <f t="shared" si="4"/>
        <v>1069.6000589919734</v>
      </c>
    </row>
    <row r="30" spans="1:19" x14ac:dyDescent="0.3">
      <c r="A30" s="28"/>
      <c r="B30" s="30"/>
      <c r="C30" s="25" t="s">
        <v>16</v>
      </c>
      <c r="D30" s="15">
        <f>D29</f>
        <v>-45863.795107432845</v>
      </c>
      <c r="E30" s="15">
        <f>E29*E26</f>
        <v>761.9493174683729</v>
      </c>
      <c r="F30" s="15">
        <f t="shared" ref="F30:R30" si="5">F29*F26</f>
        <v>775.37877937042731</v>
      </c>
      <c r="G30" s="15">
        <f t="shared" si="5"/>
        <v>786.64806178080732</v>
      </c>
      <c r="H30" s="15">
        <f t="shared" si="5"/>
        <v>795.90346628480791</v>
      </c>
      <c r="I30" s="15">
        <f t="shared" si="5"/>
        <v>803.28323603142587</v>
      </c>
      <c r="J30" s="15">
        <f t="shared" si="5"/>
        <v>808.79023110586911</v>
      </c>
      <c r="K30" s="15">
        <f t="shared" si="5"/>
        <v>812.80813782997825</v>
      </c>
      <c r="L30" s="15">
        <f t="shared" si="5"/>
        <v>781.54628637497899</v>
      </c>
      <c r="M30" s="15">
        <f t="shared" si="5"/>
        <v>751.48681382209509</v>
      </c>
      <c r="N30" s="15">
        <f t="shared" si="5"/>
        <v>722.58347482893748</v>
      </c>
      <c r="O30" s="15">
        <f t="shared" si="5"/>
        <v>694.79180272013241</v>
      </c>
      <c r="P30" s="15">
        <f t="shared" si="5"/>
        <v>668.0690410770502</v>
      </c>
      <c r="Q30" s="15">
        <f t="shared" si="5"/>
        <v>642.37407795870206</v>
      </c>
      <c r="R30" s="16">
        <f t="shared" si="5"/>
        <v>617.66738265259823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-35440.514998126659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 t="shared" ref="E38:R38" si="6">1/(1+$D$5)^E37</f>
        <v>0.96153846153846145</v>
      </c>
      <c r="F38" s="26">
        <f t="shared" si="6"/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8"/>
      <c r="B41" s="30"/>
      <c r="C41" s="25" t="s">
        <v>15</v>
      </c>
      <c r="D41" s="15">
        <f>D40+D39</f>
        <v>-45677.492591952709</v>
      </c>
      <c r="E41" s="15">
        <f t="shared" ref="E41:R41" si="7">E40+E39</f>
        <v>990.28540504723424</v>
      </c>
      <c r="F41" s="15">
        <f t="shared" si="7"/>
        <v>1048.0634020471578</v>
      </c>
      <c r="G41" s="15">
        <f t="shared" si="7"/>
        <v>1105.8413990470965</v>
      </c>
      <c r="H41" s="15">
        <f t="shared" si="7"/>
        <v>1163.6193960470291</v>
      </c>
      <c r="I41" s="15">
        <f t="shared" si="7"/>
        <v>1221.3973930469676</v>
      </c>
      <c r="J41" s="15">
        <f t="shared" si="7"/>
        <v>1278.9733690783683</v>
      </c>
      <c r="K41" s="15">
        <f t="shared" si="7"/>
        <v>1336.751366078305</v>
      </c>
      <c r="L41" s="15">
        <f t="shared" si="7"/>
        <v>1336.751366078305</v>
      </c>
      <c r="M41" s="15">
        <f t="shared" si="7"/>
        <v>1336.751366078305</v>
      </c>
      <c r="N41" s="15">
        <f t="shared" si="7"/>
        <v>1336.751366078305</v>
      </c>
      <c r="O41" s="15">
        <f t="shared" si="7"/>
        <v>1336.751366078305</v>
      </c>
      <c r="P41" s="15">
        <f t="shared" si="7"/>
        <v>1336.751366078305</v>
      </c>
      <c r="Q41" s="15">
        <f t="shared" si="7"/>
        <v>1336.751366078305</v>
      </c>
      <c r="R41" s="16">
        <f t="shared" si="7"/>
        <v>1336.751366078305</v>
      </c>
    </row>
    <row r="42" spans="1:18" x14ac:dyDescent="0.3">
      <c r="A42" s="28"/>
      <c r="B42" s="30"/>
      <c r="C42" s="25" t="s">
        <v>16</v>
      </c>
      <c r="D42" s="15">
        <f>D41</f>
        <v>-45677.492591952709</v>
      </c>
      <c r="E42" s="15">
        <f>E41*E38</f>
        <v>952.19750485310976</v>
      </c>
      <c r="F42" s="15">
        <f t="shared" ref="F42:R42" si="8">F41*F38</f>
        <v>968.99352999922121</v>
      </c>
      <c r="G42" s="15">
        <f t="shared" si="8"/>
        <v>983.08897702041884</v>
      </c>
      <c r="H42" s="15">
        <f t="shared" si="8"/>
        <v>994.66673650447876</v>
      </c>
      <c r="I42" s="15">
        <f t="shared" si="8"/>
        <v>1003.8996254705087</v>
      </c>
      <c r="J42" s="15">
        <f t="shared" si="8"/>
        <v>1010.7912316046572</v>
      </c>
      <c r="K42" s="15">
        <f t="shared" si="8"/>
        <v>1015.8211749050963</v>
      </c>
      <c r="L42" s="15">
        <f t="shared" si="8"/>
        <v>976.75112971643853</v>
      </c>
      <c r="M42" s="15">
        <f t="shared" si="8"/>
        <v>939.18377857349844</v>
      </c>
      <c r="N42" s="15">
        <f t="shared" si="8"/>
        <v>903.06132555144075</v>
      </c>
      <c r="O42" s="15">
        <f t="shared" si="8"/>
        <v>868.32819764561634</v>
      </c>
      <c r="P42" s="15">
        <f t="shared" si="8"/>
        <v>834.93095927463082</v>
      </c>
      <c r="Q42" s="15">
        <f t="shared" si="8"/>
        <v>802.81823007176035</v>
      </c>
      <c r="R42" s="16">
        <f t="shared" si="8"/>
        <v>771.94060583823125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-32651.019584923604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tabSelected="1" view="pageBreakPreview" topLeftCell="A9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8"/>
      <c r="B17" s="30"/>
      <c r="C17" s="25" t="s">
        <v>15</v>
      </c>
      <c r="D17" s="15">
        <f>D16+D15</f>
        <v>5594.9550432530032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8"/>
      <c r="B18" s="30"/>
      <c r="C18" s="25" t="s">
        <v>16</v>
      </c>
      <c r="D18" s="15">
        <f>D17</f>
        <v>5594.9550432530032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12674.294024726805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8"/>
      <c r="B29" s="30"/>
      <c r="C29" s="25" t="s">
        <v>15</v>
      </c>
      <c r="D29" s="15">
        <f>D28+D27</f>
        <v>5890.6362720785728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8"/>
      <c r="B30" s="30"/>
      <c r="C30" s="25" t="s">
        <v>16</v>
      </c>
      <c r="D30" s="15">
        <f>D29</f>
        <v>5890.6362720785728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17203.933230592433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8"/>
      <c r="B41" s="30"/>
      <c r="C41" s="25" t="s">
        <v>15</v>
      </c>
      <c r="D41" s="15">
        <f>D40+D39</f>
        <v>6087.3609796196288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8"/>
      <c r="B42" s="30"/>
      <c r="C42" s="25" t="s">
        <v>16</v>
      </c>
      <c r="D42" s="15">
        <f>D41</f>
        <v>6087.3609796196288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20219.112413166105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tabSelected="1" view="pageBreakPreview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8"/>
      <c r="B17" s="30"/>
      <c r="C17" s="25" t="s">
        <v>15</v>
      </c>
      <c r="D17" s="15">
        <f>D16+D15</f>
        <v>-46115.044956746999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8"/>
      <c r="B18" s="30"/>
      <c r="C18" s="25" t="s">
        <v>16</v>
      </c>
      <c r="D18" s="15">
        <f>D17</f>
        <v>-46115.044956746999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-39035.705975273195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8"/>
      <c r="B29" s="30"/>
      <c r="C29" s="25" t="s">
        <v>15</v>
      </c>
      <c r="D29" s="15">
        <f>D28+D27</f>
        <v>-45819.363727921424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8"/>
      <c r="B30" s="30"/>
      <c r="C30" s="25" t="s">
        <v>16</v>
      </c>
      <c r="D30" s="15">
        <f>D29</f>
        <v>-45819.363727921424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-34506.066769407567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8"/>
      <c r="B41" s="30"/>
      <c r="C41" s="25" t="s">
        <v>15</v>
      </c>
      <c r="D41" s="15">
        <f>D40+D39</f>
        <v>-45622.639020380375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8"/>
      <c r="B42" s="30"/>
      <c r="C42" s="25" t="s">
        <v>16</v>
      </c>
      <c r="D42" s="15">
        <f>D41</f>
        <v>-45622.639020380375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-31490.887586833902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2902F9B9E41499F5238A67A7C749A" ma:contentTypeVersion="6" ma:contentTypeDescription="Create a new document." ma:contentTypeScope="" ma:versionID="4e7b5daa1a4cd7f9e193eb5635242676">
  <xsd:schema xmlns:xsd="http://www.w3.org/2001/XMLSchema" xmlns:xs="http://www.w3.org/2001/XMLSchema" xmlns:p="http://schemas.microsoft.com/office/2006/metadata/properties" xmlns:ns2="a5538768-3d78-43e9-a45f-a2180521e8cf" xmlns:ns3="f2e1b2b8-3b8f-47a8-828a-4e8b3e433a30" xmlns:ns4="1240de1c-d776-4fe3-a54f-cbe571dc871a" targetNamespace="http://schemas.microsoft.com/office/2006/metadata/properties" ma:root="true" ma:fieldsID="1d916e366bc5e2c2f0187f6e44d16e7c" ns2:_="" ns3:_="" ns4:_="">
    <xsd:import namespace="a5538768-3d78-43e9-a45f-a2180521e8cf"/>
    <xsd:import namespace="f2e1b2b8-3b8f-47a8-828a-4e8b3e433a30"/>
    <xsd:import namespace="1240de1c-d776-4fe3-a54f-cbe571dc871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Interveno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1b2b8-3b8f-47a8-828a-4e8b3e433a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4" nillable="true" ma:displayName="Intervenor" ma:format="Dropdown" ma:internalName="Interven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0de1c-d776-4fe3-a54f-cbe571dc8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f2e1b2b8-3b8f-47a8-828a-4e8b3e433a30">ED</Intervenor>
  </documentManagement>
</p:properti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CC09B-6B99-4BD8-9B2D-DC65B84E1EA5}"/>
</file>

<file path=customXml/itemProps3.xml><?xml version="1.0" encoding="utf-8"?>
<ds:datastoreItem xmlns:ds="http://schemas.openxmlformats.org/officeDocument/2006/customXml" ds:itemID="{5E31A99C-2ADE-4446-BE06-C06AFFC4AC92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  <ds:schemaRef ds:uri="6d574152-70e6-4575-8cf6-71c10cc12bf8"/>
  </ds:schemaRefs>
</ds:datastoreItem>
</file>

<file path=customXml/itemProps4.xml><?xml version="1.0" encoding="utf-8"?>
<ds:datastoreItem xmlns:ds="http://schemas.openxmlformats.org/officeDocument/2006/customXml" ds:itemID="{4CC2D4B4-4B81-4B15-8E1C-C097A8A676C3}"/>
</file>

<file path=customXml/itemProps5.xml><?xml version="1.0" encoding="utf-8"?>
<ds:datastoreItem xmlns:ds="http://schemas.openxmlformats.org/officeDocument/2006/customXml" ds:itemID="{B3B0AC57-0754-4CE7-BF5E-8147E3387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Bonnie Adams</cp:lastModifiedBy>
  <cp:revision/>
  <cp:lastPrinted>2023-09-19T16:30:07Z</cp:lastPrinted>
  <dcterms:created xsi:type="dcterms:W3CDTF">2023-05-26T16:40:26Z</dcterms:created>
  <dcterms:modified xsi:type="dcterms:W3CDTF">2023-09-19T16:31:31Z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-765383965</vt:i4>
  </property>
  <property fmtid="{D5CDD505-2E9C-101B-9397-08002B2CF9AE}" pid="10" name="_NewReviewCycle">
    <vt:lpwstr/>
  </property>
  <property fmtid="{D5CDD505-2E9C-101B-9397-08002B2CF9AE}" pid="11" name="_EmailSubject">
    <vt:lpwstr>Bobcaygeon ED28 IRs</vt:lpwstr>
  </property>
  <property fmtid="{D5CDD505-2E9C-101B-9397-08002B2CF9AE}" pid="12" name="_AuthorEmail">
    <vt:lpwstr>Haris.Ginis@enbridge.com</vt:lpwstr>
  </property>
  <property fmtid="{D5CDD505-2E9C-101B-9397-08002B2CF9AE}" pid="13" name="_AuthorEmailDisplayName">
    <vt:lpwstr>Haris Ginis</vt:lpwstr>
  </property>
  <property fmtid="{D5CDD505-2E9C-101B-9397-08002B2CF9AE}" pid="14" name="ContentTypeId">
    <vt:lpwstr>0x010100EB22902F9B9E41499F5238A67A7C749A</vt:lpwstr>
  </property>
  <property fmtid="{D5CDD505-2E9C-101B-9397-08002B2CF9AE}" pid="15" name="_PreviousAdHocReviewCycleID">
    <vt:i4>1952423760</vt:i4>
  </property>
  <property fmtid="{D5CDD505-2E9C-101B-9397-08002B2CF9AE}" pid="16" name="_ReviewingToolsShownOnce">
    <vt:lpwstr/>
  </property>
</Properties>
</file>