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9/Tab02-Continuity Schedules/S03-Lost Revenue Adjustment Mechanism (LRAM)/"/>
    </mc:Choice>
  </mc:AlternateContent>
  <xr:revisionPtr revIDLastSave="0" documentId="13_ncr:1_{C6681EF2-8B6A-4F29-96BB-391D49743854}" xr6:coauthVersionLast="47" xr6:coauthVersionMax="47" xr10:uidLastSave="{00000000-0000-0000-0000-000000000000}"/>
  <bookViews>
    <workbookView xWindow="30165" yWindow="2655" windowWidth="21600" windowHeight="11040" tabRatio="674" activeTab="1" xr2:uid="{22C65CDF-E179-4C20-A755-70724AAFCF35}"/>
  </bookViews>
  <sheets>
    <sheet name="Summary" sheetId="5" r:id="rId1"/>
    <sheet name="Jun2020-May2023 Summary" sheetId="3" r:id="rId2"/>
    <sheet name="Measures Jun2020-May2023" sheetId="4" r:id="rId3"/>
  </sheets>
  <definedNames>
    <definedName name="_xlnm._FilterDatabase" localSheetId="2" hidden="1">'Measures Jun2020-May2023'!$A$1:$O$246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3" l="1"/>
  <c r="I99" i="3" s="1"/>
  <c r="D99" i="3"/>
  <c r="H99" i="3" s="1"/>
  <c r="E129" i="3"/>
  <c r="I129" i="3" s="1"/>
  <c r="D129" i="3"/>
  <c r="H129" i="3" s="1"/>
  <c r="E114" i="3"/>
  <c r="I114" i="3" s="1"/>
  <c r="D114" i="3"/>
  <c r="H114" i="3" s="1"/>
  <c r="E84" i="3"/>
  <c r="I84" i="3" s="1"/>
  <c r="D84" i="3"/>
  <c r="H84" i="3" s="1"/>
  <c r="E69" i="3"/>
  <c r="I69" i="3" s="1"/>
  <c r="D69" i="3"/>
  <c r="H69" i="3" s="1"/>
  <c r="E54" i="3"/>
  <c r="I54" i="3" s="1"/>
  <c r="D54" i="3"/>
  <c r="H54" i="3" s="1"/>
  <c r="E39" i="3"/>
  <c r="I39" i="3" s="1"/>
  <c r="D39" i="3"/>
  <c r="H39" i="3" s="1"/>
  <c r="E24" i="3"/>
  <c r="I24" i="3" s="1"/>
  <c r="D24" i="3"/>
  <c r="H24" i="3" s="1"/>
  <c r="D20" i="3"/>
  <c r="D14" i="3"/>
  <c r="D13" i="3"/>
  <c r="D10" i="3"/>
  <c r="E128" i="3"/>
  <c r="I128" i="3" s="1"/>
  <c r="D128" i="3"/>
  <c r="H128" i="3" s="1"/>
  <c r="E127" i="3"/>
  <c r="I127" i="3" s="1"/>
  <c r="D127" i="3"/>
  <c r="H127" i="3" s="1"/>
  <c r="E126" i="3"/>
  <c r="I126" i="3" s="1"/>
  <c r="D126" i="3"/>
  <c r="H126" i="3" s="1"/>
  <c r="E125" i="3"/>
  <c r="I125" i="3" s="1"/>
  <c r="D125" i="3"/>
  <c r="H125" i="3" s="1"/>
  <c r="E124" i="3"/>
  <c r="I124" i="3" s="1"/>
  <c r="D124" i="3"/>
  <c r="H124" i="3" s="1"/>
  <c r="E123" i="3"/>
  <c r="I123" i="3" s="1"/>
  <c r="D123" i="3"/>
  <c r="H123" i="3" s="1"/>
  <c r="E122" i="3"/>
  <c r="I122" i="3" s="1"/>
  <c r="D122" i="3"/>
  <c r="H122" i="3" s="1"/>
  <c r="E121" i="3"/>
  <c r="I121" i="3" s="1"/>
  <c r="D121" i="3"/>
  <c r="H121" i="3" s="1"/>
  <c r="E120" i="3"/>
  <c r="I120" i="3" s="1"/>
  <c r="D120" i="3"/>
  <c r="H120" i="3" s="1"/>
  <c r="E119" i="3"/>
  <c r="I119" i="3" s="1"/>
  <c r="D119" i="3"/>
  <c r="H119" i="3" s="1"/>
  <c r="E118" i="3"/>
  <c r="I118" i="3" s="1"/>
  <c r="D118" i="3"/>
  <c r="H118" i="3" s="1"/>
  <c r="E117" i="3"/>
  <c r="I117" i="3" s="1"/>
  <c r="D117" i="3"/>
  <c r="H117" i="3" s="1"/>
  <c r="E116" i="3"/>
  <c r="I116" i="3" s="1"/>
  <c r="D116" i="3"/>
  <c r="H116" i="3" s="1"/>
  <c r="E115" i="3"/>
  <c r="I115" i="3" s="1"/>
  <c r="D115" i="3"/>
  <c r="H115" i="3" s="1"/>
  <c r="D100" i="3"/>
  <c r="H100" i="3" s="1"/>
  <c r="D101" i="3"/>
  <c r="H101" i="3" s="1"/>
  <c r="D102" i="3"/>
  <c r="H102" i="3" s="1"/>
  <c r="D103" i="3"/>
  <c r="H103" i="3" s="1"/>
  <c r="D104" i="3"/>
  <c r="H104" i="3" s="1"/>
  <c r="D105" i="3"/>
  <c r="H105" i="3" s="1"/>
  <c r="D106" i="3"/>
  <c r="H106" i="3" s="1"/>
  <c r="D107" i="3"/>
  <c r="H107" i="3" s="1"/>
  <c r="D108" i="3"/>
  <c r="H108" i="3" s="1"/>
  <c r="D109" i="3"/>
  <c r="H109" i="3" s="1"/>
  <c r="D110" i="3"/>
  <c r="H110" i="3" s="1"/>
  <c r="D111" i="3"/>
  <c r="H111" i="3" s="1"/>
  <c r="D112" i="3"/>
  <c r="H112" i="3" s="1"/>
  <c r="D113" i="3"/>
  <c r="H113" i="3" s="1"/>
  <c r="E100" i="3"/>
  <c r="I100" i="3" s="1"/>
  <c r="E101" i="3"/>
  <c r="I101" i="3" s="1"/>
  <c r="E102" i="3"/>
  <c r="I102" i="3" s="1"/>
  <c r="E103" i="3"/>
  <c r="I103" i="3" s="1"/>
  <c r="E104" i="3"/>
  <c r="I104" i="3" s="1"/>
  <c r="E105" i="3"/>
  <c r="I105" i="3" s="1"/>
  <c r="E106" i="3"/>
  <c r="I106" i="3" s="1"/>
  <c r="E107" i="3"/>
  <c r="I107" i="3" s="1"/>
  <c r="E108" i="3"/>
  <c r="I108" i="3" s="1"/>
  <c r="E109" i="3"/>
  <c r="I109" i="3" s="1"/>
  <c r="E110" i="3"/>
  <c r="I110" i="3" s="1"/>
  <c r="E111" i="3"/>
  <c r="I111" i="3" s="1"/>
  <c r="E112" i="3"/>
  <c r="I112" i="3" s="1"/>
  <c r="E113" i="3"/>
  <c r="I113" i="3" s="1"/>
  <c r="C7" i="5" l="1"/>
  <c r="C6" i="5"/>
  <c r="D6" i="5"/>
  <c r="D7" i="5"/>
  <c r="D11" i="3" l="1"/>
  <c r="H11" i="3" s="1"/>
  <c r="E11" i="3"/>
  <c r="I11" i="3" s="1"/>
  <c r="D12" i="3"/>
  <c r="H12" i="3" s="1"/>
  <c r="E12" i="3"/>
  <c r="I12" i="3" s="1"/>
  <c r="H13" i="3"/>
  <c r="E13" i="3"/>
  <c r="I13" i="3" s="1"/>
  <c r="H14" i="3"/>
  <c r="E14" i="3"/>
  <c r="I14" i="3" s="1"/>
  <c r="D15" i="3"/>
  <c r="H15" i="3" s="1"/>
  <c r="E15" i="3"/>
  <c r="I15" i="3" s="1"/>
  <c r="D16" i="3"/>
  <c r="H16" i="3" s="1"/>
  <c r="E16" i="3"/>
  <c r="I16" i="3" s="1"/>
  <c r="D17" i="3"/>
  <c r="H17" i="3" s="1"/>
  <c r="E17" i="3"/>
  <c r="I17" i="3" s="1"/>
  <c r="D18" i="3"/>
  <c r="H18" i="3" s="1"/>
  <c r="E18" i="3"/>
  <c r="I18" i="3" s="1"/>
  <c r="D19" i="3"/>
  <c r="H19" i="3" s="1"/>
  <c r="E19" i="3"/>
  <c r="I19" i="3" s="1"/>
  <c r="H20" i="3"/>
  <c r="E20" i="3"/>
  <c r="I20" i="3" s="1"/>
  <c r="D21" i="3"/>
  <c r="H21" i="3" s="1"/>
  <c r="E21" i="3"/>
  <c r="I21" i="3" s="1"/>
  <c r="D22" i="3"/>
  <c r="H22" i="3" s="1"/>
  <c r="E22" i="3"/>
  <c r="I22" i="3" s="1"/>
  <c r="D23" i="3"/>
  <c r="H23" i="3" s="1"/>
  <c r="E23" i="3"/>
  <c r="I23" i="3" s="1"/>
  <c r="D25" i="3"/>
  <c r="H25" i="3" s="1"/>
  <c r="E25" i="3"/>
  <c r="I25" i="3" s="1"/>
  <c r="D26" i="3"/>
  <c r="H26" i="3" s="1"/>
  <c r="E26" i="3"/>
  <c r="I26" i="3" s="1"/>
  <c r="D27" i="3"/>
  <c r="H27" i="3" s="1"/>
  <c r="E27" i="3"/>
  <c r="I27" i="3" s="1"/>
  <c r="D28" i="3"/>
  <c r="H28" i="3" s="1"/>
  <c r="E28" i="3"/>
  <c r="I28" i="3" s="1"/>
  <c r="D29" i="3"/>
  <c r="H29" i="3" s="1"/>
  <c r="E29" i="3"/>
  <c r="I29" i="3" s="1"/>
  <c r="D30" i="3"/>
  <c r="H30" i="3" s="1"/>
  <c r="E30" i="3"/>
  <c r="I30" i="3" s="1"/>
  <c r="D31" i="3"/>
  <c r="H31" i="3" s="1"/>
  <c r="E31" i="3"/>
  <c r="I31" i="3" s="1"/>
  <c r="D32" i="3"/>
  <c r="H32" i="3" s="1"/>
  <c r="E32" i="3"/>
  <c r="I32" i="3" s="1"/>
  <c r="D33" i="3"/>
  <c r="H33" i="3" s="1"/>
  <c r="E33" i="3"/>
  <c r="I33" i="3" s="1"/>
  <c r="D34" i="3"/>
  <c r="H34" i="3" s="1"/>
  <c r="E34" i="3"/>
  <c r="I34" i="3" s="1"/>
  <c r="D35" i="3"/>
  <c r="H35" i="3" s="1"/>
  <c r="E35" i="3"/>
  <c r="I35" i="3" s="1"/>
  <c r="D36" i="3"/>
  <c r="H36" i="3" s="1"/>
  <c r="E36" i="3"/>
  <c r="I36" i="3" s="1"/>
  <c r="D37" i="3"/>
  <c r="H37" i="3" s="1"/>
  <c r="E37" i="3"/>
  <c r="I37" i="3" s="1"/>
  <c r="D38" i="3"/>
  <c r="H38" i="3" s="1"/>
  <c r="E38" i="3"/>
  <c r="I38" i="3" s="1"/>
  <c r="D40" i="3"/>
  <c r="H40" i="3" s="1"/>
  <c r="E40" i="3"/>
  <c r="I40" i="3" s="1"/>
  <c r="D41" i="3"/>
  <c r="H41" i="3" s="1"/>
  <c r="E41" i="3"/>
  <c r="I41" i="3" s="1"/>
  <c r="D42" i="3"/>
  <c r="H42" i="3" s="1"/>
  <c r="E42" i="3"/>
  <c r="I42" i="3" s="1"/>
  <c r="D43" i="3"/>
  <c r="H43" i="3" s="1"/>
  <c r="E43" i="3"/>
  <c r="I43" i="3" s="1"/>
  <c r="D44" i="3"/>
  <c r="H44" i="3" s="1"/>
  <c r="E44" i="3"/>
  <c r="I44" i="3" s="1"/>
  <c r="D45" i="3"/>
  <c r="H45" i="3" s="1"/>
  <c r="E45" i="3"/>
  <c r="I45" i="3" s="1"/>
  <c r="D46" i="3"/>
  <c r="H46" i="3" s="1"/>
  <c r="E46" i="3"/>
  <c r="I46" i="3" s="1"/>
  <c r="D47" i="3"/>
  <c r="H47" i="3" s="1"/>
  <c r="E47" i="3"/>
  <c r="I47" i="3" s="1"/>
  <c r="D48" i="3"/>
  <c r="H48" i="3" s="1"/>
  <c r="E48" i="3"/>
  <c r="I48" i="3" s="1"/>
  <c r="D49" i="3"/>
  <c r="H49" i="3" s="1"/>
  <c r="E49" i="3"/>
  <c r="I49" i="3" s="1"/>
  <c r="D50" i="3"/>
  <c r="H50" i="3" s="1"/>
  <c r="E50" i="3"/>
  <c r="I50" i="3" s="1"/>
  <c r="D51" i="3"/>
  <c r="H51" i="3" s="1"/>
  <c r="E51" i="3"/>
  <c r="I51" i="3" s="1"/>
  <c r="D52" i="3"/>
  <c r="H52" i="3" s="1"/>
  <c r="E52" i="3"/>
  <c r="I52" i="3" s="1"/>
  <c r="D53" i="3"/>
  <c r="H53" i="3" s="1"/>
  <c r="E53" i="3"/>
  <c r="I53" i="3" s="1"/>
  <c r="D55" i="3"/>
  <c r="H55" i="3" s="1"/>
  <c r="E55" i="3"/>
  <c r="I55" i="3" s="1"/>
  <c r="D56" i="3"/>
  <c r="H56" i="3" s="1"/>
  <c r="E56" i="3"/>
  <c r="I56" i="3" s="1"/>
  <c r="D57" i="3"/>
  <c r="H57" i="3" s="1"/>
  <c r="E57" i="3"/>
  <c r="I57" i="3" s="1"/>
  <c r="D58" i="3"/>
  <c r="H58" i="3" s="1"/>
  <c r="E58" i="3"/>
  <c r="I58" i="3" s="1"/>
  <c r="D59" i="3"/>
  <c r="H59" i="3" s="1"/>
  <c r="E59" i="3"/>
  <c r="I59" i="3" s="1"/>
  <c r="D60" i="3"/>
  <c r="H60" i="3" s="1"/>
  <c r="E60" i="3"/>
  <c r="I60" i="3" s="1"/>
  <c r="D61" i="3"/>
  <c r="H61" i="3" s="1"/>
  <c r="E61" i="3"/>
  <c r="I61" i="3" s="1"/>
  <c r="D62" i="3"/>
  <c r="H62" i="3" s="1"/>
  <c r="E62" i="3"/>
  <c r="I62" i="3" s="1"/>
  <c r="D63" i="3"/>
  <c r="H63" i="3" s="1"/>
  <c r="E63" i="3"/>
  <c r="I63" i="3" s="1"/>
  <c r="D64" i="3"/>
  <c r="H64" i="3" s="1"/>
  <c r="E64" i="3"/>
  <c r="I64" i="3" s="1"/>
  <c r="D65" i="3"/>
  <c r="H65" i="3" s="1"/>
  <c r="E65" i="3"/>
  <c r="I65" i="3" s="1"/>
  <c r="D66" i="3"/>
  <c r="H66" i="3" s="1"/>
  <c r="E66" i="3"/>
  <c r="I66" i="3" s="1"/>
  <c r="D67" i="3"/>
  <c r="H67" i="3" s="1"/>
  <c r="E67" i="3"/>
  <c r="I67" i="3" s="1"/>
  <c r="D68" i="3"/>
  <c r="H68" i="3" s="1"/>
  <c r="E68" i="3"/>
  <c r="I68" i="3" s="1"/>
  <c r="D70" i="3"/>
  <c r="H70" i="3" s="1"/>
  <c r="E70" i="3"/>
  <c r="I70" i="3" s="1"/>
  <c r="D71" i="3"/>
  <c r="H71" i="3" s="1"/>
  <c r="E71" i="3"/>
  <c r="I71" i="3" s="1"/>
  <c r="D72" i="3"/>
  <c r="H72" i="3" s="1"/>
  <c r="E72" i="3"/>
  <c r="I72" i="3" s="1"/>
  <c r="D73" i="3"/>
  <c r="H73" i="3" s="1"/>
  <c r="E73" i="3"/>
  <c r="I73" i="3" s="1"/>
  <c r="D74" i="3"/>
  <c r="H74" i="3" s="1"/>
  <c r="E74" i="3"/>
  <c r="I74" i="3" s="1"/>
  <c r="D75" i="3"/>
  <c r="H75" i="3" s="1"/>
  <c r="E75" i="3"/>
  <c r="I75" i="3" s="1"/>
  <c r="D76" i="3"/>
  <c r="H76" i="3" s="1"/>
  <c r="E76" i="3"/>
  <c r="I76" i="3" s="1"/>
  <c r="D77" i="3"/>
  <c r="H77" i="3" s="1"/>
  <c r="E77" i="3"/>
  <c r="I77" i="3" s="1"/>
  <c r="D78" i="3"/>
  <c r="H78" i="3" s="1"/>
  <c r="E78" i="3"/>
  <c r="I78" i="3" s="1"/>
  <c r="D79" i="3"/>
  <c r="H79" i="3" s="1"/>
  <c r="E79" i="3"/>
  <c r="I79" i="3" s="1"/>
  <c r="D80" i="3"/>
  <c r="H80" i="3" s="1"/>
  <c r="E80" i="3"/>
  <c r="I80" i="3" s="1"/>
  <c r="D81" i="3"/>
  <c r="H81" i="3" s="1"/>
  <c r="E81" i="3"/>
  <c r="I81" i="3" s="1"/>
  <c r="D82" i="3"/>
  <c r="H82" i="3" s="1"/>
  <c r="E82" i="3"/>
  <c r="I82" i="3" s="1"/>
  <c r="D83" i="3"/>
  <c r="H83" i="3" s="1"/>
  <c r="E83" i="3"/>
  <c r="I83" i="3" s="1"/>
  <c r="D85" i="3"/>
  <c r="H85" i="3" s="1"/>
  <c r="E85" i="3"/>
  <c r="I85" i="3" s="1"/>
  <c r="D86" i="3"/>
  <c r="H86" i="3" s="1"/>
  <c r="E86" i="3"/>
  <c r="I86" i="3" s="1"/>
  <c r="D87" i="3"/>
  <c r="H87" i="3" s="1"/>
  <c r="E87" i="3"/>
  <c r="I87" i="3" s="1"/>
  <c r="D88" i="3"/>
  <c r="H88" i="3" s="1"/>
  <c r="E88" i="3"/>
  <c r="I88" i="3" s="1"/>
  <c r="D89" i="3"/>
  <c r="H89" i="3" s="1"/>
  <c r="E89" i="3"/>
  <c r="I89" i="3" s="1"/>
  <c r="D90" i="3"/>
  <c r="H90" i="3" s="1"/>
  <c r="E90" i="3"/>
  <c r="I90" i="3" s="1"/>
  <c r="D91" i="3"/>
  <c r="H91" i="3" s="1"/>
  <c r="E91" i="3"/>
  <c r="I91" i="3" s="1"/>
  <c r="D92" i="3"/>
  <c r="H92" i="3" s="1"/>
  <c r="E92" i="3"/>
  <c r="I92" i="3" s="1"/>
  <c r="D93" i="3"/>
  <c r="H93" i="3" s="1"/>
  <c r="E93" i="3"/>
  <c r="I93" i="3" s="1"/>
  <c r="D94" i="3"/>
  <c r="H94" i="3" s="1"/>
  <c r="E94" i="3"/>
  <c r="I94" i="3" s="1"/>
  <c r="D95" i="3"/>
  <c r="H95" i="3" s="1"/>
  <c r="E95" i="3"/>
  <c r="I95" i="3" s="1"/>
  <c r="D96" i="3"/>
  <c r="H96" i="3" s="1"/>
  <c r="E96" i="3"/>
  <c r="I96" i="3" s="1"/>
  <c r="D97" i="3"/>
  <c r="H97" i="3" s="1"/>
  <c r="E97" i="3"/>
  <c r="I97" i="3" s="1"/>
  <c r="D98" i="3"/>
  <c r="H98" i="3" s="1"/>
  <c r="E98" i="3"/>
  <c r="I98" i="3" s="1"/>
  <c r="E10" i="3"/>
  <c r="I10" i="3" s="1"/>
  <c r="H10" i="3"/>
  <c r="D3" i="5" l="1"/>
  <c r="C3" i="5"/>
  <c r="C4" i="5"/>
  <c r="D5" i="5"/>
  <c r="D4" i="5"/>
  <c r="C5" i="5"/>
  <c r="C8" i="5" l="1"/>
  <c r="D8" i="5"/>
</calcChain>
</file>

<file path=xl/sharedStrings.xml><?xml version="1.0" encoding="utf-8"?>
<sst xmlns="http://schemas.openxmlformats.org/spreadsheetml/2006/main" count="1547" uniqueCount="241">
  <si>
    <t>Program Name</t>
  </si>
  <si>
    <t>LDC Account Number</t>
  </si>
  <si>
    <t>LDC Application ID</t>
  </si>
  <si>
    <t>Application Phase ID</t>
  </si>
  <si>
    <t>Project Completion Date</t>
  </si>
  <si>
    <t>SAVE ON ENERGY AUDIT FUNDING PROGRAM</t>
  </si>
  <si>
    <t>SAVE ON ENERGY EXISTING BUILDING COMMISSIONING PROGRAM</t>
  </si>
  <si>
    <t>Implementation Phase</t>
  </si>
  <si>
    <t>Handoff Phase</t>
  </si>
  <si>
    <t>EBC-74</t>
  </si>
  <si>
    <t>SAVE ON ENERGY HIGH PERFORMANCE NEW CONSTRUCTION PROGRAM</t>
  </si>
  <si>
    <t>SAVE ON ENERGY NEW CONSTRUCTION PROGRAM</t>
  </si>
  <si>
    <t>OPSAVER LOCAL PROGRAM</t>
  </si>
  <si>
    <t>OPS-114</t>
  </si>
  <si>
    <t>Milestone 2</t>
  </si>
  <si>
    <t>OPS-151</t>
  </si>
  <si>
    <t>OPS-166</t>
  </si>
  <si>
    <t>Measure ID</t>
  </si>
  <si>
    <t>Measure Name</t>
  </si>
  <si>
    <t>Measure Description</t>
  </si>
  <si>
    <t>Measure Type</t>
  </si>
  <si>
    <t>Measure End Use</t>
  </si>
  <si>
    <t>Project Track</t>
  </si>
  <si>
    <t>Quantity</t>
  </si>
  <si>
    <t>Gross Energy Savings (kWh)</t>
  </si>
  <si>
    <t>Gross Demand Savings (kW)</t>
  </si>
  <si>
    <t>Energy Audit</t>
  </si>
  <si>
    <t>Prescriptive</t>
  </si>
  <si>
    <t>Custom</t>
  </si>
  <si>
    <t>Dimmer switch</t>
  </si>
  <si>
    <t>ENERGY STAR Qualified Light Fixture - 1 or 2 Sockets</t>
  </si>
  <si>
    <t>ENERGY STAR qualified light fixture - 3 or more sockets</t>
  </si>
  <si>
    <t>ENERGY STAR® qualified homes</t>
  </si>
  <si>
    <t>Performance</t>
  </si>
  <si>
    <t>OPSaver</t>
  </si>
  <si>
    <t>HPNC3-C-17-022</t>
  </si>
  <si>
    <t>HPNC3-C-18-006</t>
  </si>
  <si>
    <t>OPS-165</t>
  </si>
  <si>
    <t>SAVE ON ENERGY PROCESS AND SYSTEMS UPGRADES PROGRAM</t>
  </si>
  <si>
    <t>Custom measures</t>
  </si>
  <si>
    <t>Energy Star Dish Washer</t>
  </si>
  <si>
    <t>Energy Star Refrigerator</t>
  </si>
  <si>
    <t>EBC-92</t>
  </si>
  <si>
    <t>HPNC3-C-17-034</t>
  </si>
  <si>
    <t>OPS-156</t>
  </si>
  <si>
    <t>OPS-108</t>
  </si>
  <si>
    <t>Milestone 3</t>
  </si>
  <si>
    <t>OPS-106</t>
  </si>
  <si>
    <t>OPS-157</t>
  </si>
  <si>
    <t>HPNC3-C-17-013</t>
  </si>
  <si>
    <t>In-suite temperature control</t>
  </si>
  <si>
    <t>ENERGY STAR qualified LED</t>
  </si>
  <si>
    <t>Chilled Water System</t>
  </si>
  <si>
    <t>TH-1083</t>
  </si>
  <si>
    <t>TH-1658</t>
  </si>
  <si>
    <t>TH-1659</t>
  </si>
  <si>
    <t>HPNC3-P-16-062</t>
  </si>
  <si>
    <t>HPNC3-C-17-012</t>
  </si>
  <si>
    <t>HPNC3-P-16-049</t>
  </si>
  <si>
    <t>HPNC3-C-16-027</t>
  </si>
  <si>
    <t>HPNC3-C-16-019</t>
  </si>
  <si>
    <t>OPS-170</t>
  </si>
  <si>
    <t>OPS-159</t>
  </si>
  <si>
    <t>OPS-154</t>
  </si>
  <si>
    <t>OPS-121</t>
  </si>
  <si>
    <t>OPS-147</t>
  </si>
  <si>
    <t>OPS-139</t>
  </si>
  <si>
    <t>WFW75HEFW</t>
  </si>
  <si>
    <t>Energy Star Clothes Washer</t>
  </si>
  <si>
    <t>DW18PCFI</t>
  </si>
  <si>
    <t>HC1000B</t>
  </si>
  <si>
    <t>BRFB1051FFBiN</t>
  </si>
  <si>
    <t>tB7100A1000</t>
  </si>
  <si>
    <t>ARMSTRONG
4300 0815-075</t>
  </si>
  <si>
    <t>P-4 A/B Main Chilled Water Pumps with VFD - 75HP</t>
  </si>
  <si>
    <t>ARMSTRONG
4300 1013-050</t>
  </si>
  <si>
    <t>P-5 A/B Condenser Water Pumps with VFD - 50HP</t>
  </si>
  <si>
    <t>ARMSTRONG
4300 0815-060</t>
  </si>
  <si>
    <t>P-6 A/B Main Heating Water Pumps with VFD - 60HP</t>
  </si>
  <si>
    <t>ARMSTRONG
4300 0306-015</t>
  </si>
  <si>
    <t>P-9 Glycol Pump for Heating and MUA with VFD - 15HP</t>
  </si>
  <si>
    <t>TH-1439</t>
  </si>
  <si>
    <t>EBC-98</t>
  </si>
  <si>
    <t>EBC-107</t>
  </si>
  <si>
    <t>EBC-108</t>
  </si>
  <si>
    <t>HPNC3-C-17-018</t>
  </si>
  <si>
    <t>OPS-110</t>
  </si>
  <si>
    <t>OPS-155</t>
  </si>
  <si>
    <t>EBC-93</t>
  </si>
  <si>
    <t>HPNC3-C-16-001</t>
  </si>
  <si>
    <t>HPNC3-C-17-014</t>
  </si>
  <si>
    <t>HPNC3-C-17-024</t>
  </si>
  <si>
    <t>HPNC3-C-17-025</t>
  </si>
  <si>
    <t>OPS-112</t>
  </si>
  <si>
    <t>HPNC3-C-16-018</t>
  </si>
  <si>
    <t>2131 Developments GP Limited</t>
  </si>
  <si>
    <t>TOR-MA-91-FB-0059</t>
  </si>
  <si>
    <t>TOR-MA-91-FC-0059</t>
  </si>
  <si>
    <t>OPS-135</t>
  </si>
  <si>
    <t>HPNC3-C-15-027</t>
  </si>
  <si>
    <t>RA King/Portland Nominee Inc.</t>
  </si>
  <si>
    <t>HPNC3-C-16-029</t>
  </si>
  <si>
    <t>OPS-133</t>
  </si>
  <si>
    <t>OPS-134</t>
  </si>
  <si>
    <t>OPS-138</t>
  </si>
  <si>
    <t>OPS-136</t>
  </si>
  <si>
    <t>Project Completion Year</t>
  </si>
  <si>
    <t>Year</t>
  </si>
  <si>
    <t>NTG (Energy)</t>
  </si>
  <si>
    <t>NTG (Demand)</t>
  </si>
  <si>
    <t>Net Energy Savings (kWh)</t>
  </si>
  <si>
    <t>Net Demand Savings (kW)</t>
  </si>
  <si>
    <t>Save On Energy Energy Manager Program</t>
  </si>
  <si>
    <t>Save On Energy Business Refrigeration Incentive Program</t>
  </si>
  <si>
    <t>Adaptive Thermostat Local Program</t>
  </si>
  <si>
    <t>PUMPsaver Local Program</t>
  </si>
  <si>
    <t>RTUsaver</t>
  </si>
  <si>
    <t>Save On Energy Small Business Lighting Program</t>
  </si>
  <si>
    <t>Swimming Pool Efficiency Local Program</t>
  </si>
  <si>
    <t>MURB In-Suite Direct Install Lighting Program</t>
  </si>
  <si>
    <t>Total</t>
  </si>
  <si>
    <t>HPNC3-C-16-073</t>
  </si>
  <si>
    <t>HPNC3-C-16-038</t>
  </si>
  <si>
    <t>HPNC3-C-18-004</t>
  </si>
  <si>
    <t>HPNC3-C-17-021</t>
  </si>
  <si>
    <t>TOR-WH-01-FA-0001</t>
  </si>
  <si>
    <t>TOR-MA-91-FA-0059</t>
  </si>
  <si>
    <t>OPS-149</t>
  </si>
  <si>
    <t>OPS-126</t>
  </si>
  <si>
    <t>Milestone 4</t>
  </si>
  <si>
    <t>OPS-163</t>
  </si>
  <si>
    <t>OPS-164</t>
  </si>
  <si>
    <t>SEER 15 central air conditioner</t>
  </si>
  <si>
    <t>Indoor lighting timer</t>
  </si>
  <si>
    <t>Indoor motion sensor</t>
  </si>
  <si>
    <t>Outdoor lighting timer</t>
  </si>
  <si>
    <t>Outdoor motion sensor</t>
  </si>
  <si>
    <t>ENERGY STAR qualified recessed lighting</t>
  </si>
  <si>
    <t>ENERGY STAR qualified under the counter lighting</t>
  </si>
  <si>
    <t>EBC-103</t>
  </si>
  <si>
    <t>EBC-105</t>
  </si>
  <si>
    <t>TOR-MN-53-FA-0002</t>
  </si>
  <si>
    <t>EnerGuide 85 or better homes</t>
  </si>
  <si>
    <t>HPNC3-C-16-074</t>
  </si>
  <si>
    <t>OPS-152</t>
  </si>
  <si>
    <t>OPS-143</t>
  </si>
  <si>
    <t>OPS-115</t>
  </si>
  <si>
    <t>OPS-178</t>
  </si>
  <si>
    <t>HPNC3-C-17-029</t>
  </si>
  <si>
    <t>HPNC3-C-17-016</t>
  </si>
  <si>
    <t>HPNC3-C-16-068</t>
  </si>
  <si>
    <t>HPNC3-C-16-069</t>
  </si>
  <si>
    <t>OPS-122</t>
  </si>
  <si>
    <t>OPS-113</t>
  </si>
  <si>
    <t>OPS-105</t>
  </si>
  <si>
    <t>OPS-142</t>
  </si>
  <si>
    <t>OPS-153</t>
  </si>
  <si>
    <t>HPNC3-C-17-019</t>
  </si>
  <si>
    <t>HPNC3-C-18-011</t>
  </si>
  <si>
    <t>Milestone 5</t>
  </si>
  <si>
    <t>OPS-185</t>
  </si>
  <si>
    <t>OPS-175</t>
  </si>
  <si>
    <t>HPNC3-C-17-001</t>
  </si>
  <si>
    <t>HPNC3-C-17-002</t>
  </si>
  <si>
    <t xml:space="preserve">HPNC3-C-16-072 </t>
  </si>
  <si>
    <t>HPNC3-C-16-043</t>
  </si>
  <si>
    <t xml:space="preserve">HPNC3-C-16-042 </t>
  </si>
  <si>
    <t>OPS-168</t>
  </si>
  <si>
    <t>OPS-182</t>
  </si>
  <si>
    <t>OPS-111</t>
  </si>
  <si>
    <t>OPS-172</t>
  </si>
  <si>
    <t>OPS-160</t>
  </si>
  <si>
    <t>OPS-171</t>
  </si>
  <si>
    <t>OPS-137</t>
  </si>
  <si>
    <t>OPS-161</t>
  </si>
  <si>
    <t>OPS-192</t>
  </si>
  <si>
    <t>OPS-141</t>
  </si>
  <si>
    <t>OPS-117</t>
  </si>
  <si>
    <t>OPS-146</t>
  </si>
  <si>
    <t>HPNC3-C-16-067</t>
  </si>
  <si>
    <t>HPNC3-C-18-008</t>
  </si>
  <si>
    <t>TOR-MN-229-FC-001</t>
  </si>
  <si>
    <t>TOR-MN-229-FA-0001</t>
  </si>
  <si>
    <t>OPS-131</t>
  </si>
  <si>
    <t>OPS-173</t>
  </si>
  <si>
    <t>HPNC3-C-17-009</t>
  </si>
  <si>
    <t>HPNC3-C-17-005</t>
  </si>
  <si>
    <t>HPNC3-C-17-023</t>
  </si>
  <si>
    <t>HPNC3-C-17-006</t>
  </si>
  <si>
    <t>TOR-MA-47-FA-0065</t>
  </si>
  <si>
    <t>TOR-MA-30-FA-0067</t>
  </si>
  <si>
    <t>OPS-118</t>
  </si>
  <si>
    <t>HPNC3-C-17-011</t>
  </si>
  <si>
    <t>TOR-MA-91-FD-0059</t>
  </si>
  <si>
    <t>OPS-120</t>
  </si>
  <si>
    <t>OPS-181</t>
  </si>
  <si>
    <t>PSUI - Project Incentive 2</t>
  </si>
  <si>
    <t>Compressed Air</t>
  </si>
  <si>
    <t>HPNC3-C-17-027</t>
  </si>
  <si>
    <t>Custom measure</t>
  </si>
  <si>
    <t>HPNC3-C-16-048</t>
  </si>
  <si>
    <t>OPS-179</t>
  </si>
  <si>
    <t>OPS-140</t>
  </si>
  <si>
    <t>OPS-128</t>
  </si>
  <si>
    <t>HPNC3-C-17-041</t>
  </si>
  <si>
    <t>OPS-186</t>
  </si>
  <si>
    <t>OPS-193</t>
  </si>
  <si>
    <t>OPS-148</t>
  </si>
  <si>
    <t>OPS-180</t>
  </si>
  <si>
    <t>OPS-188</t>
  </si>
  <si>
    <t>OPS-119</t>
  </si>
  <si>
    <t>PSUI - Project Incentive - 2</t>
  </si>
  <si>
    <t>CHP</t>
  </si>
  <si>
    <t>HPNC3-C-17-017</t>
  </si>
  <si>
    <t>OPS-127</t>
  </si>
  <si>
    <t>OPS-109</t>
  </si>
  <si>
    <t>HPNC3-C-17-020</t>
  </si>
  <si>
    <t>PSUI - Project Incentive - 3</t>
  </si>
  <si>
    <t>OPS-187</t>
  </si>
  <si>
    <t>SAVE ON ENERGY MONITORING AND TARGETING PROGRAM</t>
  </si>
  <si>
    <t>M&amp;T</t>
  </si>
  <si>
    <t>PSUI - Project Incentive - 5</t>
  </si>
  <si>
    <t>HPNC3-C-16-046</t>
  </si>
  <si>
    <t>HPNC3-C-17-003</t>
  </si>
  <si>
    <t>HPNC3-C-18-010</t>
  </si>
  <si>
    <t>HPNC3-C-16-006</t>
  </si>
  <si>
    <t>HPNC3-C-17-026</t>
  </si>
  <si>
    <t>Final Phase</t>
  </si>
  <si>
    <t>HPNC3-C-16-033</t>
  </si>
  <si>
    <t>HPNC3-C-16-047</t>
  </si>
  <si>
    <t>HPNC3-C-18-002</t>
  </si>
  <si>
    <t>HPNC3-C-16-003</t>
  </si>
  <si>
    <t>OPS-150</t>
  </si>
  <si>
    <t>Operational adjustment</t>
  </si>
  <si>
    <t xml:space="preserve">Toronto Hydro-Electric System Limited </t>
  </si>
  <si>
    <t>EB-2023-0195</t>
  </si>
  <si>
    <t>Exhibit 9</t>
  </si>
  <si>
    <t>Tab 2</t>
  </si>
  <si>
    <t>Schedule 3</t>
  </si>
  <si>
    <t>ORIGINAL</t>
  </si>
  <si>
    <t>Appendix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</si>
</sst>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/mm/dd"/>
    <numFmt numFmtId="165" formatCode="_-* #,##0_-;\-* #,##0_-;_-* &quot;-&quot;??_-;_-@_-"/>
    <numFmt numFmtId="169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14" fontId="0" fillId="0" borderId="0" xfId="0" applyNumberFormat="1"/>
    <xf numFmtId="164" fontId="2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0" borderId="0" xfId="0" applyFont="1"/>
    <xf numFmtId="43" fontId="7" fillId="0" borderId="0" xfId="2" applyFont="1"/>
    <xf numFmtId="9" fontId="7" fillId="0" borderId="0" xfId="3" applyFont="1"/>
    <xf numFmtId="43" fontId="7" fillId="0" borderId="0" xfId="0" applyNumberFormat="1" applyFont="1"/>
    <xf numFmtId="9" fontId="7" fillId="0" borderId="0" xfId="0" applyNumberFormat="1" applyFont="1"/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 applyBorder="1"/>
    <xf numFmtId="43" fontId="0" fillId="0" borderId="0" xfId="2" applyFont="1"/>
    <xf numFmtId="43" fontId="7" fillId="0" borderId="0" xfId="2" applyNumberFormat="1" applyFont="1"/>
    <xf numFmtId="0" fontId="0" fillId="0" borderId="0" xfId="0" applyFill="1"/>
    <xf numFmtId="165" fontId="8" fillId="0" borderId="0" xfId="2" applyNumberFormat="1" applyFont="1" applyFill="1"/>
    <xf numFmtId="0" fontId="8" fillId="0" borderId="0" xfId="0" applyFont="1" applyFill="1"/>
    <xf numFmtId="43" fontId="7" fillId="0" borderId="0" xfId="0" applyNumberFormat="1" applyFont="1" applyFill="1"/>
    <xf numFmtId="0" fontId="8" fillId="7" borderId="0" xfId="0" applyFont="1" applyFill="1" applyAlignment="1">
      <alignment horizontal="right"/>
    </xf>
    <xf numFmtId="0" fontId="0" fillId="7" borderId="0" xfId="0" applyFill="1" applyAlignment="1">
      <alignment horizontal="right"/>
    </xf>
  </cellXfs>
  <cellStyles count="5">
    <cellStyle name="Comma" xfId="2" builtinId="3"/>
    <cellStyle name="Comma 2" xfId="4" xr:uid="{16B13D42-99A4-4F29-9118-75E130ACE434}"/>
    <cellStyle name="Normal" xfId="0" builtinId="0"/>
    <cellStyle name="Normal 4" xfId="1" xr:uid="{DBC84870-2903-4F5B-81A1-3B5928082EC5}"/>
    <cellStyle name="Percent" xfId="3" builtinId="5"/>
  </cellStyles>
  <dxfs count="17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FCD273-B17C-4B46-A293-2EC3F8E1EDBF}" name="Table1" displayName="Table1" ref="B2:D8" totalsRowShown="0" headerRowDxfId="16" dataDxfId="14" headerRowBorderDxfId="15" tableBorderDxfId="13">
  <tableColumns count="3">
    <tableColumn id="1" xr3:uid="{4E37F5F9-35DD-4D02-8100-2802111D8193}" name="Year" dataDxfId="12"/>
    <tableColumn id="2" xr3:uid="{812686CC-514C-46CB-9101-C3D6E105CEB6}" name="Net Energy Savings (kWh)" dataDxfId="11" dataCellStyle="Comma"/>
    <tableColumn id="3" xr3:uid="{A5B12AEF-390E-447B-BA56-E6A1B38AB7D9}" name="Net Demand Savings (kW)" dataDxfId="10" dataCellStyle="Comma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8263CA-A27C-42FC-9751-0A08DB7D821A}" name="Table25" displayName="Table25" ref="B9:I129" totalsRowShown="0" headerRowDxfId="9" dataDxfId="8">
  <autoFilter ref="B9:I129" xr:uid="{4A66626A-EE37-44CB-8822-65AF4CBD8CA8}">
    <filterColumn colId="1">
      <filters>
        <filter val="2018"/>
        <filter val="2019"/>
        <filter val="2020"/>
        <filter val="2021"/>
        <filter val="2022"/>
      </filters>
    </filterColumn>
    <filterColumn colId="6">
      <filters>
        <filter val="1,103,871.04"/>
        <filter val="1,253,000.00"/>
        <filter val="1,922,411.00"/>
        <filter val="180,926,215.37"/>
        <filter val="2,156,052.88"/>
        <filter val="2,323,000.00"/>
        <filter val="2,809,059.38"/>
        <filter val="318,896.08"/>
        <filter val="406,570.73"/>
        <filter val="45,802,934.35"/>
        <filter val="522,702.53"/>
        <filter val="6,017,027.49"/>
        <filter val="6,867,204.09"/>
        <filter val="64,755.12"/>
        <filter val="657,510.00"/>
        <filter val="824,104.69"/>
      </filters>
    </filterColumn>
  </autoFilter>
  <tableColumns count="8">
    <tableColumn id="1" xr3:uid="{E91E386F-207D-4616-BD45-661CA6E2CE33}" name="Program Name" dataDxfId="7"/>
    <tableColumn id="2" xr3:uid="{D80448BC-BF35-4267-88A0-5E2EC8235145}" name="Year" dataDxfId="6"/>
    <tableColumn id="3" xr3:uid="{86C4D2F8-ABC1-471B-BCC5-76CB201E6B36}" name="Gross Energy Savings (kWh)" dataDxfId="5" dataCellStyle="Comma">
      <calculatedColumnFormula>SUMIFS('Measures Jun2020-May2023'!L:L,'Measures Jun2020-May2023'!O:O,Table25[[#This Row],[Year]],'Measures Jun2020-May2023'!A:A,Table25[[#This Row],[Program Name]])</calculatedColumnFormula>
    </tableColumn>
    <tableColumn id="4" xr3:uid="{B86EA011-23BC-4A4E-9207-3A88D4FD485B}" name="Gross Demand Savings (kW)" dataDxfId="4" dataCellStyle="Comma">
      <calculatedColumnFormula>SUMIFS('Measures Jun2020-May2023'!M:M,'Measures Jun2020-May2023'!O:O,Table25[[#This Row],[Year]],'Measures Jun2020-May2023'!A:A,Table25[[#This Row],[Program Name]])</calculatedColumnFormula>
    </tableColumn>
    <tableColumn id="5" xr3:uid="{F7F09BBC-D0F0-4D72-A0D5-ECFB8C5093FF}" name="NTG (Energy)" dataDxfId="3" dataCellStyle="Percent"/>
    <tableColumn id="6" xr3:uid="{F68B5D44-90B1-4F0F-8C5E-C0A244A60C4B}" name="NTG (Demand)" dataDxfId="2" dataCellStyle="Percent"/>
    <tableColumn id="7" xr3:uid="{56C9582E-3C20-4899-B21F-877F70870A71}" name="Net Energy Savings (kWh)" dataDxfId="1">
      <calculatedColumnFormula>Table25[[#This Row],[Gross Energy Savings (kWh)]]*Table25[[#This Row],[NTG (Energy)]]</calculatedColumnFormula>
    </tableColumn>
    <tableColumn id="8" xr3:uid="{21CE2007-ED63-4821-8571-5D084F5EAEC0}" name="Net Demand Savings (kW)" dataDxfId="0">
      <calculatedColumnFormula>Table25[[#This Row],[Gross Demand Savings (kW)]]*Table25[[#This Row],[NTG (Demand)]]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DDC6-1CF0-49B1-90F3-62411A3EB1FF}">
  <dimension ref="B2:J8"/>
  <sheetViews>
    <sheetView workbookViewId="0">
      <selection activeCell="D16" sqref="D16"/>
    </sheetView>
  </sheetViews>
  <sheetFormatPr defaultRowHeight="15" x14ac:dyDescent="0.25"/>
  <cols>
    <col min="3" max="3" width="22.42578125" bestFit="1" customWidth="1"/>
    <col min="4" max="4" width="22.7109375" bestFit="1" customWidth="1"/>
    <col min="7" max="7" width="14.28515625" bestFit="1" customWidth="1"/>
    <col min="8" max="8" width="9.5703125" bestFit="1" customWidth="1"/>
    <col min="9" max="9" width="15.28515625" bestFit="1" customWidth="1"/>
    <col min="10" max="10" width="10.5703125" bestFit="1" customWidth="1"/>
  </cols>
  <sheetData>
    <row r="2" spans="2:10" x14ac:dyDescent="0.25">
      <c r="B2" s="15" t="s">
        <v>107</v>
      </c>
      <c r="C2" s="15" t="s">
        <v>110</v>
      </c>
      <c r="D2" s="15" t="s">
        <v>111</v>
      </c>
    </row>
    <row r="3" spans="2:10" x14ac:dyDescent="0.25">
      <c r="B3" s="17">
        <v>2018</v>
      </c>
      <c r="C3" s="16">
        <f>SUMIF('Jun2020-May2023 Summary'!C:C,Table1[[#This Row],[Year]],'Jun2020-May2023 Summary'!H:H)</f>
        <v>3466000.7629922186</v>
      </c>
      <c r="D3" s="16">
        <f>SUMIF('Jun2020-May2023 Summary'!C:C,Table1[[#This Row],[Year]],'Jun2020-May2023 Summary'!I:I)</f>
        <v>839.08470333464584</v>
      </c>
    </row>
    <row r="4" spans="2:10" x14ac:dyDescent="0.25">
      <c r="B4" s="17">
        <v>2019</v>
      </c>
      <c r="C4" s="16">
        <f>SUMIF('Jun2020-May2023 Summary'!C:C,Table1[[#This Row],[Year]],'Jun2020-May2023 Summary'!H:H)</f>
        <v>7346948.1016041357</v>
      </c>
      <c r="D4" s="16">
        <f>SUMIF('Jun2020-May2023 Summary'!C:C,Table1[[#This Row],[Year]],'Jun2020-May2023 Summary'!I:I)</f>
        <v>1538.0606818822773</v>
      </c>
      <c r="G4" s="22"/>
      <c r="H4" s="22"/>
      <c r="I4" s="22"/>
      <c r="J4" s="22"/>
    </row>
    <row r="5" spans="2:10" x14ac:dyDescent="0.25">
      <c r="B5" s="17">
        <v>2020</v>
      </c>
      <c r="C5" s="16">
        <f>SUMIF('Jun2020-May2023 Summary'!C:C,Table1[[#This Row],[Year]],'Jun2020-May2023 Summary'!H:H)</f>
        <v>55696420.4756933</v>
      </c>
      <c r="D5" s="16">
        <f>SUMIF('Jun2020-May2023 Summary'!C:C,Table1[[#This Row],[Year]],'Jun2020-May2023 Summary'!I:I)</f>
        <v>2650.0315999333679</v>
      </c>
      <c r="G5" s="22"/>
      <c r="H5" s="22"/>
      <c r="I5" s="22"/>
      <c r="J5" s="22"/>
    </row>
    <row r="6" spans="2:10" x14ac:dyDescent="0.25">
      <c r="B6" s="17">
        <v>2021</v>
      </c>
      <c r="C6" s="16">
        <f>SUMIF('Jun2020-May2023 Summary'!C:C,Table1[[#This Row],[Year]],'Jun2020-May2023 Summary'!H:H)</f>
        <v>187465945.3868354</v>
      </c>
      <c r="D6" s="16">
        <f>SUMIF('Jun2020-May2023 Summary'!C:C,Table1[[#This Row],[Year]],'Jun2020-May2023 Summary'!I:I)</f>
        <v>21391.707336987496</v>
      </c>
      <c r="I6" s="22"/>
      <c r="J6" s="22"/>
    </row>
    <row r="7" spans="2:10" x14ac:dyDescent="0.25">
      <c r="B7" s="17">
        <v>2022</v>
      </c>
      <c r="C7" s="16">
        <f>SUMIF('Jun2020-May2023 Summary'!C:C,Table1[[#This Row],[Year]],'Jun2020-May2023 Summary'!H:H)</f>
        <v>0</v>
      </c>
      <c r="D7" s="16">
        <f>SUMIF('Jun2020-May2023 Summary'!C:C,Table1[[#This Row],[Year]],'Jun2020-May2023 Summary'!I:I)</f>
        <v>0</v>
      </c>
    </row>
    <row r="8" spans="2:10" x14ac:dyDescent="0.25">
      <c r="B8" s="18" t="s">
        <v>120</v>
      </c>
      <c r="C8" s="19">
        <f>SUM(C3:C7)</f>
        <v>253975314.72712505</v>
      </c>
      <c r="D8" s="19">
        <f>SUM(D3:D7)</f>
        <v>26418.884322137787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DB71-175C-4E72-B271-1916F49C6A14}">
  <dimension ref="B2:Z129"/>
  <sheetViews>
    <sheetView tabSelected="1" zoomScale="55" zoomScaleNormal="55" workbookViewId="0">
      <selection activeCell="Z8" sqref="Z8"/>
    </sheetView>
  </sheetViews>
  <sheetFormatPr defaultRowHeight="15" x14ac:dyDescent="0.25"/>
  <cols>
    <col min="2" max="2" width="69.5703125" bestFit="1" customWidth="1"/>
    <col min="3" max="3" width="12.85546875" bestFit="1" customWidth="1"/>
    <col min="4" max="4" width="21.7109375" customWidth="1"/>
    <col min="5" max="5" width="15.140625" customWidth="1"/>
    <col min="6" max="6" width="14" customWidth="1"/>
    <col min="7" max="7" width="14.140625" customWidth="1"/>
    <col min="8" max="8" width="26.85546875" bestFit="1" customWidth="1"/>
    <col min="9" max="9" width="15.140625" bestFit="1" customWidth="1"/>
  </cols>
  <sheetData>
    <row r="2" spans="2:26" x14ac:dyDescent="0.25">
      <c r="Z2" s="28" t="s">
        <v>234</v>
      </c>
    </row>
    <row r="3" spans="2:26" x14ac:dyDescent="0.25">
      <c r="Z3" s="28" t="s">
        <v>235</v>
      </c>
    </row>
    <row r="4" spans="2:26" x14ac:dyDescent="0.25">
      <c r="Z4" s="28" t="s">
        <v>236</v>
      </c>
    </row>
    <row r="5" spans="2:26" x14ac:dyDescent="0.25">
      <c r="Z5" s="28" t="s">
        <v>237</v>
      </c>
    </row>
    <row r="6" spans="2:26" x14ac:dyDescent="0.25">
      <c r="Z6" s="28" t="s">
        <v>238</v>
      </c>
    </row>
    <row r="7" spans="2:26" x14ac:dyDescent="0.25">
      <c r="Z7" s="28" t="s">
        <v>240</v>
      </c>
    </row>
    <row r="8" spans="2:26" x14ac:dyDescent="0.25">
      <c r="Z8" s="29" t="s">
        <v>239</v>
      </c>
    </row>
    <row r="9" spans="2:26" ht="84" x14ac:dyDescent="0.25">
      <c r="B9" s="6" t="s">
        <v>0</v>
      </c>
      <c r="C9" s="6" t="s">
        <v>107</v>
      </c>
      <c r="D9" s="7" t="s">
        <v>24</v>
      </c>
      <c r="E9" s="7" t="s">
        <v>25</v>
      </c>
      <c r="F9" s="8" t="s">
        <v>108</v>
      </c>
      <c r="G9" s="8" t="s">
        <v>109</v>
      </c>
      <c r="H9" s="9" t="s">
        <v>110</v>
      </c>
      <c r="I9" s="9" t="s">
        <v>111</v>
      </c>
    </row>
    <row r="10" spans="2:26" ht="18.75" hidden="1" x14ac:dyDescent="0.3">
      <c r="B10" t="s">
        <v>5</v>
      </c>
      <c r="C10" s="10">
        <v>2019</v>
      </c>
      <c r="D10" s="11">
        <f>SUMIFS('Measures Jun2020-May2023'!L:L,'Measures Jun2020-May2023'!O:O,Table25[[#This Row],[Year]],'Measures Jun2020-May2023'!A:A,Table25[[#This Row],[Program Name]])</f>
        <v>0</v>
      </c>
      <c r="E10" s="11">
        <f>SUMIFS('Measures Jun2020-May2023'!M:M,'Measures Jun2020-May2023'!O:O,Table25[[#This Row],[Year]],'Measures Jun2020-May2023'!A:A,Table25[[#This Row],[Program Name]])</f>
        <v>0</v>
      </c>
      <c r="F10" s="12">
        <v>0.94128781511884396</v>
      </c>
      <c r="G10" s="12">
        <v>0.94260485651214099</v>
      </c>
      <c r="H10" s="13">
        <f>Table25[[#This Row],[Gross Energy Savings (kWh)]]*Table25[[#This Row],[NTG (Energy)]]</f>
        <v>0</v>
      </c>
      <c r="I10" s="13">
        <f>Table25[[#This Row],[Gross Demand Savings (kW)]]*Table25[[#This Row],[NTG (Demand)]]</f>
        <v>0</v>
      </c>
    </row>
    <row r="11" spans="2:26" ht="18.75" hidden="1" x14ac:dyDescent="0.3">
      <c r="B11" s="10" t="s">
        <v>112</v>
      </c>
      <c r="C11" s="10">
        <v>2019</v>
      </c>
      <c r="D11" s="11">
        <f>SUMIFS('Measures Jun2020-May2023'!L:L,'Measures Jun2020-May2023'!O:O,Table25[[#This Row],[Year]],'Measures Jun2020-May2023'!A:A,Table25[[#This Row],[Program Name]])</f>
        <v>0</v>
      </c>
      <c r="E11" s="11">
        <f>SUMIFS('Measures Jun2020-May2023'!M:M,'Measures Jun2020-May2023'!O:O,Table25[[#This Row],[Year]],'Measures Jun2020-May2023'!A:A,Table25[[#This Row],[Program Name]])</f>
        <v>0</v>
      </c>
      <c r="F11" s="12">
        <v>0.71579049996017796</v>
      </c>
      <c r="G11" s="12">
        <v>0.71638655462184897</v>
      </c>
      <c r="H11" s="13">
        <f>Table25[[#This Row],[Gross Energy Savings (kWh)]]*Table25[[#This Row],[NTG (Energy)]]</f>
        <v>0</v>
      </c>
      <c r="I11" s="13">
        <f>Table25[[#This Row],[Gross Demand Savings (kW)]]*Table25[[#This Row],[NTG (Demand)]]</f>
        <v>0</v>
      </c>
    </row>
    <row r="12" spans="2:26" ht="18.75" hidden="1" x14ac:dyDescent="0.3">
      <c r="B12" s="10" t="s">
        <v>113</v>
      </c>
      <c r="C12" s="10">
        <v>2019</v>
      </c>
      <c r="D12" s="11">
        <f>SUMIFS('Measures Jun2020-May2023'!L:L,'Measures Jun2020-May2023'!O:O,Table25[[#This Row],[Year]],'Measures Jun2020-May2023'!A:A,Table25[[#This Row],[Program Name]])</f>
        <v>0</v>
      </c>
      <c r="E12" s="11">
        <f>SUMIFS('Measures Jun2020-May2023'!M:M,'Measures Jun2020-May2023'!O:O,Table25[[#This Row],[Year]],'Measures Jun2020-May2023'!A:A,Table25[[#This Row],[Program Name]])</f>
        <v>0</v>
      </c>
      <c r="F12" s="12">
        <v>1.0050000794029998</v>
      </c>
      <c r="G12" s="12">
        <v>1.19201995012469</v>
      </c>
      <c r="H12" s="13">
        <f>Table25[[#This Row],[Gross Energy Savings (kWh)]]*Table25[[#This Row],[NTG (Energy)]]</f>
        <v>0</v>
      </c>
      <c r="I12" s="13">
        <f>Table25[[#This Row],[Gross Demand Savings (kW)]]*Table25[[#This Row],[NTG (Demand)]]</f>
        <v>0</v>
      </c>
    </row>
    <row r="13" spans="2:26" ht="18.75" x14ac:dyDescent="0.3">
      <c r="B13" t="s">
        <v>11</v>
      </c>
      <c r="C13" s="10">
        <v>2019</v>
      </c>
      <c r="D13" s="11">
        <f>SUMIFS('Measures Jun2020-May2023'!L:L,'Measures Jun2020-May2023'!O:O,Table25[[#This Row],[Year]],'Measures Jun2020-May2023'!A:A,Table25[[#This Row],[Program Name]])</f>
        <v>516466</v>
      </c>
      <c r="E13" s="11">
        <f>SUMIFS('Measures Jun2020-May2023'!M:M,'Measures Jun2020-May2023'!O:O,Table25[[#This Row],[Year]],'Measures Jun2020-May2023'!A:A,Table25[[#This Row],[Program Name]])</f>
        <v>20.637999999999998</v>
      </c>
      <c r="F13" s="12">
        <v>0.78721683117229002</v>
      </c>
      <c r="G13" s="12">
        <v>0.75257731958762908</v>
      </c>
      <c r="H13" s="13">
        <f>Table25[[#This Row],[Gross Energy Savings (kWh)]]*Table25[[#This Row],[NTG (Energy)]]</f>
        <v>406570.72792822792</v>
      </c>
      <c r="I13" s="13">
        <f>Table25[[#This Row],[Gross Demand Savings (kW)]]*Table25[[#This Row],[NTG (Demand)]]</f>
        <v>15.531690721649488</v>
      </c>
    </row>
    <row r="14" spans="2:26" ht="18.75" x14ac:dyDescent="0.3">
      <c r="B14" t="s">
        <v>12</v>
      </c>
      <c r="C14" s="10">
        <v>2019</v>
      </c>
      <c r="D14" s="11">
        <f>SUMIFS('Measures Jun2020-May2023'!L:L,'Measures Jun2020-May2023'!O:O,Table25[[#This Row],[Year]],'Measures Jun2020-May2023'!A:A,Table25[[#This Row],[Program Name]])</f>
        <v>657510</v>
      </c>
      <c r="E14" s="11">
        <f>SUMIFS('Measures Jun2020-May2023'!M:M,'Measures Jun2020-May2023'!O:O,Table25[[#This Row],[Year]],'Measures Jun2020-May2023'!A:A,Table25[[#This Row],[Program Name]])</f>
        <v>0</v>
      </c>
      <c r="F14" s="12">
        <v>1</v>
      </c>
      <c r="G14" s="12">
        <v>1</v>
      </c>
      <c r="H14" s="13">
        <f>Table25[[#This Row],[Gross Energy Savings (kWh)]]*Table25[[#This Row],[NTG (Energy)]]</f>
        <v>657510</v>
      </c>
      <c r="I14" s="13">
        <f>Table25[[#This Row],[Gross Demand Savings (kW)]]*Table25[[#This Row],[NTG (Demand)]]</f>
        <v>0</v>
      </c>
    </row>
    <row r="15" spans="2:26" ht="18.75" hidden="1" x14ac:dyDescent="0.3">
      <c r="B15" s="10" t="s">
        <v>114</v>
      </c>
      <c r="C15" s="10">
        <v>2019</v>
      </c>
      <c r="D15" s="11">
        <f>SUMIFS('Measures Jun2020-May2023'!L:L,'Measures Jun2020-May2023'!O:O,Table25[[#This Row],[Year]],'Measures Jun2020-May2023'!A:A,Table25[[#This Row],[Program Name]])</f>
        <v>0</v>
      </c>
      <c r="E15" s="11">
        <f>SUMIFS('Measures Jun2020-May2023'!M:M,'Measures Jun2020-May2023'!O:O,Table25[[#This Row],[Year]],'Measures Jun2020-May2023'!A:A,Table25[[#This Row],[Program Name]])</f>
        <v>0</v>
      </c>
      <c r="F15" s="12">
        <v>1</v>
      </c>
      <c r="G15" s="12">
        <v>1</v>
      </c>
      <c r="H15" s="13">
        <f>Table25[[#This Row],[Gross Energy Savings (kWh)]]*Table25[[#This Row],[NTG (Energy)]]</f>
        <v>0</v>
      </c>
      <c r="I15" s="13">
        <f>Table25[[#This Row],[Gross Demand Savings (kW)]]*Table25[[#This Row],[NTG (Demand)]]</f>
        <v>0</v>
      </c>
    </row>
    <row r="16" spans="2:26" ht="18.75" hidden="1" x14ac:dyDescent="0.3">
      <c r="B16" s="10" t="s">
        <v>115</v>
      </c>
      <c r="C16" s="10">
        <v>2019</v>
      </c>
      <c r="D16" s="11">
        <f>SUMIFS('Measures Jun2020-May2023'!L:L,'Measures Jun2020-May2023'!O:O,Table25[[#This Row],[Year]],'Measures Jun2020-May2023'!A:A,Table25[[#This Row],[Program Name]])</f>
        <v>0</v>
      </c>
      <c r="E16" s="11">
        <f>SUMIFS('Measures Jun2020-May2023'!M:M,'Measures Jun2020-May2023'!O:O,Table25[[#This Row],[Year]],'Measures Jun2020-May2023'!A:A,Table25[[#This Row],[Program Name]])</f>
        <v>0</v>
      </c>
      <c r="F16" s="12">
        <v>1.01000002984193</v>
      </c>
      <c r="G16" s="12">
        <v>1.20687575392039</v>
      </c>
      <c r="H16" s="13">
        <f>Table25[[#This Row],[Gross Energy Savings (kWh)]]*Table25[[#This Row],[NTG (Energy)]]</f>
        <v>0</v>
      </c>
      <c r="I16" s="13">
        <f>Table25[[#This Row],[Gross Demand Savings (kW)]]*Table25[[#This Row],[NTG (Demand)]]</f>
        <v>0</v>
      </c>
    </row>
    <row r="17" spans="2:9" ht="18.75" hidden="1" x14ac:dyDescent="0.3">
      <c r="B17" s="10" t="s">
        <v>116</v>
      </c>
      <c r="C17" s="10">
        <v>2019</v>
      </c>
      <c r="D17" s="11">
        <f>SUMIFS('Measures Jun2020-May2023'!L:L,'Measures Jun2020-May2023'!O:O,Table25[[#This Row],[Year]],'Measures Jun2020-May2023'!A:A,Table25[[#This Row],[Program Name]])</f>
        <v>0</v>
      </c>
      <c r="E17" s="11">
        <f>SUMIFS('Measures Jun2020-May2023'!M:M,'Measures Jun2020-May2023'!O:O,Table25[[#This Row],[Year]],'Measures Jun2020-May2023'!A:A,Table25[[#This Row],[Program Name]])</f>
        <v>0</v>
      </c>
      <c r="F17" s="12">
        <v>0.70681100844601696</v>
      </c>
      <c r="G17" s="12">
        <v>0.72972972972972994</v>
      </c>
      <c r="H17" s="13">
        <f>Table25[[#This Row],[Gross Energy Savings (kWh)]]*Table25[[#This Row],[NTG (Energy)]]</f>
        <v>0</v>
      </c>
      <c r="I17" s="13">
        <f>Table25[[#This Row],[Gross Demand Savings (kW)]]*Table25[[#This Row],[NTG (Demand)]]</f>
        <v>0</v>
      </c>
    </row>
    <row r="18" spans="2:9" ht="18.75" hidden="1" x14ac:dyDescent="0.3">
      <c r="B18" s="10" t="s">
        <v>117</v>
      </c>
      <c r="C18" s="10">
        <v>2019</v>
      </c>
      <c r="D18" s="11">
        <f>SUMIFS('Measures Jun2020-May2023'!L:L,'Measures Jun2020-May2023'!O:O,Table25[[#This Row],[Year]],'Measures Jun2020-May2023'!A:A,Table25[[#This Row],[Program Name]])</f>
        <v>0</v>
      </c>
      <c r="E18" s="11">
        <f>SUMIFS('Measures Jun2020-May2023'!M:M,'Measures Jun2020-May2023'!O:O,Table25[[#This Row],[Year]],'Measures Jun2020-May2023'!A:A,Table25[[#This Row],[Program Name]])</f>
        <v>0</v>
      </c>
      <c r="F18" s="12">
        <v>0.92910443318564906</v>
      </c>
      <c r="G18" s="12">
        <v>0.93017656500802604</v>
      </c>
      <c r="H18" s="13">
        <f>Table25[[#This Row],[Gross Energy Savings (kWh)]]*Table25[[#This Row],[NTG (Energy)]]</f>
        <v>0</v>
      </c>
      <c r="I18" s="13">
        <f>Table25[[#This Row],[Gross Demand Savings (kW)]]*Table25[[#This Row],[NTG (Demand)]]</f>
        <v>0</v>
      </c>
    </row>
    <row r="19" spans="2:9" ht="18.75" hidden="1" x14ac:dyDescent="0.3">
      <c r="B19" s="10" t="s">
        <v>118</v>
      </c>
      <c r="C19" s="10">
        <v>2019</v>
      </c>
      <c r="D19" s="11">
        <f>SUMIFS('Measures Jun2020-May2023'!L:L,'Measures Jun2020-May2023'!O:O,Table25[[#This Row],[Year]],'Measures Jun2020-May2023'!A:A,Table25[[#This Row],[Program Name]])</f>
        <v>0</v>
      </c>
      <c r="E19" s="11">
        <f>SUMIFS('Measures Jun2020-May2023'!M:M,'Measures Jun2020-May2023'!O:O,Table25[[#This Row],[Year]],'Measures Jun2020-May2023'!A:A,Table25[[#This Row],[Program Name]])</f>
        <v>0</v>
      </c>
      <c r="F19" s="12">
        <v>1.00199992566395</v>
      </c>
      <c r="G19" s="12">
        <v>1</v>
      </c>
      <c r="H19" s="13">
        <f>Table25[[#This Row],[Gross Energy Savings (kWh)]]*Table25[[#This Row],[NTG (Energy)]]</f>
        <v>0</v>
      </c>
      <c r="I19" s="13">
        <f>Table25[[#This Row],[Gross Demand Savings (kW)]]*Table25[[#This Row],[NTG (Demand)]]</f>
        <v>0</v>
      </c>
    </row>
    <row r="20" spans="2:9" ht="18.75" x14ac:dyDescent="0.3">
      <c r="B20" t="s">
        <v>10</v>
      </c>
      <c r="C20" s="10">
        <v>2019</v>
      </c>
      <c r="D20" s="11">
        <f>SUMIFS('Measures Jun2020-May2023'!L:L,'Measures Jun2020-May2023'!O:O,Table25[[#This Row],[Year]],'Measures Jun2020-May2023'!A:A,Table25[[#This Row],[Program Name]])</f>
        <v>4961361.71</v>
      </c>
      <c r="E20" s="11">
        <f>SUMIFS('Measures Jun2020-May2023'!M:M,'Measures Jun2020-May2023'!O:O,Table25[[#This Row],[Year]],'Measures Jun2020-May2023'!A:A,Table25[[#This Row],[Program Name]])</f>
        <v>1790.6200000000001</v>
      </c>
      <c r="F20" s="12">
        <v>0.56618717614107705</v>
      </c>
      <c r="G20" s="12">
        <v>0.56639004149377603</v>
      </c>
      <c r="H20" s="13">
        <f>Table25[[#This Row],[Gross Energy Savings (kWh)]]*Table25[[#This Row],[NTG (Energy)]]</f>
        <v>2809059.3763993653</v>
      </c>
      <c r="I20" s="13">
        <f>Table25[[#This Row],[Gross Demand Savings (kW)]]*Table25[[#This Row],[NTG (Demand)]]</f>
        <v>1014.1893360995853</v>
      </c>
    </row>
    <row r="21" spans="2:9" ht="18.75" x14ac:dyDescent="0.3">
      <c r="B21" t="s">
        <v>6</v>
      </c>
      <c r="C21" s="10">
        <v>2019</v>
      </c>
      <c r="D21" s="11">
        <f>SUMIFS('Measures Jun2020-May2023'!L:L,'Measures Jun2020-May2023'!O:O,Table25[[#This Row],[Year]],'Measures Jun2020-May2023'!A:A,Table25[[#This Row],[Program Name]])</f>
        <v>117953</v>
      </c>
      <c r="E21" s="11">
        <f>SUMIFS('Measures Jun2020-May2023'!M:M,'Measures Jun2020-May2023'!O:O,Table25[[#This Row],[Year]],'Measures Jun2020-May2023'!A:A,Table25[[#This Row],[Program Name]])</f>
        <v>22.2</v>
      </c>
      <c r="F21" s="12">
        <v>0.54899086863598001</v>
      </c>
      <c r="G21" s="12">
        <v>0.54867256637168094</v>
      </c>
      <c r="H21" s="13">
        <f>Table25[[#This Row],[Gross Energy Savings (kWh)]]*Table25[[#This Row],[NTG (Energy)]]</f>
        <v>64755.119928219749</v>
      </c>
      <c r="I21" s="13">
        <f>Table25[[#This Row],[Gross Demand Savings (kW)]]*Table25[[#This Row],[NTG (Demand)]]</f>
        <v>12.180530973451317</v>
      </c>
    </row>
    <row r="22" spans="2:9" ht="18.75" hidden="1" x14ac:dyDescent="0.3">
      <c r="B22" s="10" t="s">
        <v>119</v>
      </c>
      <c r="C22" s="10">
        <v>2019</v>
      </c>
      <c r="D22" s="11">
        <f>SUMIFS('Measures Jun2020-May2023'!L:L,'Measures Jun2020-May2023'!O:O,Table25[[#This Row],[Year]],'Measures Jun2020-May2023'!A:A,Table25[[#This Row],[Program Name]])</f>
        <v>0</v>
      </c>
      <c r="E22" s="11">
        <f>SUMIFS('Measures Jun2020-May2023'!M:M,'Measures Jun2020-May2023'!O:O,Table25[[#This Row],[Year]],'Measures Jun2020-May2023'!A:A,Table25[[#This Row],[Program Name]])</f>
        <v>0</v>
      </c>
      <c r="F22" s="12">
        <v>1</v>
      </c>
      <c r="G22" s="12">
        <v>1</v>
      </c>
      <c r="H22" s="13">
        <f>Table25[[#This Row],[Gross Energy Savings (kWh)]]*Table25[[#This Row],[NTG (Energy)]]</f>
        <v>0</v>
      </c>
      <c r="I22" s="13">
        <f>Table25[[#This Row],[Gross Demand Savings (kW)]]*Table25[[#This Row],[NTG (Demand)]]</f>
        <v>0</v>
      </c>
    </row>
    <row r="23" spans="2:9" ht="18.75" x14ac:dyDescent="0.3">
      <c r="B23" t="s">
        <v>38</v>
      </c>
      <c r="C23" s="10">
        <v>2019</v>
      </c>
      <c r="D23" s="11">
        <f>SUMIFS('Measures Jun2020-May2023'!L:L,'Measures Jun2020-May2023'!O:O,Table25[[#This Row],[Year]],'Measures Jun2020-May2023'!A:A,Table25[[#This Row],[Program Name]])</f>
        <v>2461000</v>
      </c>
      <c r="E23" s="11">
        <f>SUMIFS('Measures Jun2020-May2023'!M:M,'Measures Jun2020-May2023'!O:O,Table25[[#This Row],[Year]],'Measures Jun2020-May2023'!A:A,Table25[[#This Row],[Program Name]])</f>
        <v>428.7</v>
      </c>
      <c r="F23" s="12">
        <v>0.87608812570025296</v>
      </c>
      <c r="G23" s="12">
        <v>0.85644768856447695</v>
      </c>
      <c r="H23" s="13">
        <f>Table25[[#This Row],[Gross Energy Savings (kWh)]]*Table25[[#This Row],[NTG (Energy)]]</f>
        <v>2156052.8773483224</v>
      </c>
      <c r="I23" s="13">
        <f>Table25[[#This Row],[Gross Demand Savings (kW)]]*Table25[[#This Row],[NTG (Demand)]]</f>
        <v>367.15912408759124</v>
      </c>
    </row>
    <row r="24" spans="2:9" ht="18.75" x14ac:dyDescent="0.3">
      <c r="B24" t="s">
        <v>219</v>
      </c>
      <c r="C24" s="10">
        <v>2019</v>
      </c>
      <c r="D24" s="11">
        <f>SUMIFS('Measures Jun2020-May2023'!L:L,'Measures Jun2020-May2023'!O:O,Table25[[#This Row],[Year]],'Measures Jun2020-May2023'!A:A,Table25[[#This Row],[Program Name]])</f>
        <v>1253000</v>
      </c>
      <c r="E24" s="11">
        <f>SUMIFS('Measures Jun2020-May2023'!M:M,'Measures Jun2020-May2023'!O:O,Table25[[#This Row],[Year]],'Measures Jun2020-May2023'!A:A,Table25[[#This Row],[Program Name]])</f>
        <v>129</v>
      </c>
      <c r="F24" s="12">
        <v>1</v>
      </c>
      <c r="G24" s="12">
        <v>1</v>
      </c>
      <c r="H24" s="13">
        <f>Table25[[#This Row],[Gross Energy Savings (kWh)]]*Table25[[#This Row],[NTG (Energy)]]</f>
        <v>1253000</v>
      </c>
      <c r="I24" s="13">
        <f>Table25[[#This Row],[Gross Demand Savings (kW)]]*Table25[[#This Row],[NTG (Demand)]]</f>
        <v>129</v>
      </c>
    </row>
    <row r="25" spans="2:9" ht="18.75" hidden="1" x14ac:dyDescent="0.3">
      <c r="B25" t="s">
        <v>5</v>
      </c>
      <c r="C25" s="10">
        <v>2018</v>
      </c>
      <c r="D25" s="11">
        <f>SUMIFS('Measures Jun2020-May2023'!L:L,'Measures Jun2020-May2023'!O:O,Table25[[#This Row],[Year]],'Measures Jun2020-May2023'!A:A,Table25[[#This Row],[Program Name]])</f>
        <v>0</v>
      </c>
      <c r="E25" s="11">
        <f>SUMIFS('Measures Jun2020-May2023'!M:M,'Measures Jun2020-May2023'!O:O,Table25[[#This Row],[Year]],'Measures Jun2020-May2023'!A:A,Table25[[#This Row],[Program Name]])</f>
        <v>0</v>
      </c>
      <c r="F25" s="14">
        <v>0.94128781511884396</v>
      </c>
      <c r="G25" s="14">
        <v>0.94260485651214099</v>
      </c>
      <c r="H25" s="13">
        <f>Table25[[#This Row],[Gross Energy Savings (kWh)]]*Table25[[#This Row],[NTG (Energy)]]</f>
        <v>0</v>
      </c>
      <c r="I25" s="13">
        <f>Table25[[#This Row],[Gross Demand Savings (kW)]]*Table25[[#This Row],[NTG (Demand)]]</f>
        <v>0</v>
      </c>
    </row>
    <row r="26" spans="2:9" ht="18.75" hidden="1" x14ac:dyDescent="0.3">
      <c r="B26" s="10" t="s">
        <v>112</v>
      </c>
      <c r="C26" s="10">
        <v>2018</v>
      </c>
      <c r="D26" s="11">
        <f>SUMIFS('Measures Jun2020-May2023'!L:L,'Measures Jun2020-May2023'!O:O,Table25[[#This Row],[Year]],'Measures Jun2020-May2023'!A:A,Table25[[#This Row],[Program Name]])</f>
        <v>0</v>
      </c>
      <c r="E26" s="11">
        <f>SUMIFS('Measures Jun2020-May2023'!M:M,'Measures Jun2020-May2023'!O:O,Table25[[#This Row],[Year]],'Measures Jun2020-May2023'!A:A,Table25[[#This Row],[Program Name]])</f>
        <v>0</v>
      </c>
      <c r="F26" s="14">
        <v>0.71579049996017796</v>
      </c>
      <c r="G26" s="14">
        <v>0.71638655462184897</v>
      </c>
      <c r="H26" s="13">
        <f>Table25[[#This Row],[Gross Energy Savings (kWh)]]*Table25[[#This Row],[NTG (Energy)]]</f>
        <v>0</v>
      </c>
      <c r="I26" s="13">
        <f>Table25[[#This Row],[Gross Demand Savings (kW)]]*Table25[[#This Row],[NTG (Demand)]]</f>
        <v>0</v>
      </c>
    </row>
    <row r="27" spans="2:9" ht="18.75" hidden="1" x14ac:dyDescent="0.3">
      <c r="B27" s="10" t="s">
        <v>113</v>
      </c>
      <c r="C27" s="10">
        <v>2018</v>
      </c>
      <c r="D27" s="11">
        <f>SUMIFS('Measures Jun2020-May2023'!L:L,'Measures Jun2020-May2023'!O:O,Table25[[#This Row],[Year]],'Measures Jun2020-May2023'!A:A,Table25[[#This Row],[Program Name]])</f>
        <v>0</v>
      </c>
      <c r="E27" s="11">
        <f>SUMIFS('Measures Jun2020-May2023'!M:M,'Measures Jun2020-May2023'!O:O,Table25[[#This Row],[Year]],'Measures Jun2020-May2023'!A:A,Table25[[#This Row],[Program Name]])</f>
        <v>0</v>
      </c>
      <c r="F27" s="14">
        <v>1.0050000794029998</v>
      </c>
      <c r="G27" s="14">
        <v>1.19201995012469</v>
      </c>
      <c r="H27" s="13">
        <f>Table25[[#This Row],[Gross Energy Savings (kWh)]]*Table25[[#This Row],[NTG (Energy)]]</f>
        <v>0</v>
      </c>
      <c r="I27" s="13">
        <f>Table25[[#This Row],[Gross Demand Savings (kW)]]*Table25[[#This Row],[NTG (Demand)]]</f>
        <v>0</v>
      </c>
    </row>
    <row r="28" spans="2:9" ht="18.75" hidden="1" x14ac:dyDescent="0.3">
      <c r="B28" t="s">
        <v>11</v>
      </c>
      <c r="C28" s="10">
        <v>2018</v>
      </c>
      <c r="D28" s="11">
        <f>SUMIFS('Measures Jun2020-May2023'!L:L,'Measures Jun2020-May2023'!O:O,Table25[[#This Row],[Year]],'Measures Jun2020-May2023'!A:A,Table25[[#This Row],[Program Name]])</f>
        <v>0</v>
      </c>
      <c r="E28" s="11">
        <f>SUMIFS('Measures Jun2020-May2023'!M:M,'Measures Jun2020-May2023'!O:O,Table25[[#This Row],[Year]],'Measures Jun2020-May2023'!A:A,Table25[[#This Row],[Program Name]])</f>
        <v>0</v>
      </c>
      <c r="F28" s="14">
        <v>0.78721683117229002</v>
      </c>
      <c r="G28" s="14">
        <v>0.75257731958762908</v>
      </c>
      <c r="H28" s="13">
        <f>Table25[[#This Row],[Gross Energy Savings (kWh)]]*Table25[[#This Row],[NTG (Energy)]]</f>
        <v>0</v>
      </c>
      <c r="I28" s="13">
        <f>Table25[[#This Row],[Gross Demand Savings (kW)]]*Table25[[#This Row],[NTG (Demand)]]</f>
        <v>0</v>
      </c>
    </row>
    <row r="29" spans="2:9" ht="18.75" hidden="1" x14ac:dyDescent="0.3">
      <c r="B29" t="s">
        <v>12</v>
      </c>
      <c r="C29" s="10">
        <v>2018</v>
      </c>
      <c r="D29" s="11">
        <f>SUMIFS('Measures Jun2020-May2023'!L:L,'Measures Jun2020-May2023'!O:O,Table25[[#This Row],[Year]],'Measures Jun2020-May2023'!A:A,Table25[[#This Row],[Program Name]])</f>
        <v>0</v>
      </c>
      <c r="E29" s="11">
        <f>SUMIFS('Measures Jun2020-May2023'!M:M,'Measures Jun2020-May2023'!O:O,Table25[[#This Row],[Year]],'Measures Jun2020-May2023'!A:A,Table25[[#This Row],[Program Name]])</f>
        <v>0</v>
      </c>
      <c r="F29" s="14">
        <v>1</v>
      </c>
      <c r="G29" s="14">
        <v>1</v>
      </c>
      <c r="H29" s="13">
        <f>Table25[[#This Row],[Gross Energy Savings (kWh)]]*Table25[[#This Row],[NTG (Energy)]]</f>
        <v>0</v>
      </c>
      <c r="I29" s="13">
        <f>Table25[[#This Row],[Gross Demand Savings (kW)]]*Table25[[#This Row],[NTG (Demand)]]</f>
        <v>0</v>
      </c>
    </row>
    <row r="30" spans="2:9" ht="18.75" hidden="1" x14ac:dyDescent="0.3">
      <c r="B30" s="10" t="s">
        <v>114</v>
      </c>
      <c r="C30" s="10">
        <v>2018</v>
      </c>
      <c r="D30" s="11">
        <f>SUMIFS('Measures Jun2020-May2023'!L:L,'Measures Jun2020-May2023'!O:O,Table25[[#This Row],[Year]],'Measures Jun2020-May2023'!A:A,Table25[[#This Row],[Program Name]])</f>
        <v>0</v>
      </c>
      <c r="E30" s="11">
        <f>SUMIFS('Measures Jun2020-May2023'!M:M,'Measures Jun2020-May2023'!O:O,Table25[[#This Row],[Year]],'Measures Jun2020-May2023'!A:A,Table25[[#This Row],[Program Name]])</f>
        <v>0</v>
      </c>
      <c r="F30" s="14">
        <v>1</v>
      </c>
      <c r="G30" s="14">
        <v>1</v>
      </c>
      <c r="H30" s="13">
        <f>Table25[[#This Row],[Gross Energy Savings (kWh)]]*Table25[[#This Row],[NTG (Energy)]]</f>
        <v>0</v>
      </c>
      <c r="I30" s="13">
        <f>Table25[[#This Row],[Gross Demand Savings (kW)]]*Table25[[#This Row],[NTG (Demand)]]</f>
        <v>0</v>
      </c>
    </row>
    <row r="31" spans="2:9" ht="18.75" hidden="1" x14ac:dyDescent="0.3">
      <c r="B31" s="10" t="s">
        <v>115</v>
      </c>
      <c r="C31" s="10">
        <v>2018</v>
      </c>
      <c r="D31" s="11">
        <f>SUMIFS('Measures Jun2020-May2023'!L:L,'Measures Jun2020-May2023'!O:O,Table25[[#This Row],[Year]],'Measures Jun2020-May2023'!A:A,Table25[[#This Row],[Program Name]])</f>
        <v>0</v>
      </c>
      <c r="E31" s="11">
        <f>SUMIFS('Measures Jun2020-May2023'!M:M,'Measures Jun2020-May2023'!O:O,Table25[[#This Row],[Year]],'Measures Jun2020-May2023'!A:A,Table25[[#This Row],[Program Name]])</f>
        <v>0</v>
      </c>
      <c r="F31" s="14">
        <v>1.01000002984193</v>
      </c>
      <c r="G31" s="14">
        <v>1.20687575392039</v>
      </c>
      <c r="H31" s="13">
        <f>Table25[[#This Row],[Gross Energy Savings (kWh)]]*Table25[[#This Row],[NTG (Energy)]]</f>
        <v>0</v>
      </c>
      <c r="I31" s="13">
        <f>Table25[[#This Row],[Gross Demand Savings (kW)]]*Table25[[#This Row],[NTG (Demand)]]</f>
        <v>0</v>
      </c>
    </row>
    <row r="32" spans="2:9" ht="18.75" hidden="1" x14ac:dyDescent="0.3">
      <c r="B32" s="10" t="s">
        <v>116</v>
      </c>
      <c r="C32" s="10">
        <v>2018</v>
      </c>
      <c r="D32" s="11">
        <f>SUMIFS('Measures Jun2020-May2023'!L:L,'Measures Jun2020-May2023'!O:O,Table25[[#This Row],[Year]],'Measures Jun2020-May2023'!A:A,Table25[[#This Row],[Program Name]])</f>
        <v>0</v>
      </c>
      <c r="E32" s="11">
        <f>SUMIFS('Measures Jun2020-May2023'!M:M,'Measures Jun2020-May2023'!O:O,Table25[[#This Row],[Year]],'Measures Jun2020-May2023'!A:A,Table25[[#This Row],[Program Name]])</f>
        <v>0</v>
      </c>
      <c r="F32" s="14">
        <v>0.70681100844601696</v>
      </c>
      <c r="G32" s="14">
        <v>0.72972972972972994</v>
      </c>
      <c r="H32" s="13">
        <f>Table25[[#This Row],[Gross Energy Savings (kWh)]]*Table25[[#This Row],[NTG (Energy)]]</f>
        <v>0</v>
      </c>
      <c r="I32" s="13">
        <f>Table25[[#This Row],[Gross Demand Savings (kW)]]*Table25[[#This Row],[NTG (Demand)]]</f>
        <v>0</v>
      </c>
    </row>
    <row r="33" spans="2:9" ht="18.75" hidden="1" x14ac:dyDescent="0.3">
      <c r="B33" s="10" t="s">
        <v>117</v>
      </c>
      <c r="C33" s="10">
        <v>2018</v>
      </c>
      <c r="D33" s="11">
        <f>SUMIFS('Measures Jun2020-May2023'!L:L,'Measures Jun2020-May2023'!O:O,Table25[[#This Row],[Year]],'Measures Jun2020-May2023'!A:A,Table25[[#This Row],[Program Name]])</f>
        <v>0</v>
      </c>
      <c r="E33" s="11">
        <f>SUMIFS('Measures Jun2020-May2023'!M:M,'Measures Jun2020-May2023'!O:O,Table25[[#This Row],[Year]],'Measures Jun2020-May2023'!A:A,Table25[[#This Row],[Program Name]])</f>
        <v>0</v>
      </c>
      <c r="F33" s="14">
        <v>0.92910443318564906</v>
      </c>
      <c r="G33" s="14">
        <v>0.93017656500802604</v>
      </c>
      <c r="H33" s="13">
        <f>Table25[[#This Row],[Gross Energy Savings (kWh)]]*Table25[[#This Row],[NTG (Energy)]]</f>
        <v>0</v>
      </c>
      <c r="I33" s="13">
        <f>Table25[[#This Row],[Gross Demand Savings (kW)]]*Table25[[#This Row],[NTG (Demand)]]</f>
        <v>0</v>
      </c>
    </row>
    <row r="34" spans="2:9" ht="18.75" hidden="1" x14ac:dyDescent="0.3">
      <c r="B34" s="10" t="s">
        <v>118</v>
      </c>
      <c r="C34" s="10">
        <v>2018</v>
      </c>
      <c r="D34" s="11">
        <f>SUMIFS('Measures Jun2020-May2023'!L:L,'Measures Jun2020-May2023'!O:O,Table25[[#This Row],[Year]],'Measures Jun2020-May2023'!A:A,Table25[[#This Row],[Program Name]])</f>
        <v>0</v>
      </c>
      <c r="E34" s="11">
        <f>SUMIFS('Measures Jun2020-May2023'!M:M,'Measures Jun2020-May2023'!O:O,Table25[[#This Row],[Year]],'Measures Jun2020-May2023'!A:A,Table25[[#This Row],[Program Name]])</f>
        <v>0</v>
      </c>
      <c r="F34" s="14">
        <v>1.00199992566395</v>
      </c>
      <c r="G34" s="14">
        <v>1</v>
      </c>
      <c r="H34" s="13">
        <f>Table25[[#This Row],[Gross Energy Savings (kWh)]]*Table25[[#This Row],[NTG (Energy)]]</f>
        <v>0</v>
      </c>
      <c r="I34" s="13">
        <f>Table25[[#This Row],[Gross Demand Savings (kW)]]*Table25[[#This Row],[NTG (Demand)]]</f>
        <v>0</v>
      </c>
    </row>
    <row r="35" spans="2:9" ht="18.75" x14ac:dyDescent="0.3">
      <c r="B35" t="s">
        <v>10</v>
      </c>
      <c r="C35" s="10">
        <v>2018</v>
      </c>
      <c r="D35" s="11">
        <f>SUMIFS('Measures Jun2020-May2023'!L:L,'Measures Jun2020-May2023'!O:O,Table25[[#This Row],[Year]],'Measures Jun2020-May2023'!A:A,Table25[[#This Row],[Program Name]])</f>
        <v>1455534</v>
      </c>
      <c r="E35" s="11">
        <f>SUMIFS('Measures Jun2020-May2023'!M:M,'Measures Jun2020-May2023'!O:O,Table25[[#This Row],[Year]],'Measures Jun2020-May2023'!A:A,Table25[[#This Row],[Program Name]])</f>
        <v>323.3</v>
      </c>
      <c r="F35" s="14">
        <v>0.56618717614107705</v>
      </c>
      <c r="G35" s="14">
        <v>0.56639004149377603</v>
      </c>
      <c r="H35" s="27">
        <f>Table25[[#This Row],[Gross Energy Savings (kWh)]]*Table25[[#This Row],[NTG (Energy)]]</f>
        <v>824104.68523732643</v>
      </c>
      <c r="I35" s="27">
        <f>Table25[[#This Row],[Gross Demand Savings (kW)]]*Table25[[#This Row],[NTG (Demand)]]</f>
        <v>183.1139004149378</v>
      </c>
    </row>
    <row r="36" spans="2:9" ht="18.75" hidden="1" x14ac:dyDescent="0.3">
      <c r="B36" t="s">
        <v>6</v>
      </c>
      <c r="C36" s="10">
        <v>2018</v>
      </c>
      <c r="D36" s="11">
        <f>SUMIFS('Measures Jun2020-May2023'!L:L,'Measures Jun2020-May2023'!O:O,Table25[[#This Row],[Year]],'Measures Jun2020-May2023'!A:A,Table25[[#This Row],[Program Name]])</f>
        <v>0</v>
      </c>
      <c r="E36" s="11">
        <f>SUMIFS('Measures Jun2020-May2023'!M:M,'Measures Jun2020-May2023'!O:O,Table25[[#This Row],[Year]],'Measures Jun2020-May2023'!A:A,Table25[[#This Row],[Program Name]])</f>
        <v>0</v>
      </c>
      <c r="F36" s="14">
        <v>0.54899086863598001</v>
      </c>
      <c r="G36" s="14">
        <v>0.54867256637168094</v>
      </c>
      <c r="H36" s="13">
        <f>Table25[[#This Row],[Gross Energy Savings (kWh)]]*Table25[[#This Row],[NTG (Energy)]]</f>
        <v>0</v>
      </c>
      <c r="I36" s="13">
        <f>Table25[[#This Row],[Gross Demand Savings (kW)]]*Table25[[#This Row],[NTG (Demand)]]</f>
        <v>0</v>
      </c>
    </row>
    <row r="37" spans="2:9" ht="18.75" hidden="1" x14ac:dyDescent="0.3">
      <c r="B37" s="10" t="s">
        <v>119</v>
      </c>
      <c r="C37" s="10">
        <v>2018</v>
      </c>
      <c r="D37" s="11">
        <f>SUMIFS('Measures Jun2020-May2023'!L:L,'Measures Jun2020-May2023'!O:O,Table25[[#This Row],[Year]],'Measures Jun2020-May2023'!A:A,Table25[[#This Row],[Program Name]])</f>
        <v>0</v>
      </c>
      <c r="E37" s="11">
        <f>SUMIFS('Measures Jun2020-May2023'!M:M,'Measures Jun2020-May2023'!O:O,Table25[[#This Row],[Year]],'Measures Jun2020-May2023'!A:A,Table25[[#This Row],[Program Name]])</f>
        <v>0</v>
      </c>
      <c r="F37" s="14">
        <v>1</v>
      </c>
      <c r="G37" s="14">
        <v>1</v>
      </c>
      <c r="H37" s="13">
        <f>Table25[[#This Row],[Gross Energy Savings (kWh)]]*Table25[[#This Row],[NTG (Energy)]]</f>
        <v>0</v>
      </c>
      <c r="I37" s="13">
        <f>Table25[[#This Row],[Gross Demand Savings (kW)]]*Table25[[#This Row],[NTG (Demand)]]</f>
        <v>0</v>
      </c>
    </row>
    <row r="38" spans="2:9" ht="18.75" x14ac:dyDescent="0.3">
      <c r="B38" t="s">
        <v>38</v>
      </c>
      <c r="C38" s="10">
        <v>2018</v>
      </c>
      <c r="D38" s="11">
        <f>SUMIFS('Measures Jun2020-May2023'!L:L,'Measures Jun2020-May2023'!O:O,Table25[[#This Row],[Year]],'Measures Jun2020-May2023'!A:A,Table25[[#This Row],[Program Name]])</f>
        <v>364000</v>
      </c>
      <c r="E38" s="11">
        <f>SUMIFS('Measures Jun2020-May2023'!M:M,'Measures Jun2020-May2023'!O:O,Table25[[#This Row],[Year]],'Measures Jun2020-May2023'!A:A,Table25[[#This Row],[Program Name]])</f>
        <v>42</v>
      </c>
      <c r="F38" s="14">
        <v>0.87608812570025296</v>
      </c>
      <c r="G38" s="14">
        <v>0.85644768856447695</v>
      </c>
      <c r="H38" s="13">
        <f>Table25[[#This Row],[Gross Energy Savings (kWh)]]*Table25[[#This Row],[NTG (Energy)]]</f>
        <v>318896.07775489206</v>
      </c>
      <c r="I38" s="13">
        <f>Table25[[#This Row],[Gross Demand Savings (kW)]]*Table25[[#This Row],[NTG (Demand)]]</f>
        <v>35.970802919708035</v>
      </c>
    </row>
    <row r="39" spans="2:9" ht="18.75" x14ac:dyDescent="0.3">
      <c r="B39" t="s">
        <v>219</v>
      </c>
      <c r="C39" s="10">
        <v>2018</v>
      </c>
      <c r="D39" s="11">
        <f>SUMIFS('Measures Jun2020-May2023'!L:L,'Measures Jun2020-May2023'!O:O,Table25[[#This Row],[Year]],'Measures Jun2020-May2023'!A:A,Table25[[#This Row],[Program Name]])</f>
        <v>2323000</v>
      </c>
      <c r="E39" s="11">
        <f>SUMIFS('Measures Jun2020-May2023'!M:M,'Measures Jun2020-May2023'!O:O,Table25[[#This Row],[Year]],'Measures Jun2020-May2023'!A:A,Table25[[#This Row],[Program Name]])</f>
        <v>620</v>
      </c>
      <c r="F39" s="12">
        <v>1</v>
      </c>
      <c r="G39" s="12">
        <v>1</v>
      </c>
      <c r="H39" s="13">
        <f>Table25[[#This Row],[Gross Energy Savings (kWh)]]*Table25[[#This Row],[NTG (Energy)]]</f>
        <v>2323000</v>
      </c>
      <c r="I39" s="13">
        <f>Table25[[#This Row],[Gross Demand Savings (kW)]]*Table25[[#This Row],[NTG (Demand)]]</f>
        <v>620</v>
      </c>
    </row>
    <row r="40" spans="2:9" ht="18.75" hidden="1" x14ac:dyDescent="0.3">
      <c r="B40" t="s">
        <v>5</v>
      </c>
      <c r="C40" s="10">
        <v>2017</v>
      </c>
      <c r="D40" s="11">
        <f>SUMIFS('Measures Jun2020-May2023'!L:L,'Measures Jun2020-May2023'!O:O,Table25[[#This Row],[Year]],'Measures Jun2020-May2023'!A:A,Table25[[#This Row],[Program Name]])</f>
        <v>0</v>
      </c>
      <c r="E40" s="11">
        <f>SUMIFS('Measures Jun2020-May2023'!M:M,'Measures Jun2020-May2023'!O:O,Table25[[#This Row],[Year]],'Measures Jun2020-May2023'!A:A,Table25[[#This Row],[Program Name]])</f>
        <v>0</v>
      </c>
      <c r="F40" s="14">
        <v>0.94128781511884396</v>
      </c>
      <c r="G40" s="14">
        <v>0.94260485651214099</v>
      </c>
      <c r="H40" s="13">
        <f>Table25[[#This Row],[Gross Energy Savings (kWh)]]*Table25[[#This Row],[NTG (Energy)]]</f>
        <v>0</v>
      </c>
      <c r="I40" s="13">
        <f>Table25[[#This Row],[Gross Demand Savings (kW)]]*Table25[[#This Row],[NTG (Demand)]]</f>
        <v>0</v>
      </c>
    </row>
    <row r="41" spans="2:9" ht="18.75" hidden="1" x14ac:dyDescent="0.3">
      <c r="B41" s="10" t="s">
        <v>112</v>
      </c>
      <c r="C41" s="10">
        <v>2017</v>
      </c>
      <c r="D41" s="11">
        <f>SUMIFS('Measures Jun2020-May2023'!L:L,'Measures Jun2020-May2023'!O:O,Table25[[#This Row],[Year]],'Measures Jun2020-May2023'!A:A,Table25[[#This Row],[Program Name]])</f>
        <v>0</v>
      </c>
      <c r="E41" s="11">
        <f>SUMIFS('Measures Jun2020-May2023'!M:M,'Measures Jun2020-May2023'!O:O,Table25[[#This Row],[Year]],'Measures Jun2020-May2023'!A:A,Table25[[#This Row],[Program Name]])</f>
        <v>0</v>
      </c>
      <c r="F41" s="14">
        <v>0.71579049996017796</v>
      </c>
      <c r="G41" s="14">
        <v>0.71638655462184897</v>
      </c>
      <c r="H41" s="13">
        <f>Table25[[#This Row],[Gross Energy Savings (kWh)]]*Table25[[#This Row],[NTG (Energy)]]</f>
        <v>0</v>
      </c>
      <c r="I41" s="13">
        <f>Table25[[#This Row],[Gross Demand Savings (kW)]]*Table25[[#This Row],[NTG (Demand)]]</f>
        <v>0</v>
      </c>
    </row>
    <row r="42" spans="2:9" ht="18.75" hidden="1" x14ac:dyDescent="0.3">
      <c r="B42" s="10" t="s">
        <v>113</v>
      </c>
      <c r="C42" s="10">
        <v>2017</v>
      </c>
      <c r="D42" s="11">
        <f>SUMIFS('Measures Jun2020-May2023'!L:L,'Measures Jun2020-May2023'!O:O,Table25[[#This Row],[Year]],'Measures Jun2020-May2023'!A:A,Table25[[#This Row],[Program Name]])</f>
        <v>0</v>
      </c>
      <c r="E42" s="11">
        <f>SUMIFS('Measures Jun2020-May2023'!M:M,'Measures Jun2020-May2023'!O:O,Table25[[#This Row],[Year]],'Measures Jun2020-May2023'!A:A,Table25[[#This Row],[Program Name]])</f>
        <v>0</v>
      </c>
      <c r="F42" s="14">
        <v>1.0050000794029998</v>
      </c>
      <c r="G42" s="14">
        <v>1.19201995012469</v>
      </c>
      <c r="H42" s="13">
        <f>Table25[[#This Row],[Gross Energy Savings (kWh)]]*Table25[[#This Row],[NTG (Energy)]]</f>
        <v>0</v>
      </c>
      <c r="I42" s="13">
        <f>Table25[[#This Row],[Gross Demand Savings (kW)]]*Table25[[#This Row],[NTG (Demand)]]</f>
        <v>0</v>
      </c>
    </row>
    <row r="43" spans="2:9" ht="18.75" hidden="1" x14ac:dyDescent="0.3">
      <c r="B43" t="s">
        <v>11</v>
      </c>
      <c r="C43" s="10">
        <v>2017</v>
      </c>
      <c r="D43" s="11">
        <f>SUMIFS('Measures Jun2020-May2023'!L:L,'Measures Jun2020-May2023'!O:O,Table25[[#This Row],[Year]],'Measures Jun2020-May2023'!A:A,Table25[[#This Row],[Program Name]])</f>
        <v>188596</v>
      </c>
      <c r="E43" s="11">
        <f>SUMIFS('Measures Jun2020-May2023'!M:M,'Measures Jun2020-May2023'!O:O,Table25[[#This Row],[Year]],'Measures Jun2020-May2023'!A:A,Table25[[#This Row],[Program Name]])</f>
        <v>8.9029999999999987</v>
      </c>
      <c r="F43" s="14">
        <v>0.78721683117229002</v>
      </c>
      <c r="G43" s="14">
        <v>0.75257731958762908</v>
      </c>
      <c r="H43" s="13">
        <f>Table25[[#This Row],[Gross Energy Savings (kWh)]]*Table25[[#This Row],[NTG (Energy)]]</f>
        <v>148465.94549176921</v>
      </c>
      <c r="I43" s="13">
        <f>Table25[[#This Row],[Gross Demand Savings (kW)]]*Table25[[#This Row],[NTG (Demand)]]</f>
        <v>6.7001958762886611</v>
      </c>
    </row>
    <row r="44" spans="2:9" ht="18.75" hidden="1" x14ac:dyDescent="0.3">
      <c r="B44" t="s">
        <v>12</v>
      </c>
      <c r="C44" s="10">
        <v>2017</v>
      </c>
      <c r="D44" s="11">
        <f>SUMIFS('Measures Jun2020-May2023'!L:L,'Measures Jun2020-May2023'!O:O,Table25[[#This Row],[Year]],'Measures Jun2020-May2023'!A:A,Table25[[#This Row],[Program Name]])</f>
        <v>0</v>
      </c>
      <c r="E44" s="11">
        <f>SUMIFS('Measures Jun2020-May2023'!M:M,'Measures Jun2020-May2023'!O:O,Table25[[#This Row],[Year]],'Measures Jun2020-May2023'!A:A,Table25[[#This Row],[Program Name]])</f>
        <v>0</v>
      </c>
      <c r="F44" s="14">
        <v>1</v>
      </c>
      <c r="G44" s="14">
        <v>1</v>
      </c>
      <c r="H44" s="13">
        <f>Table25[[#This Row],[Gross Energy Savings (kWh)]]*Table25[[#This Row],[NTG (Energy)]]</f>
        <v>0</v>
      </c>
      <c r="I44" s="13">
        <f>Table25[[#This Row],[Gross Demand Savings (kW)]]*Table25[[#This Row],[NTG (Demand)]]</f>
        <v>0</v>
      </c>
    </row>
    <row r="45" spans="2:9" ht="18.75" hidden="1" x14ac:dyDescent="0.3">
      <c r="B45" s="10" t="s">
        <v>114</v>
      </c>
      <c r="C45" s="10">
        <v>2017</v>
      </c>
      <c r="D45" s="11">
        <f>SUMIFS('Measures Jun2020-May2023'!L:L,'Measures Jun2020-May2023'!O:O,Table25[[#This Row],[Year]],'Measures Jun2020-May2023'!A:A,Table25[[#This Row],[Program Name]])</f>
        <v>0</v>
      </c>
      <c r="E45" s="11">
        <f>SUMIFS('Measures Jun2020-May2023'!M:M,'Measures Jun2020-May2023'!O:O,Table25[[#This Row],[Year]],'Measures Jun2020-May2023'!A:A,Table25[[#This Row],[Program Name]])</f>
        <v>0</v>
      </c>
      <c r="F45" s="14">
        <v>1</v>
      </c>
      <c r="G45" s="14">
        <v>1</v>
      </c>
      <c r="H45" s="13">
        <f>Table25[[#This Row],[Gross Energy Savings (kWh)]]*Table25[[#This Row],[NTG (Energy)]]</f>
        <v>0</v>
      </c>
      <c r="I45" s="13">
        <f>Table25[[#This Row],[Gross Demand Savings (kW)]]*Table25[[#This Row],[NTG (Demand)]]</f>
        <v>0</v>
      </c>
    </row>
    <row r="46" spans="2:9" ht="18.75" hidden="1" x14ac:dyDescent="0.3">
      <c r="B46" s="10" t="s">
        <v>115</v>
      </c>
      <c r="C46" s="10">
        <v>2017</v>
      </c>
      <c r="D46" s="11">
        <f>SUMIFS('Measures Jun2020-May2023'!L:L,'Measures Jun2020-May2023'!O:O,Table25[[#This Row],[Year]],'Measures Jun2020-May2023'!A:A,Table25[[#This Row],[Program Name]])</f>
        <v>0</v>
      </c>
      <c r="E46" s="11">
        <f>SUMIFS('Measures Jun2020-May2023'!M:M,'Measures Jun2020-May2023'!O:O,Table25[[#This Row],[Year]],'Measures Jun2020-May2023'!A:A,Table25[[#This Row],[Program Name]])</f>
        <v>0</v>
      </c>
      <c r="F46" s="14">
        <v>1.01000002984193</v>
      </c>
      <c r="G46" s="14">
        <v>1.20687575392039</v>
      </c>
      <c r="H46" s="13">
        <f>Table25[[#This Row],[Gross Energy Savings (kWh)]]*Table25[[#This Row],[NTG (Energy)]]</f>
        <v>0</v>
      </c>
      <c r="I46" s="13">
        <f>Table25[[#This Row],[Gross Demand Savings (kW)]]*Table25[[#This Row],[NTG (Demand)]]</f>
        <v>0</v>
      </c>
    </row>
    <row r="47" spans="2:9" ht="18.75" hidden="1" x14ac:dyDescent="0.3">
      <c r="B47" s="10" t="s">
        <v>116</v>
      </c>
      <c r="C47" s="10">
        <v>2017</v>
      </c>
      <c r="D47" s="11">
        <f>SUMIFS('Measures Jun2020-May2023'!L:L,'Measures Jun2020-May2023'!O:O,Table25[[#This Row],[Year]],'Measures Jun2020-May2023'!A:A,Table25[[#This Row],[Program Name]])</f>
        <v>0</v>
      </c>
      <c r="E47" s="11">
        <f>SUMIFS('Measures Jun2020-May2023'!M:M,'Measures Jun2020-May2023'!O:O,Table25[[#This Row],[Year]],'Measures Jun2020-May2023'!A:A,Table25[[#This Row],[Program Name]])</f>
        <v>0</v>
      </c>
      <c r="F47" s="14">
        <v>0.70681100844601696</v>
      </c>
      <c r="G47" s="14">
        <v>0.72972972972972994</v>
      </c>
      <c r="H47" s="13">
        <f>Table25[[#This Row],[Gross Energy Savings (kWh)]]*Table25[[#This Row],[NTG (Energy)]]</f>
        <v>0</v>
      </c>
      <c r="I47" s="13">
        <f>Table25[[#This Row],[Gross Demand Savings (kW)]]*Table25[[#This Row],[NTG (Demand)]]</f>
        <v>0</v>
      </c>
    </row>
    <row r="48" spans="2:9" ht="18.75" hidden="1" x14ac:dyDescent="0.3">
      <c r="B48" s="10" t="s">
        <v>117</v>
      </c>
      <c r="C48" s="10">
        <v>2017</v>
      </c>
      <c r="D48" s="11">
        <f>SUMIFS('Measures Jun2020-May2023'!L:L,'Measures Jun2020-May2023'!O:O,Table25[[#This Row],[Year]],'Measures Jun2020-May2023'!A:A,Table25[[#This Row],[Program Name]])</f>
        <v>0</v>
      </c>
      <c r="E48" s="11">
        <f>SUMIFS('Measures Jun2020-May2023'!M:M,'Measures Jun2020-May2023'!O:O,Table25[[#This Row],[Year]],'Measures Jun2020-May2023'!A:A,Table25[[#This Row],[Program Name]])</f>
        <v>0</v>
      </c>
      <c r="F48" s="14">
        <v>0.92910443318564906</v>
      </c>
      <c r="G48" s="14">
        <v>0.93017656500802604</v>
      </c>
      <c r="H48" s="13">
        <f>Table25[[#This Row],[Gross Energy Savings (kWh)]]*Table25[[#This Row],[NTG (Energy)]]</f>
        <v>0</v>
      </c>
      <c r="I48" s="13">
        <f>Table25[[#This Row],[Gross Demand Savings (kW)]]*Table25[[#This Row],[NTG (Demand)]]</f>
        <v>0</v>
      </c>
    </row>
    <row r="49" spans="2:9" ht="18.75" hidden="1" x14ac:dyDescent="0.3">
      <c r="B49" s="10" t="s">
        <v>118</v>
      </c>
      <c r="C49" s="10">
        <v>2017</v>
      </c>
      <c r="D49" s="11">
        <f>SUMIFS('Measures Jun2020-May2023'!L:L,'Measures Jun2020-May2023'!O:O,Table25[[#This Row],[Year]],'Measures Jun2020-May2023'!A:A,Table25[[#This Row],[Program Name]])</f>
        <v>0</v>
      </c>
      <c r="E49" s="11">
        <f>SUMIFS('Measures Jun2020-May2023'!M:M,'Measures Jun2020-May2023'!O:O,Table25[[#This Row],[Year]],'Measures Jun2020-May2023'!A:A,Table25[[#This Row],[Program Name]])</f>
        <v>0</v>
      </c>
      <c r="F49" s="14">
        <v>1.00199992566395</v>
      </c>
      <c r="G49" s="14">
        <v>1</v>
      </c>
      <c r="H49" s="13">
        <f>Table25[[#This Row],[Gross Energy Savings (kWh)]]*Table25[[#This Row],[NTG (Energy)]]</f>
        <v>0</v>
      </c>
      <c r="I49" s="13">
        <f>Table25[[#This Row],[Gross Demand Savings (kW)]]*Table25[[#This Row],[NTG (Demand)]]</f>
        <v>0</v>
      </c>
    </row>
    <row r="50" spans="2:9" ht="18.75" hidden="1" x14ac:dyDescent="0.3">
      <c r="B50" t="s">
        <v>10</v>
      </c>
      <c r="C50" s="10">
        <v>2017</v>
      </c>
      <c r="D50" s="11">
        <f>SUMIFS('Measures Jun2020-May2023'!L:L,'Measures Jun2020-May2023'!O:O,Table25[[#This Row],[Year]],'Measures Jun2020-May2023'!A:A,Table25[[#This Row],[Program Name]])</f>
        <v>0</v>
      </c>
      <c r="E50" s="11">
        <f>SUMIFS('Measures Jun2020-May2023'!M:M,'Measures Jun2020-May2023'!O:O,Table25[[#This Row],[Year]],'Measures Jun2020-May2023'!A:A,Table25[[#This Row],[Program Name]])</f>
        <v>0</v>
      </c>
      <c r="F50" s="14">
        <v>0.56618717614107705</v>
      </c>
      <c r="G50" s="14">
        <v>0.56639004149377603</v>
      </c>
      <c r="H50" s="13">
        <f>Table25[[#This Row],[Gross Energy Savings (kWh)]]*Table25[[#This Row],[NTG (Energy)]]</f>
        <v>0</v>
      </c>
      <c r="I50" s="13">
        <f>Table25[[#This Row],[Gross Demand Savings (kW)]]*Table25[[#This Row],[NTG (Demand)]]</f>
        <v>0</v>
      </c>
    </row>
    <row r="51" spans="2:9" ht="18.75" hidden="1" x14ac:dyDescent="0.3">
      <c r="B51" t="s">
        <v>6</v>
      </c>
      <c r="C51" s="10">
        <v>2017</v>
      </c>
      <c r="D51" s="11">
        <f>SUMIFS('Measures Jun2020-May2023'!L:L,'Measures Jun2020-May2023'!O:O,Table25[[#This Row],[Year]],'Measures Jun2020-May2023'!A:A,Table25[[#This Row],[Program Name]])</f>
        <v>271844</v>
      </c>
      <c r="E51" s="11">
        <f>SUMIFS('Measures Jun2020-May2023'!M:M,'Measures Jun2020-May2023'!O:O,Table25[[#This Row],[Year]],'Measures Jun2020-May2023'!A:A,Table25[[#This Row],[Program Name]])</f>
        <v>1.4</v>
      </c>
      <c r="F51" s="14">
        <v>0.54899086863598001</v>
      </c>
      <c r="G51" s="14">
        <v>0.54867256637168094</v>
      </c>
      <c r="H51" s="13">
        <f>Table25[[#This Row],[Gross Energy Savings (kWh)]]*Table25[[#This Row],[NTG (Energy)]]</f>
        <v>149239.87369347934</v>
      </c>
      <c r="I51" s="13">
        <f>Table25[[#This Row],[Gross Demand Savings (kW)]]*Table25[[#This Row],[NTG (Demand)]]</f>
        <v>0.76814159292035322</v>
      </c>
    </row>
    <row r="52" spans="2:9" ht="18.75" hidden="1" x14ac:dyDescent="0.3">
      <c r="B52" s="10" t="s">
        <v>119</v>
      </c>
      <c r="C52" s="10">
        <v>2017</v>
      </c>
      <c r="D52" s="11">
        <f>SUMIFS('Measures Jun2020-May2023'!L:L,'Measures Jun2020-May2023'!O:O,Table25[[#This Row],[Year]],'Measures Jun2020-May2023'!A:A,Table25[[#This Row],[Program Name]])</f>
        <v>0</v>
      </c>
      <c r="E52" s="11">
        <f>SUMIFS('Measures Jun2020-May2023'!M:M,'Measures Jun2020-May2023'!O:O,Table25[[#This Row],[Year]],'Measures Jun2020-May2023'!A:A,Table25[[#This Row],[Program Name]])</f>
        <v>0</v>
      </c>
      <c r="F52" s="14">
        <v>1</v>
      </c>
      <c r="G52" s="14">
        <v>1</v>
      </c>
      <c r="H52" s="13">
        <f>Table25[[#This Row],[Gross Energy Savings (kWh)]]*Table25[[#This Row],[NTG (Energy)]]</f>
        <v>0</v>
      </c>
      <c r="I52" s="13">
        <f>Table25[[#This Row],[Gross Demand Savings (kW)]]*Table25[[#This Row],[NTG (Demand)]]</f>
        <v>0</v>
      </c>
    </row>
    <row r="53" spans="2:9" ht="18.75" hidden="1" x14ac:dyDescent="0.3">
      <c r="B53" t="s">
        <v>38</v>
      </c>
      <c r="C53" s="10">
        <v>2017</v>
      </c>
      <c r="D53" s="11">
        <f>SUMIFS('Measures Jun2020-May2023'!L:L,'Measures Jun2020-May2023'!O:O,Table25[[#This Row],[Year]],'Measures Jun2020-May2023'!A:A,Table25[[#This Row],[Program Name]])</f>
        <v>0</v>
      </c>
      <c r="E53" s="11">
        <f>SUMIFS('Measures Jun2020-May2023'!M:M,'Measures Jun2020-May2023'!O:O,Table25[[#This Row],[Year]],'Measures Jun2020-May2023'!A:A,Table25[[#This Row],[Program Name]])</f>
        <v>0</v>
      </c>
      <c r="F53" s="14">
        <v>0.87608812570025296</v>
      </c>
      <c r="G53" s="14">
        <v>0.85644768856447695</v>
      </c>
      <c r="H53" s="13">
        <f>Table25[[#This Row],[Gross Energy Savings (kWh)]]*Table25[[#This Row],[NTG (Energy)]]</f>
        <v>0</v>
      </c>
      <c r="I53" s="13">
        <f>Table25[[#This Row],[Gross Demand Savings (kW)]]*Table25[[#This Row],[NTG (Demand)]]</f>
        <v>0</v>
      </c>
    </row>
    <row r="54" spans="2:9" ht="18.75" hidden="1" x14ac:dyDescent="0.3">
      <c r="B54" t="s">
        <v>219</v>
      </c>
      <c r="C54" s="10">
        <v>2017</v>
      </c>
      <c r="D54" s="11">
        <f>SUMIFS('Measures Jun2020-May2023'!L:L,'Measures Jun2020-May2023'!O:O,Table25[[#This Row],[Year]],'Measures Jun2020-May2023'!A:A,Table25[[#This Row],[Program Name]])</f>
        <v>0</v>
      </c>
      <c r="E54" s="11">
        <f>SUMIFS('Measures Jun2020-May2023'!M:M,'Measures Jun2020-May2023'!O:O,Table25[[#This Row],[Year]],'Measures Jun2020-May2023'!A:A,Table25[[#This Row],[Program Name]])</f>
        <v>0</v>
      </c>
      <c r="F54" s="12">
        <v>1</v>
      </c>
      <c r="G54" s="12">
        <v>1</v>
      </c>
      <c r="H54" s="13">
        <f>Table25[[#This Row],[Gross Energy Savings (kWh)]]*Table25[[#This Row],[NTG (Energy)]]</f>
        <v>0</v>
      </c>
      <c r="I54" s="13">
        <f>Table25[[#This Row],[Gross Demand Savings (kW)]]*Table25[[#This Row],[NTG (Demand)]]</f>
        <v>0</v>
      </c>
    </row>
    <row r="55" spans="2:9" ht="18.75" hidden="1" x14ac:dyDescent="0.3">
      <c r="B55" t="s">
        <v>5</v>
      </c>
      <c r="C55" s="10">
        <v>2016</v>
      </c>
      <c r="D55" s="11">
        <f>SUMIFS('Measures Jun2020-May2023'!L:L,'Measures Jun2020-May2023'!O:O,Table25[[#This Row],[Year]],'Measures Jun2020-May2023'!A:A,Table25[[#This Row],[Program Name]])</f>
        <v>0</v>
      </c>
      <c r="E55" s="11">
        <f>SUMIFS('Measures Jun2020-May2023'!M:M,'Measures Jun2020-May2023'!O:O,Table25[[#This Row],[Year]],'Measures Jun2020-May2023'!A:A,Table25[[#This Row],[Program Name]])</f>
        <v>0</v>
      </c>
      <c r="F55" s="12">
        <v>0</v>
      </c>
      <c r="G55" s="12">
        <v>0</v>
      </c>
      <c r="H55" s="13">
        <f>Table25[[#This Row],[Gross Energy Savings (kWh)]]*Table25[[#This Row],[NTG (Energy)]]</f>
        <v>0</v>
      </c>
      <c r="I55" s="13">
        <f>Table25[[#This Row],[Gross Demand Savings (kW)]]*Table25[[#This Row],[NTG (Demand)]]</f>
        <v>0</v>
      </c>
    </row>
    <row r="56" spans="2:9" ht="18.75" hidden="1" x14ac:dyDescent="0.3">
      <c r="B56" s="10" t="s">
        <v>112</v>
      </c>
      <c r="C56" s="10">
        <v>2016</v>
      </c>
      <c r="D56" s="11">
        <f>SUMIFS('Measures Jun2020-May2023'!L:L,'Measures Jun2020-May2023'!O:O,Table25[[#This Row],[Year]],'Measures Jun2020-May2023'!A:A,Table25[[#This Row],[Program Name]])</f>
        <v>0</v>
      </c>
      <c r="E56" s="11">
        <f>SUMIFS('Measures Jun2020-May2023'!M:M,'Measures Jun2020-May2023'!O:O,Table25[[#This Row],[Year]],'Measures Jun2020-May2023'!A:A,Table25[[#This Row],[Program Name]])</f>
        <v>0</v>
      </c>
      <c r="F56" s="12">
        <v>0</v>
      </c>
      <c r="G56" s="12">
        <v>0</v>
      </c>
      <c r="H56" s="13">
        <f>Table25[[#This Row],[Gross Energy Savings (kWh)]]*Table25[[#This Row],[NTG (Energy)]]</f>
        <v>0</v>
      </c>
      <c r="I56" s="13">
        <f>Table25[[#This Row],[Gross Demand Savings (kW)]]*Table25[[#This Row],[NTG (Demand)]]</f>
        <v>0</v>
      </c>
    </row>
    <row r="57" spans="2:9" ht="18.75" hidden="1" x14ac:dyDescent="0.3">
      <c r="B57" s="10" t="s">
        <v>113</v>
      </c>
      <c r="C57" s="10">
        <v>2016</v>
      </c>
      <c r="D57" s="11">
        <f>SUMIFS('Measures Jun2020-May2023'!L:L,'Measures Jun2020-May2023'!O:O,Table25[[#This Row],[Year]],'Measures Jun2020-May2023'!A:A,Table25[[#This Row],[Program Name]])</f>
        <v>0</v>
      </c>
      <c r="E57" s="11">
        <f>SUMIFS('Measures Jun2020-May2023'!M:M,'Measures Jun2020-May2023'!O:O,Table25[[#This Row],[Year]],'Measures Jun2020-May2023'!A:A,Table25[[#This Row],[Program Name]])</f>
        <v>0</v>
      </c>
      <c r="F57" s="12">
        <v>0</v>
      </c>
      <c r="G57" s="12">
        <v>0</v>
      </c>
      <c r="H57" s="13">
        <f>Table25[[#This Row],[Gross Energy Savings (kWh)]]*Table25[[#This Row],[NTG (Energy)]]</f>
        <v>0</v>
      </c>
      <c r="I57" s="13">
        <f>Table25[[#This Row],[Gross Demand Savings (kW)]]*Table25[[#This Row],[NTG (Demand)]]</f>
        <v>0</v>
      </c>
    </row>
    <row r="58" spans="2:9" ht="18.75" hidden="1" x14ac:dyDescent="0.3">
      <c r="B58" t="s">
        <v>11</v>
      </c>
      <c r="C58" s="10">
        <v>2016</v>
      </c>
      <c r="D58" s="11">
        <f>SUMIFS('Measures Jun2020-May2023'!L:L,'Measures Jun2020-May2023'!O:O,Table25[[#This Row],[Year]],'Measures Jun2020-May2023'!A:A,Table25[[#This Row],[Program Name]])</f>
        <v>0</v>
      </c>
      <c r="E58" s="11">
        <f>SUMIFS('Measures Jun2020-May2023'!M:M,'Measures Jun2020-May2023'!O:O,Table25[[#This Row],[Year]],'Measures Jun2020-May2023'!A:A,Table25[[#This Row],[Program Name]])</f>
        <v>0</v>
      </c>
      <c r="F58" s="12">
        <v>0</v>
      </c>
      <c r="G58" s="12">
        <v>0</v>
      </c>
      <c r="H58" s="13">
        <f>Table25[[#This Row],[Gross Energy Savings (kWh)]]*Table25[[#This Row],[NTG (Energy)]]</f>
        <v>0</v>
      </c>
      <c r="I58" s="13">
        <f>Table25[[#This Row],[Gross Demand Savings (kW)]]*Table25[[#This Row],[NTG (Demand)]]</f>
        <v>0</v>
      </c>
    </row>
    <row r="59" spans="2:9" ht="18.75" hidden="1" x14ac:dyDescent="0.3">
      <c r="B59" t="s">
        <v>12</v>
      </c>
      <c r="C59" s="10">
        <v>2016</v>
      </c>
      <c r="D59" s="11">
        <f>SUMIFS('Measures Jun2020-May2023'!L:L,'Measures Jun2020-May2023'!O:O,Table25[[#This Row],[Year]],'Measures Jun2020-May2023'!A:A,Table25[[#This Row],[Program Name]])</f>
        <v>0</v>
      </c>
      <c r="E59" s="11">
        <f>SUMIFS('Measures Jun2020-May2023'!M:M,'Measures Jun2020-May2023'!O:O,Table25[[#This Row],[Year]],'Measures Jun2020-May2023'!A:A,Table25[[#This Row],[Program Name]])</f>
        <v>0</v>
      </c>
      <c r="F59" s="12">
        <v>0</v>
      </c>
      <c r="G59" s="12">
        <v>0</v>
      </c>
      <c r="H59" s="13">
        <f>Table25[[#This Row],[Gross Energy Savings (kWh)]]*Table25[[#This Row],[NTG (Energy)]]</f>
        <v>0</v>
      </c>
      <c r="I59" s="13">
        <f>Table25[[#This Row],[Gross Demand Savings (kW)]]*Table25[[#This Row],[NTG (Demand)]]</f>
        <v>0</v>
      </c>
    </row>
    <row r="60" spans="2:9" ht="18.75" hidden="1" x14ac:dyDescent="0.3">
      <c r="B60" s="10" t="s">
        <v>114</v>
      </c>
      <c r="C60" s="10">
        <v>2016</v>
      </c>
      <c r="D60" s="11">
        <f>SUMIFS('Measures Jun2020-May2023'!L:L,'Measures Jun2020-May2023'!O:O,Table25[[#This Row],[Year]],'Measures Jun2020-May2023'!A:A,Table25[[#This Row],[Program Name]])</f>
        <v>0</v>
      </c>
      <c r="E60" s="11">
        <f>SUMIFS('Measures Jun2020-May2023'!M:M,'Measures Jun2020-May2023'!O:O,Table25[[#This Row],[Year]],'Measures Jun2020-May2023'!A:A,Table25[[#This Row],[Program Name]])</f>
        <v>0</v>
      </c>
      <c r="F60" s="12">
        <v>0</v>
      </c>
      <c r="G60" s="12">
        <v>0</v>
      </c>
      <c r="H60" s="13">
        <f>Table25[[#This Row],[Gross Energy Savings (kWh)]]*Table25[[#This Row],[NTG (Energy)]]</f>
        <v>0</v>
      </c>
      <c r="I60" s="13">
        <f>Table25[[#This Row],[Gross Demand Savings (kW)]]*Table25[[#This Row],[NTG (Demand)]]</f>
        <v>0</v>
      </c>
    </row>
    <row r="61" spans="2:9" ht="18.75" hidden="1" x14ac:dyDescent="0.3">
      <c r="B61" s="10" t="s">
        <v>115</v>
      </c>
      <c r="C61" s="10">
        <v>2016</v>
      </c>
      <c r="D61" s="11">
        <f>SUMIFS('Measures Jun2020-May2023'!L:L,'Measures Jun2020-May2023'!O:O,Table25[[#This Row],[Year]],'Measures Jun2020-May2023'!A:A,Table25[[#This Row],[Program Name]])</f>
        <v>0</v>
      </c>
      <c r="E61" s="11">
        <f>SUMIFS('Measures Jun2020-May2023'!M:M,'Measures Jun2020-May2023'!O:O,Table25[[#This Row],[Year]],'Measures Jun2020-May2023'!A:A,Table25[[#This Row],[Program Name]])</f>
        <v>0</v>
      </c>
      <c r="F61" s="12">
        <v>0</v>
      </c>
      <c r="G61" s="12">
        <v>0</v>
      </c>
      <c r="H61" s="13">
        <f>Table25[[#This Row],[Gross Energy Savings (kWh)]]*Table25[[#This Row],[NTG (Energy)]]</f>
        <v>0</v>
      </c>
      <c r="I61" s="13">
        <f>Table25[[#This Row],[Gross Demand Savings (kW)]]*Table25[[#This Row],[NTG (Demand)]]</f>
        <v>0</v>
      </c>
    </row>
    <row r="62" spans="2:9" ht="18.75" hidden="1" x14ac:dyDescent="0.3">
      <c r="B62" s="10" t="s">
        <v>116</v>
      </c>
      <c r="C62" s="10">
        <v>2016</v>
      </c>
      <c r="D62" s="11">
        <f>SUMIFS('Measures Jun2020-May2023'!L:L,'Measures Jun2020-May2023'!O:O,Table25[[#This Row],[Year]],'Measures Jun2020-May2023'!A:A,Table25[[#This Row],[Program Name]])</f>
        <v>0</v>
      </c>
      <c r="E62" s="11">
        <f>SUMIFS('Measures Jun2020-May2023'!M:M,'Measures Jun2020-May2023'!O:O,Table25[[#This Row],[Year]],'Measures Jun2020-May2023'!A:A,Table25[[#This Row],[Program Name]])</f>
        <v>0</v>
      </c>
      <c r="F62" s="12">
        <v>0</v>
      </c>
      <c r="G62" s="12">
        <v>0</v>
      </c>
      <c r="H62" s="13">
        <f>Table25[[#This Row],[Gross Energy Savings (kWh)]]*Table25[[#This Row],[NTG (Energy)]]</f>
        <v>0</v>
      </c>
      <c r="I62" s="13">
        <f>Table25[[#This Row],[Gross Demand Savings (kW)]]*Table25[[#This Row],[NTG (Demand)]]</f>
        <v>0</v>
      </c>
    </row>
    <row r="63" spans="2:9" ht="18.75" hidden="1" x14ac:dyDescent="0.3">
      <c r="B63" s="10" t="s">
        <v>117</v>
      </c>
      <c r="C63" s="10">
        <v>2016</v>
      </c>
      <c r="D63" s="11">
        <f>SUMIFS('Measures Jun2020-May2023'!L:L,'Measures Jun2020-May2023'!O:O,Table25[[#This Row],[Year]],'Measures Jun2020-May2023'!A:A,Table25[[#This Row],[Program Name]])</f>
        <v>0</v>
      </c>
      <c r="E63" s="11">
        <f>SUMIFS('Measures Jun2020-May2023'!M:M,'Measures Jun2020-May2023'!O:O,Table25[[#This Row],[Year]],'Measures Jun2020-May2023'!A:A,Table25[[#This Row],[Program Name]])</f>
        <v>0</v>
      </c>
      <c r="F63" s="12">
        <v>0</v>
      </c>
      <c r="G63" s="12">
        <v>0</v>
      </c>
      <c r="H63" s="13">
        <f>Table25[[#This Row],[Gross Energy Savings (kWh)]]*Table25[[#This Row],[NTG (Energy)]]</f>
        <v>0</v>
      </c>
      <c r="I63" s="13">
        <f>Table25[[#This Row],[Gross Demand Savings (kW)]]*Table25[[#This Row],[NTG (Demand)]]</f>
        <v>0</v>
      </c>
    </row>
    <row r="64" spans="2:9" ht="18.75" hidden="1" x14ac:dyDescent="0.3">
      <c r="B64" s="10" t="s">
        <v>118</v>
      </c>
      <c r="C64" s="10">
        <v>2016</v>
      </c>
      <c r="D64" s="11">
        <f>SUMIFS('Measures Jun2020-May2023'!L:L,'Measures Jun2020-May2023'!O:O,Table25[[#This Row],[Year]],'Measures Jun2020-May2023'!A:A,Table25[[#This Row],[Program Name]])</f>
        <v>0</v>
      </c>
      <c r="E64" s="11">
        <f>SUMIFS('Measures Jun2020-May2023'!M:M,'Measures Jun2020-May2023'!O:O,Table25[[#This Row],[Year]],'Measures Jun2020-May2023'!A:A,Table25[[#This Row],[Program Name]])</f>
        <v>0</v>
      </c>
      <c r="F64" s="12">
        <v>0</v>
      </c>
      <c r="G64" s="12">
        <v>0</v>
      </c>
      <c r="H64" s="13">
        <f>Table25[[#This Row],[Gross Energy Savings (kWh)]]*Table25[[#This Row],[NTG (Energy)]]</f>
        <v>0</v>
      </c>
      <c r="I64" s="13">
        <f>Table25[[#This Row],[Gross Demand Savings (kW)]]*Table25[[#This Row],[NTG (Demand)]]</f>
        <v>0</v>
      </c>
    </row>
    <row r="65" spans="2:9" ht="18.75" hidden="1" x14ac:dyDescent="0.3">
      <c r="B65" t="s">
        <v>10</v>
      </c>
      <c r="C65" s="10">
        <v>2016</v>
      </c>
      <c r="D65" s="11">
        <f>SUMIFS('Measures Jun2020-May2023'!L:L,'Measures Jun2020-May2023'!O:O,Table25[[#This Row],[Year]],'Measures Jun2020-May2023'!A:A,Table25[[#This Row],[Program Name]])</f>
        <v>0</v>
      </c>
      <c r="E65" s="11">
        <f>SUMIFS('Measures Jun2020-May2023'!M:M,'Measures Jun2020-May2023'!O:O,Table25[[#This Row],[Year]],'Measures Jun2020-May2023'!A:A,Table25[[#This Row],[Program Name]])</f>
        <v>0</v>
      </c>
      <c r="F65" s="12">
        <v>0</v>
      </c>
      <c r="G65" s="12">
        <v>0</v>
      </c>
      <c r="H65" s="13">
        <f>Table25[[#This Row],[Gross Energy Savings (kWh)]]*Table25[[#This Row],[NTG (Energy)]]</f>
        <v>0</v>
      </c>
      <c r="I65" s="13">
        <f>Table25[[#This Row],[Gross Demand Savings (kW)]]*Table25[[#This Row],[NTG (Demand)]]</f>
        <v>0</v>
      </c>
    </row>
    <row r="66" spans="2:9" ht="18.75" hidden="1" x14ac:dyDescent="0.3">
      <c r="B66" t="s">
        <v>6</v>
      </c>
      <c r="C66" s="10">
        <v>2016</v>
      </c>
      <c r="D66" s="11">
        <f>SUMIFS('Measures Jun2020-May2023'!L:L,'Measures Jun2020-May2023'!O:O,Table25[[#This Row],[Year]],'Measures Jun2020-May2023'!A:A,Table25[[#This Row],[Program Name]])</f>
        <v>121403.44</v>
      </c>
      <c r="E66" s="11">
        <f>SUMIFS('Measures Jun2020-May2023'!M:M,'Measures Jun2020-May2023'!O:O,Table25[[#This Row],[Year]],'Measures Jun2020-May2023'!A:A,Table25[[#This Row],[Program Name]])</f>
        <v>37.480000000000004</v>
      </c>
      <c r="F66" s="12">
        <v>1</v>
      </c>
      <c r="G66" s="12">
        <v>1</v>
      </c>
      <c r="H66" s="13">
        <f>Table25[[#This Row],[Gross Energy Savings (kWh)]]*Table25[[#This Row],[NTG (Energy)]]</f>
        <v>121403.44</v>
      </c>
      <c r="I66" s="13">
        <f>Table25[[#This Row],[Gross Demand Savings (kW)]]*Table25[[#This Row],[NTG (Demand)]]</f>
        <v>37.480000000000004</v>
      </c>
    </row>
    <row r="67" spans="2:9" ht="18.75" hidden="1" x14ac:dyDescent="0.3">
      <c r="B67" s="10" t="s">
        <v>119</v>
      </c>
      <c r="C67" s="10">
        <v>2016</v>
      </c>
      <c r="D67" s="11">
        <f>SUMIFS('Measures Jun2020-May2023'!L:L,'Measures Jun2020-May2023'!O:O,Table25[[#This Row],[Year]],'Measures Jun2020-May2023'!A:A,Table25[[#This Row],[Program Name]])</f>
        <v>0</v>
      </c>
      <c r="E67" s="11">
        <f>SUMIFS('Measures Jun2020-May2023'!M:M,'Measures Jun2020-May2023'!O:O,Table25[[#This Row],[Year]],'Measures Jun2020-May2023'!A:A,Table25[[#This Row],[Program Name]])</f>
        <v>0</v>
      </c>
      <c r="F67" s="12">
        <v>0</v>
      </c>
      <c r="G67" s="12">
        <v>0</v>
      </c>
      <c r="H67" s="13">
        <f>Table25[[#This Row],[Gross Energy Savings (kWh)]]*Table25[[#This Row],[NTG (Energy)]]</f>
        <v>0</v>
      </c>
      <c r="I67" s="13">
        <f>Table25[[#This Row],[Gross Demand Savings (kW)]]*Table25[[#This Row],[NTG (Demand)]]</f>
        <v>0</v>
      </c>
    </row>
    <row r="68" spans="2:9" ht="18.75" hidden="1" x14ac:dyDescent="0.3">
      <c r="B68" t="s">
        <v>38</v>
      </c>
      <c r="C68" s="10">
        <v>2016</v>
      </c>
      <c r="D68" s="11">
        <f>SUMIFS('Measures Jun2020-May2023'!L:L,'Measures Jun2020-May2023'!O:O,Table25[[#This Row],[Year]],'Measures Jun2020-May2023'!A:A,Table25[[#This Row],[Program Name]])</f>
        <v>0</v>
      </c>
      <c r="E68" s="11">
        <f>SUMIFS('Measures Jun2020-May2023'!M:M,'Measures Jun2020-May2023'!O:O,Table25[[#This Row],[Year]],'Measures Jun2020-May2023'!A:A,Table25[[#This Row],[Program Name]])</f>
        <v>0</v>
      </c>
      <c r="F68" s="12">
        <v>0</v>
      </c>
      <c r="G68" s="12">
        <v>0</v>
      </c>
      <c r="H68" s="13">
        <f>Table25[[#This Row],[Gross Energy Savings (kWh)]]*Table25[[#This Row],[NTG (Energy)]]</f>
        <v>0</v>
      </c>
      <c r="I68" s="13">
        <f>Table25[[#This Row],[Gross Demand Savings (kW)]]*Table25[[#This Row],[NTG (Demand)]]</f>
        <v>0</v>
      </c>
    </row>
    <row r="69" spans="2:9" ht="18.75" hidden="1" x14ac:dyDescent="0.3">
      <c r="B69" t="s">
        <v>219</v>
      </c>
      <c r="C69" s="10">
        <v>2016</v>
      </c>
      <c r="D69" s="11">
        <f>SUMIFS('Measures Jun2020-May2023'!L:L,'Measures Jun2020-May2023'!O:O,Table25[[#This Row],[Year]],'Measures Jun2020-May2023'!A:A,Table25[[#This Row],[Program Name]])</f>
        <v>0</v>
      </c>
      <c r="E69" s="11">
        <f>SUMIFS('Measures Jun2020-May2023'!M:M,'Measures Jun2020-May2023'!O:O,Table25[[#This Row],[Year]],'Measures Jun2020-May2023'!A:A,Table25[[#This Row],[Program Name]])</f>
        <v>0</v>
      </c>
      <c r="F69" s="12">
        <v>1</v>
      </c>
      <c r="G69" s="12">
        <v>1</v>
      </c>
      <c r="H69" s="13">
        <f>Table25[[#This Row],[Gross Energy Savings (kWh)]]*Table25[[#This Row],[NTG (Energy)]]</f>
        <v>0</v>
      </c>
      <c r="I69" s="13">
        <f>Table25[[#This Row],[Gross Demand Savings (kW)]]*Table25[[#This Row],[NTG (Demand)]]</f>
        <v>0</v>
      </c>
    </row>
    <row r="70" spans="2:9" ht="18.75" hidden="1" x14ac:dyDescent="0.3">
      <c r="B70" t="s">
        <v>5</v>
      </c>
      <c r="C70" s="10">
        <v>2015</v>
      </c>
      <c r="D70" s="11">
        <f>SUMIFS('Measures Jun2020-May2023'!L:L,'Measures Jun2020-May2023'!O:O,Table25[[#This Row],[Year]],'Measures Jun2020-May2023'!A:A,Table25[[#This Row],[Program Name]])</f>
        <v>0</v>
      </c>
      <c r="E70" s="11">
        <f>SUMIFS('Measures Jun2020-May2023'!M:M,'Measures Jun2020-May2023'!O:O,Table25[[#This Row],[Year]],'Measures Jun2020-May2023'!A:A,Table25[[#This Row],[Program Name]])</f>
        <v>0</v>
      </c>
      <c r="F70" s="12"/>
      <c r="G70" s="12"/>
      <c r="H70" s="13">
        <f>Table25[[#This Row],[Gross Energy Savings (kWh)]]*Table25[[#This Row],[NTG (Energy)]]</f>
        <v>0</v>
      </c>
      <c r="I70" s="13">
        <f>Table25[[#This Row],[Gross Demand Savings (kW)]]*Table25[[#This Row],[NTG (Demand)]]</f>
        <v>0</v>
      </c>
    </row>
    <row r="71" spans="2:9" ht="18.75" hidden="1" x14ac:dyDescent="0.3">
      <c r="B71" s="10" t="s">
        <v>112</v>
      </c>
      <c r="C71" s="10">
        <v>2015</v>
      </c>
      <c r="D71" s="11">
        <f>SUMIFS('Measures Jun2020-May2023'!L:L,'Measures Jun2020-May2023'!O:O,Table25[[#This Row],[Year]],'Measures Jun2020-May2023'!A:A,Table25[[#This Row],[Program Name]])</f>
        <v>0</v>
      </c>
      <c r="E71" s="11">
        <f>SUMIFS('Measures Jun2020-May2023'!M:M,'Measures Jun2020-May2023'!O:O,Table25[[#This Row],[Year]],'Measures Jun2020-May2023'!A:A,Table25[[#This Row],[Program Name]])</f>
        <v>0</v>
      </c>
      <c r="F71" s="12"/>
      <c r="G71" s="12"/>
      <c r="H71" s="13">
        <f>Table25[[#This Row],[Gross Energy Savings (kWh)]]*Table25[[#This Row],[NTG (Energy)]]</f>
        <v>0</v>
      </c>
      <c r="I71" s="13">
        <f>Table25[[#This Row],[Gross Demand Savings (kW)]]*Table25[[#This Row],[NTG (Demand)]]</f>
        <v>0</v>
      </c>
    </row>
    <row r="72" spans="2:9" ht="18.75" hidden="1" x14ac:dyDescent="0.3">
      <c r="B72" s="10" t="s">
        <v>113</v>
      </c>
      <c r="C72" s="10">
        <v>2015</v>
      </c>
      <c r="D72" s="11">
        <f>SUMIFS('Measures Jun2020-May2023'!L:L,'Measures Jun2020-May2023'!O:O,Table25[[#This Row],[Year]],'Measures Jun2020-May2023'!A:A,Table25[[#This Row],[Program Name]])</f>
        <v>0</v>
      </c>
      <c r="E72" s="11">
        <f>SUMIFS('Measures Jun2020-May2023'!M:M,'Measures Jun2020-May2023'!O:O,Table25[[#This Row],[Year]],'Measures Jun2020-May2023'!A:A,Table25[[#This Row],[Program Name]])</f>
        <v>0</v>
      </c>
      <c r="F72" s="12"/>
      <c r="G72" s="12"/>
      <c r="H72" s="13">
        <f>Table25[[#This Row],[Gross Energy Savings (kWh)]]*Table25[[#This Row],[NTG (Energy)]]</f>
        <v>0</v>
      </c>
      <c r="I72" s="13">
        <f>Table25[[#This Row],[Gross Demand Savings (kW)]]*Table25[[#This Row],[NTG (Demand)]]</f>
        <v>0</v>
      </c>
    </row>
    <row r="73" spans="2:9" ht="18.75" hidden="1" x14ac:dyDescent="0.3">
      <c r="B73" t="s">
        <v>11</v>
      </c>
      <c r="C73" s="10">
        <v>2015</v>
      </c>
      <c r="D73" s="11">
        <f>SUMIFS('Measures Jun2020-May2023'!L:L,'Measures Jun2020-May2023'!O:O,Table25[[#This Row],[Year]],'Measures Jun2020-May2023'!A:A,Table25[[#This Row],[Program Name]])</f>
        <v>0</v>
      </c>
      <c r="E73" s="11">
        <f>SUMIFS('Measures Jun2020-May2023'!M:M,'Measures Jun2020-May2023'!O:O,Table25[[#This Row],[Year]],'Measures Jun2020-May2023'!A:A,Table25[[#This Row],[Program Name]])</f>
        <v>0</v>
      </c>
      <c r="F73" s="12"/>
      <c r="G73" s="12"/>
      <c r="H73" s="13">
        <f>Table25[[#This Row],[Gross Energy Savings (kWh)]]*Table25[[#This Row],[NTG (Energy)]]</f>
        <v>0</v>
      </c>
      <c r="I73" s="13">
        <f>Table25[[#This Row],[Gross Demand Savings (kW)]]*Table25[[#This Row],[NTG (Demand)]]</f>
        <v>0</v>
      </c>
    </row>
    <row r="74" spans="2:9" ht="18.75" hidden="1" x14ac:dyDescent="0.3">
      <c r="B74" t="s">
        <v>12</v>
      </c>
      <c r="C74" s="10">
        <v>2015</v>
      </c>
      <c r="D74" s="11">
        <f>SUMIFS('Measures Jun2020-May2023'!L:L,'Measures Jun2020-May2023'!O:O,Table25[[#This Row],[Year]],'Measures Jun2020-May2023'!A:A,Table25[[#This Row],[Program Name]])</f>
        <v>0</v>
      </c>
      <c r="E74" s="11">
        <f>SUMIFS('Measures Jun2020-May2023'!M:M,'Measures Jun2020-May2023'!O:O,Table25[[#This Row],[Year]],'Measures Jun2020-May2023'!A:A,Table25[[#This Row],[Program Name]])</f>
        <v>0</v>
      </c>
      <c r="F74" s="12"/>
      <c r="G74" s="12"/>
      <c r="H74" s="13">
        <f>Table25[[#This Row],[Gross Energy Savings (kWh)]]*Table25[[#This Row],[NTG (Energy)]]</f>
        <v>0</v>
      </c>
      <c r="I74" s="13">
        <f>Table25[[#This Row],[Gross Demand Savings (kW)]]*Table25[[#This Row],[NTG (Demand)]]</f>
        <v>0</v>
      </c>
    </row>
    <row r="75" spans="2:9" ht="18.75" hidden="1" x14ac:dyDescent="0.3">
      <c r="B75" s="10" t="s">
        <v>114</v>
      </c>
      <c r="C75" s="10">
        <v>2015</v>
      </c>
      <c r="D75" s="11">
        <f>SUMIFS('Measures Jun2020-May2023'!L:L,'Measures Jun2020-May2023'!O:O,Table25[[#This Row],[Year]],'Measures Jun2020-May2023'!A:A,Table25[[#This Row],[Program Name]])</f>
        <v>0</v>
      </c>
      <c r="E75" s="11">
        <f>SUMIFS('Measures Jun2020-May2023'!M:M,'Measures Jun2020-May2023'!O:O,Table25[[#This Row],[Year]],'Measures Jun2020-May2023'!A:A,Table25[[#This Row],[Program Name]])</f>
        <v>0</v>
      </c>
      <c r="F75" s="12"/>
      <c r="G75" s="12"/>
      <c r="H75" s="13">
        <f>Table25[[#This Row],[Gross Energy Savings (kWh)]]*Table25[[#This Row],[NTG (Energy)]]</f>
        <v>0</v>
      </c>
      <c r="I75" s="13">
        <f>Table25[[#This Row],[Gross Demand Savings (kW)]]*Table25[[#This Row],[NTG (Demand)]]</f>
        <v>0</v>
      </c>
    </row>
    <row r="76" spans="2:9" ht="18.75" hidden="1" x14ac:dyDescent="0.3">
      <c r="B76" s="10" t="s">
        <v>115</v>
      </c>
      <c r="C76" s="10">
        <v>2015</v>
      </c>
      <c r="D76" s="11">
        <f>SUMIFS('Measures Jun2020-May2023'!L:L,'Measures Jun2020-May2023'!O:O,Table25[[#This Row],[Year]],'Measures Jun2020-May2023'!A:A,Table25[[#This Row],[Program Name]])</f>
        <v>0</v>
      </c>
      <c r="E76" s="11">
        <f>SUMIFS('Measures Jun2020-May2023'!M:M,'Measures Jun2020-May2023'!O:O,Table25[[#This Row],[Year]],'Measures Jun2020-May2023'!A:A,Table25[[#This Row],[Program Name]])</f>
        <v>0</v>
      </c>
      <c r="F76" s="12"/>
      <c r="G76" s="12"/>
      <c r="H76" s="13">
        <f>Table25[[#This Row],[Gross Energy Savings (kWh)]]*Table25[[#This Row],[NTG (Energy)]]</f>
        <v>0</v>
      </c>
      <c r="I76" s="13">
        <f>Table25[[#This Row],[Gross Demand Savings (kW)]]*Table25[[#This Row],[NTG (Demand)]]</f>
        <v>0</v>
      </c>
    </row>
    <row r="77" spans="2:9" ht="18.75" hidden="1" x14ac:dyDescent="0.3">
      <c r="B77" s="10" t="s">
        <v>116</v>
      </c>
      <c r="C77" s="10">
        <v>2015</v>
      </c>
      <c r="D77" s="11">
        <f>SUMIFS('Measures Jun2020-May2023'!L:L,'Measures Jun2020-May2023'!O:O,Table25[[#This Row],[Year]],'Measures Jun2020-May2023'!A:A,Table25[[#This Row],[Program Name]])</f>
        <v>0</v>
      </c>
      <c r="E77" s="11">
        <f>SUMIFS('Measures Jun2020-May2023'!M:M,'Measures Jun2020-May2023'!O:O,Table25[[#This Row],[Year]],'Measures Jun2020-May2023'!A:A,Table25[[#This Row],[Program Name]])</f>
        <v>0</v>
      </c>
      <c r="F77" s="12"/>
      <c r="G77" s="12"/>
      <c r="H77" s="13">
        <f>Table25[[#This Row],[Gross Energy Savings (kWh)]]*Table25[[#This Row],[NTG (Energy)]]</f>
        <v>0</v>
      </c>
      <c r="I77" s="13">
        <f>Table25[[#This Row],[Gross Demand Savings (kW)]]*Table25[[#This Row],[NTG (Demand)]]</f>
        <v>0</v>
      </c>
    </row>
    <row r="78" spans="2:9" ht="18.75" hidden="1" x14ac:dyDescent="0.3">
      <c r="B78" s="10" t="s">
        <v>117</v>
      </c>
      <c r="C78" s="10">
        <v>2015</v>
      </c>
      <c r="D78" s="11">
        <f>SUMIFS('Measures Jun2020-May2023'!L:L,'Measures Jun2020-May2023'!O:O,Table25[[#This Row],[Year]],'Measures Jun2020-May2023'!A:A,Table25[[#This Row],[Program Name]])</f>
        <v>0</v>
      </c>
      <c r="E78" s="11">
        <f>SUMIFS('Measures Jun2020-May2023'!M:M,'Measures Jun2020-May2023'!O:O,Table25[[#This Row],[Year]],'Measures Jun2020-May2023'!A:A,Table25[[#This Row],[Program Name]])</f>
        <v>0</v>
      </c>
      <c r="F78" s="12"/>
      <c r="G78" s="12"/>
      <c r="H78" s="13">
        <f>Table25[[#This Row],[Gross Energy Savings (kWh)]]*Table25[[#This Row],[NTG (Energy)]]</f>
        <v>0</v>
      </c>
      <c r="I78" s="13">
        <f>Table25[[#This Row],[Gross Demand Savings (kW)]]*Table25[[#This Row],[NTG (Demand)]]</f>
        <v>0</v>
      </c>
    </row>
    <row r="79" spans="2:9" ht="18.75" hidden="1" x14ac:dyDescent="0.3">
      <c r="B79" s="10" t="s">
        <v>118</v>
      </c>
      <c r="C79" s="10">
        <v>2015</v>
      </c>
      <c r="D79" s="11">
        <f>SUMIFS('Measures Jun2020-May2023'!L:L,'Measures Jun2020-May2023'!O:O,Table25[[#This Row],[Year]],'Measures Jun2020-May2023'!A:A,Table25[[#This Row],[Program Name]])</f>
        <v>0</v>
      </c>
      <c r="E79" s="11">
        <f>SUMIFS('Measures Jun2020-May2023'!M:M,'Measures Jun2020-May2023'!O:O,Table25[[#This Row],[Year]],'Measures Jun2020-May2023'!A:A,Table25[[#This Row],[Program Name]])</f>
        <v>0</v>
      </c>
      <c r="F79" s="12"/>
      <c r="G79" s="12"/>
      <c r="H79" s="13">
        <f>Table25[[#This Row],[Gross Energy Savings (kWh)]]*Table25[[#This Row],[NTG (Energy)]]</f>
        <v>0</v>
      </c>
      <c r="I79" s="13">
        <f>Table25[[#This Row],[Gross Demand Savings (kW)]]*Table25[[#This Row],[NTG (Demand)]]</f>
        <v>0</v>
      </c>
    </row>
    <row r="80" spans="2:9" ht="18.75" hidden="1" x14ac:dyDescent="0.3">
      <c r="B80" t="s">
        <v>10</v>
      </c>
      <c r="C80" s="10">
        <v>2015</v>
      </c>
      <c r="D80" s="11">
        <f>SUMIFS('Measures Jun2020-May2023'!L:L,'Measures Jun2020-May2023'!O:O,Table25[[#This Row],[Year]],'Measures Jun2020-May2023'!A:A,Table25[[#This Row],[Program Name]])</f>
        <v>0</v>
      </c>
      <c r="E80" s="11">
        <f>SUMIFS('Measures Jun2020-May2023'!M:M,'Measures Jun2020-May2023'!O:O,Table25[[#This Row],[Year]],'Measures Jun2020-May2023'!A:A,Table25[[#This Row],[Program Name]])</f>
        <v>0</v>
      </c>
      <c r="F80" s="12"/>
      <c r="G80" s="12"/>
      <c r="H80" s="13">
        <f>Table25[[#This Row],[Gross Energy Savings (kWh)]]*Table25[[#This Row],[NTG (Energy)]]</f>
        <v>0</v>
      </c>
      <c r="I80" s="13">
        <f>Table25[[#This Row],[Gross Demand Savings (kW)]]*Table25[[#This Row],[NTG (Demand)]]</f>
        <v>0</v>
      </c>
    </row>
    <row r="81" spans="2:9" ht="18.75" hidden="1" x14ac:dyDescent="0.3">
      <c r="B81" t="s">
        <v>6</v>
      </c>
      <c r="C81" s="10">
        <v>2015</v>
      </c>
      <c r="D81" s="11">
        <f>SUMIFS('Measures Jun2020-May2023'!L:L,'Measures Jun2020-May2023'!O:O,Table25[[#This Row],[Year]],'Measures Jun2020-May2023'!A:A,Table25[[#This Row],[Program Name]])</f>
        <v>0</v>
      </c>
      <c r="E81" s="11">
        <f>SUMIFS('Measures Jun2020-May2023'!M:M,'Measures Jun2020-May2023'!O:O,Table25[[#This Row],[Year]],'Measures Jun2020-May2023'!A:A,Table25[[#This Row],[Program Name]])</f>
        <v>0</v>
      </c>
      <c r="F81" s="12">
        <v>1</v>
      </c>
      <c r="G81" s="12">
        <v>1</v>
      </c>
      <c r="H81" s="13">
        <f>Table25[[#This Row],[Gross Energy Savings (kWh)]]*Table25[[#This Row],[NTG (Energy)]]</f>
        <v>0</v>
      </c>
      <c r="I81" s="13">
        <f>Table25[[#This Row],[Gross Demand Savings (kW)]]*Table25[[#This Row],[NTG (Demand)]]</f>
        <v>0</v>
      </c>
    </row>
    <row r="82" spans="2:9" ht="18.75" hidden="1" x14ac:dyDescent="0.3">
      <c r="B82" s="10" t="s">
        <v>119</v>
      </c>
      <c r="C82" s="10">
        <v>2015</v>
      </c>
      <c r="D82" s="11">
        <f>SUMIFS('Measures Jun2020-May2023'!L:L,'Measures Jun2020-May2023'!O:O,Table25[[#This Row],[Year]],'Measures Jun2020-May2023'!A:A,Table25[[#This Row],[Program Name]])</f>
        <v>0</v>
      </c>
      <c r="E82" s="11">
        <f>SUMIFS('Measures Jun2020-May2023'!M:M,'Measures Jun2020-May2023'!O:O,Table25[[#This Row],[Year]],'Measures Jun2020-May2023'!A:A,Table25[[#This Row],[Program Name]])</f>
        <v>0</v>
      </c>
      <c r="F82" s="12"/>
      <c r="G82" s="12"/>
      <c r="H82" s="13">
        <f>Table25[[#This Row],[Gross Energy Savings (kWh)]]*Table25[[#This Row],[NTG (Energy)]]</f>
        <v>0</v>
      </c>
      <c r="I82" s="13">
        <f>Table25[[#This Row],[Gross Demand Savings (kW)]]*Table25[[#This Row],[NTG (Demand)]]</f>
        <v>0</v>
      </c>
    </row>
    <row r="83" spans="2:9" ht="18.75" hidden="1" x14ac:dyDescent="0.3">
      <c r="B83" t="s">
        <v>38</v>
      </c>
      <c r="C83" s="10">
        <v>2015</v>
      </c>
      <c r="D83" s="11">
        <f>SUMIFS('Measures Jun2020-May2023'!L:L,'Measures Jun2020-May2023'!O:O,Table25[[#This Row],[Year]],'Measures Jun2020-May2023'!A:A,Table25[[#This Row],[Program Name]])</f>
        <v>0</v>
      </c>
      <c r="E83" s="11">
        <f>SUMIFS('Measures Jun2020-May2023'!M:M,'Measures Jun2020-May2023'!O:O,Table25[[#This Row],[Year]],'Measures Jun2020-May2023'!A:A,Table25[[#This Row],[Program Name]])</f>
        <v>0</v>
      </c>
      <c r="F83" s="12"/>
      <c r="G83" s="12"/>
      <c r="H83" s="13">
        <f>Table25[[#This Row],[Gross Energy Savings (kWh)]]*Table25[[#This Row],[NTG (Energy)]]</f>
        <v>0</v>
      </c>
      <c r="I83" s="13">
        <f>Table25[[#This Row],[Gross Demand Savings (kW)]]*Table25[[#This Row],[NTG (Demand)]]</f>
        <v>0</v>
      </c>
    </row>
    <row r="84" spans="2:9" ht="18.75" hidden="1" x14ac:dyDescent="0.3">
      <c r="B84" t="s">
        <v>219</v>
      </c>
      <c r="C84" s="10">
        <v>2015</v>
      </c>
      <c r="D84" s="11">
        <f>SUMIFS('Measures Jun2020-May2023'!L:L,'Measures Jun2020-May2023'!O:O,Table25[[#This Row],[Year]],'Measures Jun2020-May2023'!A:A,Table25[[#This Row],[Program Name]])</f>
        <v>0</v>
      </c>
      <c r="E84" s="11">
        <f>SUMIFS('Measures Jun2020-May2023'!M:M,'Measures Jun2020-May2023'!O:O,Table25[[#This Row],[Year]],'Measures Jun2020-May2023'!A:A,Table25[[#This Row],[Program Name]])</f>
        <v>0</v>
      </c>
      <c r="F84" s="12">
        <v>1</v>
      </c>
      <c r="G84" s="12">
        <v>1</v>
      </c>
      <c r="H84" s="13">
        <f>Table25[[#This Row],[Gross Energy Savings (kWh)]]*Table25[[#This Row],[NTG (Energy)]]</f>
        <v>0</v>
      </c>
      <c r="I84" s="13">
        <f>Table25[[#This Row],[Gross Demand Savings (kW)]]*Table25[[#This Row],[NTG (Demand)]]</f>
        <v>0</v>
      </c>
    </row>
    <row r="85" spans="2:9" ht="18.75" hidden="1" x14ac:dyDescent="0.3">
      <c r="B85" t="s">
        <v>5</v>
      </c>
      <c r="C85" s="10">
        <v>2020</v>
      </c>
      <c r="D85" s="11">
        <f>SUMIFS('Measures Jun2020-May2023'!L:L,'Measures Jun2020-May2023'!O:O,Table25[[#This Row],[Year]],'Measures Jun2020-May2023'!A:A,Table25[[#This Row],[Program Name]])</f>
        <v>0</v>
      </c>
      <c r="E85" s="11">
        <f>SUMIFS('Measures Jun2020-May2023'!M:M,'Measures Jun2020-May2023'!O:O,Table25[[#This Row],[Year]],'Measures Jun2020-May2023'!A:A,Table25[[#This Row],[Program Name]])</f>
        <v>0</v>
      </c>
      <c r="F85" s="12">
        <v>0.94128781511884396</v>
      </c>
      <c r="G85" s="12">
        <v>0.94260485651214099</v>
      </c>
      <c r="H85" s="13">
        <f>Table25[[#This Row],[Gross Energy Savings (kWh)]]*Table25[[#This Row],[NTG (Energy)]]</f>
        <v>0</v>
      </c>
      <c r="I85" s="13">
        <f>Table25[[#This Row],[Gross Demand Savings (kW)]]*Table25[[#This Row],[NTG (Demand)]]</f>
        <v>0</v>
      </c>
    </row>
    <row r="86" spans="2:9" ht="18.75" hidden="1" x14ac:dyDescent="0.3">
      <c r="B86" s="10" t="s">
        <v>112</v>
      </c>
      <c r="C86" s="10">
        <v>2020</v>
      </c>
      <c r="D86" s="11">
        <f>SUMIFS('Measures Jun2020-May2023'!L:L,'Measures Jun2020-May2023'!O:O,Table25[[#This Row],[Year]],'Measures Jun2020-May2023'!A:A,Table25[[#This Row],[Program Name]])</f>
        <v>0</v>
      </c>
      <c r="E86" s="11">
        <f>SUMIFS('Measures Jun2020-May2023'!M:M,'Measures Jun2020-May2023'!O:O,Table25[[#This Row],[Year]],'Measures Jun2020-May2023'!A:A,Table25[[#This Row],[Program Name]])</f>
        <v>0</v>
      </c>
      <c r="F86" s="12">
        <v>0.71579049996017796</v>
      </c>
      <c r="G86" s="12">
        <v>0.71638655462184897</v>
      </c>
      <c r="H86" s="13">
        <f>Table25[[#This Row],[Gross Energy Savings (kWh)]]*Table25[[#This Row],[NTG (Energy)]]</f>
        <v>0</v>
      </c>
      <c r="I86" s="13">
        <f>Table25[[#This Row],[Gross Demand Savings (kW)]]*Table25[[#This Row],[NTG (Demand)]]</f>
        <v>0</v>
      </c>
    </row>
    <row r="87" spans="2:9" ht="18.75" hidden="1" x14ac:dyDescent="0.3">
      <c r="B87" s="10" t="s">
        <v>113</v>
      </c>
      <c r="C87" s="10">
        <v>2020</v>
      </c>
      <c r="D87" s="11">
        <f>SUMIFS('Measures Jun2020-May2023'!L:L,'Measures Jun2020-May2023'!O:O,Table25[[#This Row],[Year]],'Measures Jun2020-May2023'!A:A,Table25[[#This Row],[Program Name]])</f>
        <v>0</v>
      </c>
      <c r="E87" s="11">
        <f>SUMIFS('Measures Jun2020-May2023'!M:M,'Measures Jun2020-May2023'!O:O,Table25[[#This Row],[Year]],'Measures Jun2020-May2023'!A:A,Table25[[#This Row],[Program Name]])</f>
        <v>0</v>
      </c>
      <c r="F87" s="12">
        <v>1.0050000794029998</v>
      </c>
      <c r="G87" s="12">
        <v>1.19201995012469</v>
      </c>
      <c r="H87" s="13">
        <f>Table25[[#This Row],[Gross Energy Savings (kWh)]]*Table25[[#This Row],[NTG (Energy)]]</f>
        <v>0</v>
      </c>
      <c r="I87" s="13">
        <f>Table25[[#This Row],[Gross Demand Savings (kW)]]*Table25[[#This Row],[NTG (Demand)]]</f>
        <v>0</v>
      </c>
    </row>
    <row r="88" spans="2:9" ht="18.75" hidden="1" x14ac:dyDescent="0.3">
      <c r="B88" t="s">
        <v>11</v>
      </c>
      <c r="C88" s="10">
        <v>2020</v>
      </c>
      <c r="D88" s="11">
        <f>SUMIFS('Measures Jun2020-May2023'!L:L,'Measures Jun2020-May2023'!O:O,Table25[[#This Row],[Year]],'Measures Jun2020-May2023'!A:A,Table25[[#This Row],[Program Name]])</f>
        <v>0</v>
      </c>
      <c r="E88" s="11">
        <f>SUMIFS('Measures Jun2020-May2023'!M:M,'Measures Jun2020-May2023'!O:O,Table25[[#This Row],[Year]],'Measures Jun2020-May2023'!A:A,Table25[[#This Row],[Program Name]])</f>
        <v>0</v>
      </c>
      <c r="F88" s="12">
        <v>0.78721683117229002</v>
      </c>
      <c r="G88" s="12">
        <v>0.75257731958762908</v>
      </c>
      <c r="H88" s="13">
        <f>Table25[[#This Row],[Gross Energy Savings (kWh)]]*Table25[[#This Row],[NTG (Energy)]]</f>
        <v>0</v>
      </c>
      <c r="I88" s="13">
        <f>Table25[[#This Row],[Gross Demand Savings (kW)]]*Table25[[#This Row],[NTG (Demand)]]</f>
        <v>0</v>
      </c>
    </row>
    <row r="89" spans="2:9" ht="18.75" x14ac:dyDescent="0.3">
      <c r="B89" t="s">
        <v>12</v>
      </c>
      <c r="C89" s="10">
        <v>2020</v>
      </c>
      <c r="D89" s="11">
        <f>SUMIFS('Measures Jun2020-May2023'!L:L,'Measures Jun2020-May2023'!O:O,Table25[[#This Row],[Year]],'Measures Jun2020-May2023'!A:A,Table25[[#This Row],[Program Name]])</f>
        <v>45802934.349999994</v>
      </c>
      <c r="E89" s="11">
        <f>SUMIFS('Measures Jun2020-May2023'!M:M,'Measures Jun2020-May2023'!O:O,Table25[[#This Row],[Year]],'Measures Jun2020-May2023'!A:A,Table25[[#This Row],[Program Name]])</f>
        <v>0</v>
      </c>
      <c r="F89" s="12">
        <v>1</v>
      </c>
      <c r="G89" s="12">
        <v>1</v>
      </c>
      <c r="H89" s="13">
        <f>Table25[[#This Row],[Gross Energy Savings (kWh)]]*Table25[[#This Row],[NTG (Energy)]]</f>
        <v>45802934.349999994</v>
      </c>
      <c r="I89" s="13">
        <f>Table25[[#This Row],[Gross Demand Savings (kW)]]*Table25[[#This Row],[NTG (Demand)]]</f>
        <v>0</v>
      </c>
    </row>
    <row r="90" spans="2:9" ht="18.75" hidden="1" x14ac:dyDescent="0.3">
      <c r="B90" s="10" t="s">
        <v>114</v>
      </c>
      <c r="C90" s="10">
        <v>2020</v>
      </c>
      <c r="D90" s="11">
        <f>SUMIFS('Measures Jun2020-May2023'!L:L,'Measures Jun2020-May2023'!O:O,Table25[[#This Row],[Year]],'Measures Jun2020-May2023'!A:A,Table25[[#This Row],[Program Name]])</f>
        <v>0</v>
      </c>
      <c r="E90" s="11">
        <f>SUMIFS('Measures Jun2020-May2023'!M:M,'Measures Jun2020-May2023'!O:O,Table25[[#This Row],[Year]],'Measures Jun2020-May2023'!A:A,Table25[[#This Row],[Program Name]])</f>
        <v>0</v>
      </c>
      <c r="F90" s="12">
        <v>1</v>
      </c>
      <c r="G90" s="12">
        <v>1</v>
      </c>
      <c r="H90" s="13">
        <f>Table25[[#This Row],[Gross Energy Savings (kWh)]]*Table25[[#This Row],[NTG (Energy)]]</f>
        <v>0</v>
      </c>
      <c r="I90" s="13">
        <f>Table25[[#This Row],[Gross Demand Savings (kW)]]*Table25[[#This Row],[NTG (Demand)]]</f>
        <v>0</v>
      </c>
    </row>
    <row r="91" spans="2:9" ht="18.75" hidden="1" x14ac:dyDescent="0.3">
      <c r="B91" s="10" t="s">
        <v>115</v>
      </c>
      <c r="C91" s="10">
        <v>2020</v>
      </c>
      <c r="D91" s="11">
        <f>SUMIFS('Measures Jun2020-May2023'!L:L,'Measures Jun2020-May2023'!O:O,Table25[[#This Row],[Year]],'Measures Jun2020-May2023'!A:A,Table25[[#This Row],[Program Name]])</f>
        <v>0</v>
      </c>
      <c r="E91" s="11">
        <f>SUMIFS('Measures Jun2020-May2023'!M:M,'Measures Jun2020-May2023'!O:O,Table25[[#This Row],[Year]],'Measures Jun2020-May2023'!A:A,Table25[[#This Row],[Program Name]])</f>
        <v>0</v>
      </c>
      <c r="F91" s="12">
        <v>1.01000002984193</v>
      </c>
      <c r="G91" s="12">
        <v>1.20687575392039</v>
      </c>
      <c r="H91" s="13">
        <f>Table25[[#This Row],[Gross Energy Savings (kWh)]]*Table25[[#This Row],[NTG (Energy)]]</f>
        <v>0</v>
      </c>
      <c r="I91" s="13">
        <f>Table25[[#This Row],[Gross Demand Savings (kW)]]*Table25[[#This Row],[NTG (Demand)]]</f>
        <v>0</v>
      </c>
    </row>
    <row r="92" spans="2:9" ht="18.75" hidden="1" x14ac:dyDescent="0.3">
      <c r="B92" s="10" t="s">
        <v>116</v>
      </c>
      <c r="C92" s="10">
        <v>2020</v>
      </c>
      <c r="D92" s="11">
        <f>SUMIFS('Measures Jun2020-May2023'!L:L,'Measures Jun2020-May2023'!O:O,Table25[[#This Row],[Year]],'Measures Jun2020-May2023'!A:A,Table25[[#This Row],[Program Name]])</f>
        <v>0</v>
      </c>
      <c r="E92" s="11">
        <f>SUMIFS('Measures Jun2020-May2023'!M:M,'Measures Jun2020-May2023'!O:O,Table25[[#This Row],[Year]],'Measures Jun2020-May2023'!A:A,Table25[[#This Row],[Program Name]])</f>
        <v>0</v>
      </c>
      <c r="F92" s="12">
        <v>0.70681100844601696</v>
      </c>
      <c r="G92" s="12">
        <v>0.72972972972972994</v>
      </c>
      <c r="H92" s="13">
        <f>Table25[[#This Row],[Gross Energy Savings (kWh)]]*Table25[[#This Row],[NTG (Energy)]]</f>
        <v>0</v>
      </c>
      <c r="I92" s="13">
        <f>Table25[[#This Row],[Gross Demand Savings (kW)]]*Table25[[#This Row],[NTG (Demand)]]</f>
        <v>0</v>
      </c>
    </row>
    <row r="93" spans="2:9" ht="18.75" hidden="1" x14ac:dyDescent="0.3">
      <c r="B93" s="10" t="s">
        <v>117</v>
      </c>
      <c r="C93" s="10">
        <v>2020</v>
      </c>
      <c r="D93" s="11">
        <f>SUMIFS('Measures Jun2020-May2023'!L:L,'Measures Jun2020-May2023'!O:O,Table25[[#This Row],[Year]],'Measures Jun2020-May2023'!A:A,Table25[[#This Row],[Program Name]])</f>
        <v>0</v>
      </c>
      <c r="E93" s="11">
        <f>SUMIFS('Measures Jun2020-May2023'!M:M,'Measures Jun2020-May2023'!O:O,Table25[[#This Row],[Year]],'Measures Jun2020-May2023'!A:A,Table25[[#This Row],[Program Name]])</f>
        <v>0</v>
      </c>
      <c r="F93" s="12">
        <v>0.92910443318564906</v>
      </c>
      <c r="G93" s="12">
        <v>0.93017656500802604</v>
      </c>
      <c r="H93" s="13">
        <f>Table25[[#This Row],[Gross Energy Savings (kWh)]]*Table25[[#This Row],[NTG (Energy)]]</f>
        <v>0</v>
      </c>
      <c r="I93" s="13">
        <f>Table25[[#This Row],[Gross Demand Savings (kW)]]*Table25[[#This Row],[NTG (Demand)]]</f>
        <v>0</v>
      </c>
    </row>
    <row r="94" spans="2:9" ht="18.75" hidden="1" x14ac:dyDescent="0.3">
      <c r="B94" s="10" t="s">
        <v>118</v>
      </c>
      <c r="C94" s="10">
        <v>2020</v>
      </c>
      <c r="D94" s="11">
        <f>SUMIFS('Measures Jun2020-May2023'!L:L,'Measures Jun2020-May2023'!O:O,Table25[[#This Row],[Year]],'Measures Jun2020-May2023'!A:A,Table25[[#This Row],[Program Name]])</f>
        <v>0</v>
      </c>
      <c r="E94" s="11">
        <f>SUMIFS('Measures Jun2020-May2023'!M:M,'Measures Jun2020-May2023'!O:O,Table25[[#This Row],[Year]],'Measures Jun2020-May2023'!A:A,Table25[[#This Row],[Program Name]])</f>
        <v>0</v>
      </c>
      <c r="F94" s="12">
        <v>1.00199992566395</v>
      </c>
      <c r="G94" s="12">
        <v>1</v>
      </c>
      <c r="H94" s="13">
        <f>Table25[[#This Row],[Gross Energy Savings (kWh)]]*Table25[[#This Row],[NTG (Energy)]]</f>
        <v>0</v>
      </c>
      <c r="I94" s="13">
        <f>Table25[[#This Row],[Gross Demand Savings (kW)]]*Table25[[#This Row],[NTG (Demand)]]</f>
        <v>0</v>
      </c>
    </row>
    <row r="95" spans="2:9" ht="18.75" x14ac:dyDescent="0.3">
      <c r="B95" t="s">
        <v>10</v>
      </c>
      <c r="C95" s="10">
        <v>2020</v>
      </c>
      <c r="D95" s="11">
        <f>SUMIFS('Measures Jun2020-May2023'!L:L,'Measures Jun2020-May2023'!O:O,Table25[[#This Row],[Year]],'Measures Jun2020-May2023'!A:A,Table25[[#This Row],[Program Name]])</f>
        <v>12128858.4</v>
      </c>
      <c r="E95" s="11">
        <f>SUMIFS('Measures Jun2020-May2023'!M:M,'Measures Jun2020-May2023'!O:O,Table25[[#This Row],[Year]],'Measures Jun2020-May2023'!A:A,Table25[[#This Row],[Program Name]])</f>
        <v>3168.6699999999996</v>
      </c>
      <c r="F95" s="12">
        <v>0.56618717614107705</v>
      </c>
      <c r="G95" s="12">
        <v>0.56639004149377603</v>
      </c>
      <c r="H95" s="13">
        <f>Table25[[#This Row],[Gross Energy Savings (kWh)]]*Table25[[#This Row],[NTG (Energy)]]</f>
        <v>6867204.0873109819</v>
      </c>
      <c r="I95" s="13">
        <f>Table25[[#This Row],[Gross Demand Savings (kW)]]*Table25[[#This Row],[NTG (Demand)]]</f>
        <v>1794.703132780083</v>
      </c>
    </row>
    <row r="96" spans="2:9" ht="18.75" hidden="1" x14ac:dyDescent="0.3">
      <c r="B96" t="s">
        <v>6</v>
      </c>
      <c r="C96" s="10">
        <v>2020</v>
      </c>
      <c r="D96" s="11">
        <f>SUMIFS('Measures Jun2020-May2023'!L:L,'Measures Jun2020-May2023'!O:O,Table25[[#This Row],[Year]],'Measures Jun2020-May2023'!A:A,Table25[[#This Row],[Program Name]])</f>
        <v>0</v>
      </c>
      <c r="E96" s="11">
        <f>SUMIFS('Measures Jun2020-May2023'!M:M,'Measures Jun2020-May2023'!O:O,Table25[[#This Row],[Year]],'Measures Jun2020-May2023'!A:A,Table25[[#This Row],[Program Name]])</f>
        <v>0</v>
      </c>
      <c r="F96" s="12">
        <v>0.54899086863598001</v>
      </c>
      <c r="G96" s="12">
        <v>0.54867256637168094</v>
      </c>
      <c r="H96" s="13">
        <f>Table25[[#This Row],[Gross Energy Savings (kWh)]]*Table25[[#This Row],[NTG (Energy)]]</f>
        <v>0</v>
      </c>
      <c r="I96" s="13">
        <f>Table25[[#This Row],[Gross Demand Savings (kW)]]*Table25[[#This Row],[NTG (Demand)]]</f>
        <v>0</v>
      </c>
    </row>
    <row r="97" spans="2:9" ht="18.75" hidden="1" x14ac:dyDescent="0.3">
      <c r="B97" s="10" t="s">
        <v>119</v>
      </c>
      <c r="C97" s="10">
        <v>2020</v>
      </c>
      <c r="D97" s="11">
        <f>SUMIFS('Measures Jun2020-May2023'!L:L,'Measures Jun2020-May2023'!O:O,Table25[[#This Row],[Year]],'Measures Jun2020-May2023'!A:A,Table25[[#This Row],[Program Name]])</f>
        <v>0</v>
      </c>
      <c r="E97" s="11">
        <f>SUMIFS('Measures Jun2020-May2023'!M:M,'Measures Jun2020-May2023'!O:O,Table25[[#This Row],[Year]],'Measures Jun2020-May2023'!A:A,Table25[[#This Row],[Program Name]])</f>
        <v>0</v>
      </c>
      <c r="F97" s="12">
        <v>1</v>
      </c>
      <c r="G97" s="12">
        <v>1</v>
      </c>
      <c r="H97" s="13">
        <f>Table25[[#This Row],[Gross Energy Savings (kWh)]]*Table25[[#This Row],[NTG (Energy)]]</f>
        <v>0</v>
      </c>
      <c r="I97" s="13">
        <f>Table25[[#This Row],[Gross Demand Savings (kW)]]*Table25[[#This Row],[NTG (Demand)]]</f>
        <v>0</v>
      </c>
    </row>
    <row r="98" spans="2:9" ht="18.75" x14ac:dyDescent="0.3">
      <c r="B98" t="s">
        <v>38</v>
      </c>
      <c r="C98" s="10">
        <v>2020</v>
      </c>
      <c r="D98" s="11">
        <f>SUMIFS('Measures Jun2020-May2023'!L:L,'Measures Jun2020-May2023'!O:O,Table25[[#This Row],[Year]],'Measures Jun2020-May2023'!A:A,Table25[[#This Row],[Program Name]])</f>
        <v>1260000</v>
      </c>
      <c r="E98" s="11">
        <f>SUMIFS('Measures Jun2020-May2023'!M:M,'Measures Jun2020-May2023'!O:O,Table25[[#This Row],[Year]],'Measures Jun2020-May2023'!A:A,Table25[[#This Row],[Program Name]])</f>
        <v>144</v>
      </c>
      <c r="F98" s="12">
        <v>0.87608812570025296</v>
      </c>
      <c r="G98" s="12">
        <v>0.85644768856447695</v>
      </c>
      <c r="H98" s="13">
        <f>Table25[[#This Row],[Gross Energy Savings (kWh)]]*Table25[[#This Row],[NTG (Energy)]]</f>
        <v>1103871.0383823188</v>
      </c>
      <c r="I98" s="13">
        <f>Table25[[#This Row],[Gross Demand Savings (kW)]]*Table25[[#This Row],[NTG (Demand)]]</f>
        <v>123.32846715328468</v>
      </c>
    </row>
    <row r="99" spans="2:9" ht="18.75" x14ac:dyDescent="0.3">
      <c r="B99" t="s">
        <v>219</v>
      </c>
      <c r="C99" s="10">
        <v>2020</v>
      </c>
      <c r="D99" s="11">
        <f>SUMIFS('Measures Jun2020-May2023'!L:L,'Measures Jun2020-May2023'!O:O,Table25[[#This Row],[Year]],'Measures Jun2020-May2023'!A:A,Table25[[#This Row],[Program Name]])</f>
        <v>1922411</v>
      </c>
      <c r="E99" s="11">
        <f>SUMIFS('Measures Jun2020-May2023'!M:M,'Measures Jun2020-May2023'!O:O,Table25[[#This Row],[Year]],'Measures Jun2020-May2023'!A:A,Table25[[#This Row],[Program Name]])</f>
        <v>732</v>
      </c>
      <c r="F99" s="12">
        <v>1</v>
      </c>
      <c r="G99" s="12">
        <v>1</v>
      </c>
      <c r="H99" s="13">
        <f>Table25[[#This Row],[Gross Energy Savings (kWh)]]*Table25[[#This Row],[NTG (Energy)]]</f>
        <v>1922411</v>
      </c>
      <c r="I99" s="13">
        <f>Table25[[#This Row],[Gross Demand Savings (kW)]]*Table25[[#This Row],[NTG (Demand)]]</f>
        <v>732</v>
      </c>
    </row>
    <row r="100" spans="2:9" ht="18.75" hidden="1" x14ac:dyDescent="0.3">
      <c r="B100" s="10" t="s">
        <v>5</v>
      </c>
      <c r="C100" s="10">
        <v>2021</v>
      </c>
      <c r="D100" s="23">
        <f>SUMIFS('Measures Jun2020-May2023'!L:L,'Measures Jun2020-May2023'!O:O,Table25[[#This Row],[Year]],'Measures Jun2020-May2023'!A:A,Table25[[#This Row],[Program Name]])</f>
        <v>0</v>
      </c>
      <c r="E100" s="23">
        <f>SUMIFS('Measures Jun2020-May2023'!M:M,'Measures Jun2020-May2023'!O:O,Table25[[#This Row],[Year]],'Measures Jun2020-May2023'!A:A,Table25[[#This Row],[Program Name]])</f>
        <v>0</v>
      </c>
      <c r="F100" s="12">
        <v>0.94128781511884396</v>
      </c>
      <c r="G100" s="12">
        <v>0.94260485651214099</v>
      </c>
      <c r="H100" s="13">
        <f>Table25[[#This Row],[Gross Energy Savings (kWh)]]*Table25[[#This Row],[NTG (Energy)]]</f>
        <v>0</v>
      </c>
      <c r="I100" s="13">
        <f>Table25[[#This Row],[Gross Demand Savings (kW)]]*Table25[[#This Row],[NTG (Demand)]]</f>
        <v>0</v>
      </c>
    </row>
    <row r="101" spans="2:9" ht="18.75" hidden="1" x14ac:dyDescent="0.3">
      <c r="B101" s="10" t="s">
        <v>112</v>
      </c>
      <c r="C101" s="10">
        <v>2021</v>
      </c>
      <c r="D101" s="23">
        <f>SUMIFS('Measures Jun2020-May2023'!L:L,'Measures Jun2020-May2023'!O:O,Table25[[#This Row],[Year]],'Measures Jun2020-May2023'!A:A,Table25[[#This Row],[Program Name]])</f>
        <v>0</v>
      </c>
      <c r="E101" s="23">
        <f>SUMIFS('Measures Jun2020-May2023'!M:M,'Measures Jun2020-May2023'!O:O,Table25[[#This Row],[Year]],'Measures Jun2020-May2023'!A:A,Table25[[#This Row],[Program Name]])</f>
        <v>0</v>
      </c>
      <c r="F101" s="12">
        <v>0.71579049996017796</v>
      </c>
      <c r="G101" s="12">
        <v>0.71638655462184897</v>
      </c>
      <c r="H101" s="13">
        <f>Table25[[#This Row],[Gross Energy Savings (kWh)]]*Table25[[#This Row],[NTG (Energy)]]</f>
        <v>0</v>
      </c>
      <c r="I101" s="13">
        <f>Table25[[#This Row],[Gross Demand Savings (kW)]]*Table25[[#This Row],[NTG (Demand)]]</f>
        <v>0</v>
      </c>
    </row>
    <row r="102" spans="2:9" ht="18.75" hidden="1" x14ac:dyDescent="0.3">
      <c r="B102" s="10" t="s">
        <v>113</v>
      </c>
      <c r="C102" s="10">
        <v>2021</v>
      </c>
      <c r="D102" s="23">
        <f>SUMIFS('Measures Jun2020-May2023'!L:L,'Measures Jun2020-May2023'!O:O,Table25[[#This Row],[Year]],'Measures Jun2020-May2023'!A:A,Table25[[#This Row],[Program Name]])</f>
        <v>0</v>
      </c>
      <c r="E102" s="23">
        <f>SUMIFS('Measures Jun2020-May2023'!M:M,'Measures Jun2020-May2023'!O:O,Table25[[#This Row],[Year]],'Measures Jun2020-May2023'!A:A,Table25[[#This Row],[Program Name]])</f>
        <v>0</v>
      </c>
      <c r="F102" s="12">
        <v>1.0050000794029998</v>
      </c>
      <c r="G102" s="12">
        <v>1.19201995012469</v>
      </c>
      <c r="H102" s="13">
        <f>Table25[[#This Row],[Gross Energy Savings (kWh)]]*Table25[[#This Row],[NTG (Energy)]]</f>
        <v>0</v>
      </c>
      <c r="I102" s="13">
        <f>Table25[[#This Row],[Gross Demand Savings (kW)]]*Table25[[#This Row],[NTG (Demand)]]</f>
        <v>0</v>
      </c>
    </row>
    <row r="103" spans="2:9" ht="18.75" x14ac:dyDescent="0.3">
      <c r="B103" s="10" t="s">
        <v>11</v>
      </c>
      <c r="C103" s="10">
        <v>2021</v>
      </c>
      <c r="D103" s="23">
        <f>SUMIFS('Measures Jun2020-May2023'!L:L,'Measures Jun2020-May2023'!O:O,Table25[[#This Row],[Year]],'Measures Jun2020-May2023'!A:A,Table25[[#This Row],[Program Name]])</f>
        <v>663988</v>
      </c>
      <c r="E103" s="23">
        <f>SUMIFS('Measures Jun2020-May2023'!M:M,'Measures Jun2020-May2023'!O:O,Table25[[#This Row],[Year]],'Measures Jun2020-May2023'!A:A,Table25[[#This Row],[Program Name]])</f>
        <v>23.819000000000006</v>
      </c>
      <c r="F103" s="12">
        <v>0.78721683117229002</v>
      </c>
      <c r="G103" s="12">
        <v>0.75257731958762908</v>
      </c>
      <c r="H103" s="13">
        <f>Table25[[#This Row],[Gross Energy Savings (kWh)]]*Table25[[#This Row],[NTG (Energy)]]</f>
        <v>522702.52929642651</v>
      </c>
      <c r="I103" s="13">
        <f>Table25[[#This Row],[Gross Demand Savings (kW)]]*Table25[[#This Row],[NTG (Demand)]]</f>
        <v>17.925639175257743</v>
      </c>
    </row>
    <row r="104" spans="2:9" ht="18.75" hidden="1" x14ac:dyDescent="0.3">
      <c r="B104" s="10" t="s">
        <v>12</v>
      </c>
      <c r="C104" s="10">
        <v>2021</v>
      </c>
      <c r="D104" s="23">
        <f>SUMIFS('Measures Jun2020-May2023'!L:L,'Measures Jun2020-May2023'!O:O,Table25[[#This Row],[Year]],'Measures Jun2020-May2023'!A:A,Table25[[#This Row],[Program Name]])</f>
        <v>0</v>
      </c>
      <c r="E104" s="23">
        <f>SUMIFS('Measures Jun2020-May2023'!M:M,'Measures Jun2020-May2023'!O:O,Table25[[#This Row],[Year]],'Measures Jun2020-May2023'!A:A,Table25[[#This Row],[Program Name]])</f>
        <v>0</v>
      </c>
      <c r="F104" s="12">
        <v>1</v>
      </c>
      <c r="G104" s="12">
        <v>1</v>
      </c>
      <c r="H104" s="13">
        <f>Table25[[#This Row],[Gross Energy Savings (kWh)]]*Table25[[#This Row],[NTG (Energy)]]</f>
        <v>0</v>
      </c>
      <c r="I104" s="13">
        <f>Table25[[#This Row],[Gross Demand Savings (kW)]]*Table25[[#This Row],[NTG (Demand)]]</f>
        <v>0</v>
      </c>
    </row>
    <row r="105" spans="2:9" ht="18.75" hidden="1" x14ac:dyDescent="0.3">
      <c r="B105" s="10" t="s">
        <v>114</v>
      </c>
      <c r="C105" s="10">
        <v>2021</v>
      </c>
      <c r="D105" s="23">
        <f>SUMIFS('Measures Jun2020-May2023'!L:L,'Measures Jun2020-May2023'!O:O,Table25[[#This Row],[Year]],'Measures Jun2020-May2023'!A:A,Table25[[#This Row],[Program Name]])</f>
        <v>0</v>
      </c>
      <c r="E105" s="23">
        <f>SUMIFS('Measures Jun2020-May2023'!M:M,'Measures Jun2020-May2023'!O:O,Table25[[#This Row],[Year]],'Measures Jun2020-May2023'!A:A,Table25[[#This Row],[Program Name]])</f>
        <v>0</v>
      </c>
      <c r="F105" s="12">
        <v>1</v>
      </c>
      <c r="G105" s="12">
        <v>1</v>
      </c>
      <c r="H105" s="13">
        <f>Table25[[#This Row],[Gross Energy Savings (kWh)]]*Table25[[#This Row],[NTG (Energy)]]</f>
        <v>0</v>
      </c>
      <c r="I105" s="13">
        <f>Table25[[#This Row],[Gross Demand Savings (kW)]]*Table25[[#This Row],[NTG (Demand)]]</f>
        <v>0</v>
      </c>
    </row>
    <row r="106" spans="2:9" ht="18.75" hidden="1" x14ac:dyDescent="0.3">
      <c r="B106" s="10" t="s">
        <v>115</v>
      </c>
      <c r="C106" s="10">
        <v>2021</v>
      </c>
      <c r="D106" s="23">
        <f>SUMIFS('Measures Jun2020-May2023'!L:L,'Measures Jun2020-May2023'!O:O,Table25[[#This Row],[Year]],'Measures Jun2020-May2023'!A:A,Table25[[#This Row],[Program Name]])</f>
        <v>0</v>
      </c>
      <c r="E106" s="23">
        <f>SUMIFS('Measures Jun2020-May2023'!M:M,'Measures Jun2020-May2023'!O:O,Table25[[#This Row],[Year]],'Measures Jun2020-May2023'!A:A,Table25[[#This Row],[Program Name]])</f>
        <v>0</v>
      </c>
      <c r="F106" s="12">
        <v>1.01000002984193</v>
      </c>
      <c r="G106" s="12">
        <v>1.20687575392039</v>
      </c>
      <c r="H106" s="13">
        <f>Table25[[#This Row],[Gross Energy Savings (kWh)]]*Table25[[#This Row],[NTG (Energy)]]</f>
        <v>0</v>
      </c>
      <c r="I106" s="13">
        <f>Table25[[#This Row],[Gross Demand Savings (kW)]]*Table25[[#This Row],[NTG (Demand)]]</f>
        <v>0</v>
      </c>
    </row>
    <row r="107" spans="2:9" ht="18.75" hidden="1" x14ac:dyDescent="0.3">
      <c r="B107" s="10" t="s">
        <v>116</v>
      </c>
      <c r="C107" s="10">
        <v>2021</v>
      </c>
      <c r="D107" s="23">
        <f>SUMIFS('Measures Jun2020-May2023'!L:L,'Measures Jun2020-May2023'!O:O,Table25[[#This Row],[Year]],'Measures Jun2020-May2023'!A:A,Table25[[#This Row],[Program Name]])</f>
        <v>0</v>
      </c>
      <c r="E107" s="23">
        <f>SUMIFS('Measures Jun2020-May2023'!M:M,'Measures Jun2020-May2023'!O:O,Table25[[#This Row],[Year]],'Measures Jun2020-May2023'!A:A,Table25[[#This Row],[Program Name]])</f>
        <v>0</v>
      </c>
      <c r="F107" s="12">
        <v>0.70681100844601696</v>
      </c>
      <c r="G107" s="12">
        <v>0.72972972972972994</v>
      </c>
      <c r="H107" s="13">
        <f>Table25[[#This Row],[Gross Energy Savings (kWh)]]*Table25[[#This Row],[NTG (Energy)]]</f>
        <v>0</v>
      </c>
      <c r="I107" s="13">
        <f>Table25[[#This Row],[Gross Demand Savings (kW)]]*Table25[[#This Row],[NTG (Demand)]]</f>
        <v>0</v>
      </c>
    </row>
    <row r="108" spans="2:9" ht="18.75" hidden="1" x14ac:dyDescent="0.3">
      <c r="B108" s="10" t="s">
        <v>117</v>
      </c>
      <c r="C108" s="10">
        <v>2021</v>
      </c>
      <c r="D108" s="23">
        <f>SUMIFS('Measures Jun2020-May2023'!L:L,'Measures Jun2020-May2023'!O:O,Table25[[#This Row],[Year]],'Measures Jun2020-May2023'!A:A,Table25[[#This Row],[Program Name]])</f>
        <v>0</v>
      </c>
      <c r="E108" s="23">
        <f>SUMIFS('Measures Jun2020-May2023'!M:M,'Measures Jun2020-May2023'!O:O,Table25[[#This Row],[Year]],'Measures Jun2020-May2023'!A:A,Table25[[#This Row],[Program Name]])</f>
        <v>0</v>
      </c>
      <c r="F108" s="12">
        <v>0.92910443318564906</v>
      </c>
      <c r="G108" s="12">
        <v>0.93017656500802604</v>
      </c>
      <c r="H108" s="13">
        <f>Table25[[#This Row],[Gross Energy Savings (kWh)]]*Table25[[#This Row],[NTG (Energy)]]</f>
        <v>0</v>
      </c>
      <c r="I108" s="13">
        <f>Table25[[#This Row],[Gross Demand Savings (kW)]]*Table25[[#This Row],[NTG (Demand)]]</f>
        <v>0</v>
      </c>
    </row>
    <row r="109" spans="2:9" ht="18.75" hidden="1" x14ac:dyDescent="0.3">
      <c r="B109" s="10" t="s">
        <v>118</v>
      </c>
      <c r="C109" s="10">
        <v>2021</v>
      </c>
      <c r="D109" s="23">
        <f>SUMIFS('Measures Jun2020-May2023'!L:L,'Measures Jun2020-May2023'!O:O,Table25[[#This Row],[Year]],'Measures Jun2020-May2023'!A:A,Table25[[#This Row],[Program Name]])</f>
        <v>0</v>
      </c>
      <c r="E109" s="23">
        <f>SUMIFS('Measures Jun2020-May2023'!M:M,'Measures Jun2020-May2023'!O:O,Table25[[#This Row],[Year]],'Measures Jun2020-May2023'!A:A,Table25[[#This Row],[Program Name]])</f>
        <v>0</v>
      </c>
      <c r="F109" s="12">
        <v>1.00199992566395</v>
      </c>
      <c r="G109" s="12">
        <v>1</v>
      </c>
      <c r="H109" s="13">
        <f>Table25[[#This Row],[Gross Energy Savings (kWh)]]*Table25[[#This Row],[NTG (Energy)]]</f>
        <v>0</v>
      </c>
      <c r="I109" s="13">
        <f>Table25[[#This Row],[Gross Demand Savings (kW)]]*Table25[[#This Row],[NTG (Demand)]]</f>
        <v>0</v>
      </c>
    </row>
    <row r="110" spans="2:9" ht="18.75" x14ac:dyDescent="0.3">
      <c r="B110" s="10" t="s">
        <v>10</v>
      </c>
      <c r="C110" s="10">
        <v>2021</v>
      </c>
      <c r="D110" s="23">
        <f>SUMIFS('Measures Jun2020-May2023'!L:L,'Measures Jun2020-May2023'!O:O,Table25[[#This Row],[Year]],'Measures Jun2020-May2023'!A:A,Table25[[#This Row],[Program Name]])</f>
        <v>10627276.18</v>
      </c>
      <c r="E110" s="23">
        <f>SUMIFS('Measures Jun2020-May2023'!M:M,'Measures Jun2020-May2023'!O:O,Table25[[#This Row],[Year]],'Measures Jun2020-May2023'!A:A,Table25[[#This Row],[Program Name]])</f>
        <v>3035.2999999999997</v>
      </c>
      <c r="F110" s="12">
        <v>0.56618717614107705</v>
      </c>
      <c r="G110" s="12">
        <v>0.56639004149377603</v>
      </c>
      <c r="H110" s="13">
        <f>Table25[[#This Row],[Gross Energy Savings (kWh)]]*Table25[[#This Row],[NTG (Energy)]]</f>
        <v>6017027.4904255327</v>
      </c>
      <c r="I110" s="13">
        <f>Table25[[#This Row],[Gross Demand Savings (kW)]]*Table25[[#This Row],[NTG (Demand)]]</f>
        <v>1719.1636929460583</v>
      </c>
    </row>
    <row r="111" spans="2:9" ht="18.75" hidden="1" x14ac:dyDescent="0.3">
      <c r="B111" s="10" t="s">
        <v>6</v>
      </c>
      <c r="C111" s="10">
        <v>2021</v>
      </c>
      <c r="D111" s="23">
        <f>SUMIFS('Measures Jun2020-May2023'!L:L,'Measures Jun2020-May2023'!O:O,Table25[[#This Row],[Year]],'Measures Jun2020-May2023'!A:A,Table25[[#This Row],[Program Name]])</f>
        <v>0</v>
      </c>
      <c r="E111" s="23">
        <f>SUMIFS('Measures Jun2020-May2023'!M:M,'Measures Jun2020-May2023'!O:O,Table25[[#This Row],[Year]],'Measures Jun2020-May2023'!A:A,Table25[[#This Row],[Program Name]])</f>
        <v>0</v>
      </c>
      <c r="F111" s="12">
        <v>0.54899086863598001</v>
      </c>
      <c r="G111" s="12">
        <v>0.54867256637168094</v>
      </c>
      <c r="H111" s="13">
        <f>Table25[[#This Row],[Gross Energy Savings (kWh)]]*Table25[[#This Row],[NTG (Energy)]]</f>
        <v>0</v>
      </c>
      <c r="I111" s="13">
        <f>Table25[[#This Row],[Gross Demand Savings (kW)]]*Table25[[#This Row],[NTG (Demand)]]</f>
        <v>0</v>
      </c>
    </row>
    <row r="112" spans="2:9" ht="18.75" hidden="1" x14ac:dyDescent="0.3">
      <c r="B112" s="10" t="s">
        <v>119</v>
      </c>
      <c r="C112" s="10">
        <v>2021</v>
      </c>
      <c r="D112" s="23">
        <f>SUMIFS('Measures Jun2020-May2023'!L:L,'Measures Jun2020-May2023'!O:O,Table25[[#This Row],[Year]],'Measures Jun2020-May2023'!A:A,Table25[[#This Row],[Program Name]])</f>
        <v>0</v>
      </c>
      <c r="E112" s="23">
        <f>SUMIFS('Measures Jun2020-May2023'!M:M,'Measures Jun2020-May2023'!O:O,Table25[[#This Row],[Year]],'Measures Jun2020-May2023'!A:A,Table25[[#This Row],[Program Name]])</f>
        <v>0</v>
      </c>
      <c r="F112" s="12">
        <v>1</v>
      </c>
      <c r="G112" s="12">
        <v>1</v>
      </c>
      <c r="H112" s="13">
        <f>Table25[[#This Row],[Gross Energy Savings (kWh)]]*Table25[[#This Row],[NTG (Energy)]]</f>
        <v>0</v>
      </c>
      <c r="I112" s="13">
        <f>Table25[[#This Row],[Gross Demand Savings (kW)]]*Table25[[#This Row],[NTG (Demand)]]</f>
        <v>0</v>
      </c>
    </row>
    <row r="113" spans="2:9" ht="18.75" x14ac:dyDescent="0.3">
      <c r="B113" s="10" t="s">
        <v>38</v>
      </c>
      <c r="C113" s="10">
        <v>2021</v>
      </c>
      <c r="D113" s="23">
        <f>SUMIFS('Measures Jun2020-May2023'!L:L,'Measures Jun2020-May2023'!O:O,Table25[[#This Row],[Year]],'Measures Jun2020-May2023'!A:A,Table25[[#This Row],[Program Name]])</f>
        <v>206516000</v>
      </c>
      <c r="E113" s="23">
        <f>SUMIFS('Measures Jun2020-May2023'!M:M,'Measures Jun2020-May2023'!O:O,Table25[[#This Row],[Year]],'Measures Jun2020-May2023'!A:A,Table25[[#This Row],[Program Name]])</f>
        <v>22949</v>
      </c>
      <c r="F113" s="12">
        <v>0.87608812570025296</v>
      </c>
      <c r="G113" s="12">
        <v>0.85644768856447695</v>
      </c>
      <c r="H113" s="13">
        <f>Table25[[#This Row],[Gross Energy Savings (kWh)]]*Table25[[#This Row],[NTG (Energy)]]</f>
        <v>180926215.36711344</v>
      </c>
      <c r="I113" s="13">
        <f>Table25[[#This Row],[Gross Demand Savings (kW)]]*Table25[[#This Row],[NTG (Demand)]]</f>
        <v>19654.618004866181</v>
      </c>
    </row>
    <row r="114" spans="2:9" ht="18.75" hidden="1" x14ac:dyDescent="0.3">
      <c r="B114" t="s">
        <v>219</v>
      </c>
      <c r="C114" s="10">
        <v>2021</v>
      </c>
      <c r="D114" s="11">
        <f>SUMIFS('Measures Jun2020-May2023'!L:L,'Measures Jun2020-May2023'!O:O,Table25[[#This Row],[Year]],'Measures Jun2020-May2023'!A:A,Table25[[#This Row],[Program Name]])</f>
        <v>0</v>
      </c>
      <c r="E114" s="11">
        <f>SUMIFS('Measures Jun2020-May2023'!M:M,'Measures Jun2020-May2023'!O:O,Table25[[#This Row],[Year]],'Measures Jun2020-May2023'!A:A,Table25[[#This Row],[Program Name]])</f>
        <v>0</v>
      </c>
      <c r="F114" s="12">
        <v>1</v>
      </c>
      <c r="G114" s="12">
        <v>1</v>
      </c>
      <c r="H114" s="13">
        <f>Table25[[#This Row],[Gross Energy Savings (kWh)]]*Table25[[#This Row],[NTG (Energy)]]</f>
        <v>0</v>
      </c>
      <c r="I114" s="13">
        <f>Table25[[#This Row],[Gross Demand Savings (kW)]]*Table25[[#This Row],[NTG (Demand)]]</f>
        <v>0</v>
      </c>
    </row>
    <row r="115" spans="2:9" ht="18.75" hidden="1" x14ac:dyDescent="0.3">
      <c r="B115" s="10" t="s">
        <v>5</v>
      </c>
      <c r="C115" s="10">
        <v>2022</v>
      </c>
      <c r="D115" s="23">
        <f>SUMIFS('Measures Jun2020-May2023'!L:L,'Measures Jun2020-May2023'!O:O,Table25[[#This Row],[Year]],'Measures Jun2020-May2023'!A:A,Table25[[#This Row],[Program Name]])</f>
        <v>0</v>
      </c>
      <c r="E115" s="23">
        <f>SUMIFS('Measures Jun2020-May2023'!M:M,'Measures Jun2020-May2023'!O:O,Table25[[#This Row],[Year]],'Measures Jun2020-May2023'!A:A,Table25[[#This Row],[Program Name]])</f>
        <v>0</v>
      </c>
      <c r="F115" s="12">
        <v>0.94128781511884396</v>
      </c>
      <c r="G115" s="12">
        <v>0.94260485651214099</v>
      </c>
      <c r="H115" s="13">
        <f>Table25[[#This Row],[Gross Energy Savings (kWh)]]*Table25[[#This Row],[NTG (Energy)]]</f>
        <v>0</v>
      </c>
      <c r="I115" s="13">
        <f>Table25[[#This Row],[Gross Demand Savings (kW)]]*Table25[[#This Row],[NTG (Demand)]]</f>
        <v>0</v>
      </c>
    </row>
    <row r="116" spans="2:9" ht="18.75" hidden="1" x14ac:dyDescent="0.3">
      <c r="B116" s="10" t="s">
        <v>112</v>
      </c>
      <c r="C116" s="10">
        <v>2022</v>
      </c>
      <c r="D116" s="23">
        <f>SUMIFS('Measures Jun2020-May2023'!L:L,'Measures Jun2020-May2023'!O:O,Table25[[#This Row],[Year]],'Measures Jun2020-May2023'!A:A,Table25[[#This Row],[Program Name]])</f>
        <v>0</v>
      </c>
      <c r="E116" s="23">
        <f>SUMIFS('Measures Jun2020-May2023'!M:M,'Measures Jun2020-May2023'!O:O,Table25[[#This Row],[Year]],'Measures Jun2020-May2023'!A:A,Table25[[#This Row],[Program Name]])</f>
        <v>0</v>
      </c>
      <c r="F116" s="12">
        <v>0.71579049996017796</v>
      </c>
      <c r="G116" s="12">
        <v>0.71638655462184897</v>
      </c>
      <c r="H116" s="13">
        <f>Table25[[#This Row],[Gross Energy Savings (kWh)]]*Table25[[#This Row],[NTG (Energy)]]</f>
        <v>0</v>
      </c>
      <c r="I116" s="13">
        <f>Table25[[#This Row],[Gross Demand Savings (kW)]]*Table25[[#This Row],[NTG (Demand)]]</f>
        <v>0</v>
      </c>
    </row>
    <row r="117" spans="2:9" ht="18.75" hidden="1" x14ac:dyDescent="0.3">
      <c r="B117" s="10" t="s">
        <v>113</v>
      </c>
      <c r="C117" s="10">
        <v>2022</v>
      </c>
      <c r="D117" s="23">
        <f>SUMIFS('Measures Jun2020-May2023'!L:L,'Measures Jun2020-May2023'!O:O,Table25[[#This Row],[Year]],'Measures Jun2020-May2023'!A:A,Table25[[#This Row],[Program Name]])</f>
        <v>0</v>
      </c>
      <c r="E117" s="23">
        <f>SUMIFS('Measures Jun2020-May2023'!M:M,'Measures Jun2020-May2023'!O:O,Table25[[#This Row],[Year]],'Measures Jun2020-May2023'!A:A,Table25[[#This Row],[Program Name]])</f>
        <v>0</v>
      </c>
      <c r="F117" s="12">
        <v>1.0050000794029998</v>
      </c>
      <c r="G117" s="12">
        <v>1.19201995012469</v>
      </c>
      <c r="H117" s="13">
        <f>Table25[[#This Row],[Gross Energy Savings (kWh)]]*Table25[[#This Row],[NTG (Energy)]]</f>
        <v>0</v>
      </c>
      <c r="I117" s="13">
        <f>Table25[[#This Row],[Gross Demand Savings (kW)]]*Table25[[#This Row],[NTG (Demand)]]</f>
        <v>0</v>
      </c>
    </row>
    <row r="118" spans="2:9" ht="18.75" hidden="1" x14ac:dyDescent="0.3">
      <c r="B118" s="10" t="s">
        <v>11</v>
      </c>
      <c r="C118" s="10">
        <v>2022</v>
      </c>
      <c r="D118" s="23">
        <f>SUMIFS('Measures Jun2020-May2023'!L:L,'Measures Jun2020-May2023'!O:O,Table25[[#This Row],[Year]],'Measures Jun2020-May2023'!A:A,Table25[[#This Row],[Program Name]])</f>
        <v>0</v>
      </c>
      <c r="E118" s="23">
        <f>SUMIFS('Measures Jun2020-May2023'!M:M,'Measures Jun2020-May2023'!O:O,Table25[[#This Row],[Year]],'Measures Jun2020-May2023'!A:A,Table25[[#This Row],[Program Name]])</f>
        <v>0</v>
      </c>
      <c r="F118" s="12">
        <v>0.78721683117229002</v>
      </c>
      <c r="G118" s="12">
        <v>0.75257731958762908</v>
      </c>
      <c r="H118" s="13">
        <f>Table25[[#This Row],[Gross Energy Savings (kWh)]]*Table25[[#This Row],[NTG (Energy)]]</f>
        <v>0</v>
      </c>
      <c r="I118" s="13">
        <f>Table25[[#This Row],[Gross Demand Savings (kW)]]*Table25[[#This Row],[NTG (Demand)]]</f>
        <v>0</v>
      </c>
    </row>
    <row r="119" spans="2:9" ht="18.75" hidden="1" x14ac:dyDescent="0.3">
      <c r="B119" s="10" t="s">
        <v>12</v>
      </c>
      <c r="C119" s="10">
        <v>2022</v>
      </c>
      <c r="D119" s="23">
        <f>SUMIFS('Measures Jun2020-May2023'!L:L,'Measures Jun2020-May2023'!O:O,Table25[[#This Row],[Year]],'Measures Jun2020-May2023'!A:A,Table25[[#This Row],[Program Name]])</f>
        <v>0</v>
      </c>
      <c r="E119" s="23">
        <f>SUMIFS('Measures Jun2020-May2023'!M:M,'Measures Jun2020-May2023'!O:O,Table25[[#This Row],[Year]],'Measures Jun2020-May2023'!A:A,Table25[[#This Row],[Program Name]])</f>
        <v>0</v>
      </c>
      <c r="F119" s="12">
        <v>1</v>
      </c>
      <c r="G119" s="12">
        <v>1</v>
      </c>
      <c r="H119" s="13">
        <f>Table25[[#This Row],[Gross Energy Savings (kWh)]]*Table25[[#This Row],[NTG (Energy)]]</f>
        <v>0</v>
      </c>
      <c r="I119" s="13">
        <f>Table25[[#This Row],[Gross Demand Savings (kW)]]*Table25[[#This Row],[NTG (Demand)]]</f>
        <v>0</v>
      </c>
    </row>
    <row r="120" spans="2:9" ht="18.75" hidden="1" x14ac:dyDescent="0.3">
      <c r="B120" s="10" t="s">
        <v>114</v>
      </c>
      <c r="C120" s="10">
        <v>2022</v>
      </c>
      <c r="D120" s="23">
        <f>SUMIFS('Measures Jun2020-May2023'!L:L,'Measures Jun2020-May2023'!O:O,Table25[[#This Row],[Year]],'Measures Jun2020-May2023'!A:A,Table25[[#This Row],[Program Name]])</f>
        <v>0</v>
      </c>
      <c r="E120" s="23">
        <f>SUMIFS('Measures Jun2020-May2023'!M:M,'Measures Jun2020-May2023'!O:O,Table25[[#This Row],[Year]],'Measures Jun2020-May2023'!A:A,Table25[[#This Row],[Program Name]])</f>
        <v>0</v>
      </c>
      <c r="F120" s="12">
        <v>1</v>
      </c>
      <c r="G120" s="12">
        <v>1</v>
      </c>
      <c r="H120" s="13">
        <f>Table25[[#This Row],[Gross Energy Savings (kWh)]]*Table25[[#This Row],[NTG (Energy)]]</f>
        <v>0</v>
      </c>
      <c r="I120" s="13">
        <f>Table25[[#This Row],[Gross Demand Savings (kW)]]*Table25[[#This Row],[NTG (Demand)]]</f>
        <v>0</v>
      </c>
    </row>
    <row r="121" spans="2:9" ht="18.75" hidden="1" x14ac:dyDescent="0.3">
      <c r="B121" s="10" t="s">
        <v>115</v>
      </c>
      <c r="C121" s="10">
        <v>2022</v>
      </c>
      <c r="D121" s="23">
        <f>SUMIFS('Measures Jun2020-May2023'!L:L,'Measures Jun2020-May2023'!O:O,Table25[[#This Row],[Year]],'Measures Jun2020-May2023'!A:A,Table25[[#This Row],[Program Name]])</f>
        <v>0</v>
      </c>
      <c r="E121" s="23">
        <f>SUMIFS('Measures Jun2020-May2023'!M:M,'Measures Jun2020-May2023'!O:O,Table25[[#This Row],[Year]],'Measures Jun2020-May2023'!A:A,Table25[[#This Row],[Program Name]])</f>
        <v>0</v>
      </c>
      <c r="F121" s="12">
        <v>1.01000002984193</v>
      </c>
      <c r="G121" s="12">
        <v>1.20687575392039</v>
      </c>
      <c r="H121" s="13">
        <f>Table25[[#This Row],[Gross Energy Savings (kWh)]]*Table25[[#This Row],[NTG (Energy)]]</f>
        <v>0</v>
      </c>
      <c r="I121" s="13">
        <f>Table25[[#This Row],[Gross Demand Savings (kW)]]*Table25[[#This Row],[NTG (Demand)]]</f>
        <v>0</v>
      </c>
    </row>
    <row r="122" spans="2:9" ht="18.75" hidden="1" x14ac:dyDescent="0.3">
      <c r="B122" s="10" t="s">
        <v>116</v>
      </c>
      <c r="C122" s="10">
        <v>2022</v>
      </c>
      <c r="D122" s="23">
        <f>SUMIFS('Measures Jun2020-May2023'!L:L,'Measures Jun2020-May2023'!O:O,Table25[[#This Row],[Year]],'Measures Jun2020-May2023'!A:A,Table25[[#This Row],[Program Name]])</f>
        <v>0</v>
      </c>
      <c r="E122" s="23">
        <f>SUMIFS('Measures Jun2020-May2023'!M:M,'Measures Jun2020-May2023'!O:O,Table25[[#This Row],[Year]],'Measures Jun2020-May2023'!A:A,Table25[[#This Row],[Program Name]])</f>
        <v>0</v>
      </c>
      <c r="F122" s="12">
        <v>0.70681100844601696</v>
      </c>
      <c r="G122" s="12">
        <v>0.72972972972972994</v>
      </c>
      <c r="H122" s="13">
        <f>Table25[[#This Row],[Gross Energy Savings (kWh)]]*Table25[[#This Row],[NTG (Energy)]]</f>
        <v>0</v>
      </c>
      <c r="I122" s="13">
        <f>Table25[[#This Row],[Gross Demand Savings (kW)]]*Table25[[#This Row],[NTG (Demand)]]</f>
        <v>0</v>
      </c>
    </row>
    <row r="123" spans="2:9" ht="18.75" hidden="1" x14ac:dyDescent="0.3">
      <c r="B123" s="10" t="s">
        <v>117</v>
      </c>
      <c r="C123" s="10">
        <v>2022</v>
      </c>
      <c r="D123" s="23">
        <f>SUMIFS('Measures Jun2020-May2023'!L:L,'Measures Jun2020-May2023'!O:O,Table25[[#This Row],[Year]],'Measures Jun2020-May2023'!A:A,Table25[[#This Row],[Program Name]])</f>
        <v>0</v>
      </c>
      <c r="E123" s="23">
        <f>SUMIFS('Measures Jun2020-May2023'!M:M,'Measures Jun2020-May2023'!O:O,Table25[[#This Row],[Year]],'Measures Jun2020-May2023'!A:A,Table25[[#This Row],[Program Name]])</f>
        <v>0</v>
      </c>
      <c r="F123" s="12">
        <v>0.92910443318564906</v>
      </c>
      <c r="G123" s="12">
        <v>0.93017656500802604</v>
      </c>
      <c r="H123" s="13">
        <f>Table25[[#This Row],[Gross Energy Savings (kWh)]]*Table25[[#This Row],[NTG (Energy)]]</f>
        <v>0</v>
      </c>
      <c r="I123" s="13">
        <f>Table25[[#This Row],[Gross Demand Savings (kW)]]*Table25[[#This Row],[NTG (Demand)]]</f>
        <v>0</v>
      </c>
    </row>
    <row r="124" spans="2:9" ht="18.75" hidden="1" x14ac:dyDescent="0.3">
      <c r="B124" s="10" t="s">
        <v>118</v>
      </c>
      <c r="C124" s="10">
        <v>2022</v>
      </c>
      <c r="D124" s="23">
        <f>SUMIFS('Measures Jun2020-May2023'!L:L,'Measures Jun2020-May2023'!O:O,Table25[[#This Row],[Year]],'Measures Jun2020-May2023'!A:A,Table25[[#This Row],[Program Name]])</f>
        <v>0</v>
      </c>
      <c r="E124" s="23">
        <f>SUMIFS('Measures Jun2020-May2023'!M:M,'Measures Jun2020-May2023'!O:O,Table25[[#This Row],[Year]],'Measures Jun2020-May2023'!A:A,Table25[[#This Row],[Program Name]])</f>
        <v>0</v>
      </c>
      <c r="F124" s="12">
        <v>1.00199992566395</v>
      </c>
      <c r="G124" s="12">
        <v>1</v>
      </c>
      <c r="H124" s="13">
        <f>Table25[[#This Row],[Gross Energy Savings (kWh)]]*Table25[[#This Row],[NTG (Energy)]]</f>
        <v>0</v>
      </c>
      <c r="I124" s="13">
        <f>Table25[[#This Row],[Gross Demand Savings (kW)]]*Table25[[#This Row],[NTG (Demand)]]</f>
        <v>0</v>
      </c>
    </row>
    <row r="125" spans="2:9" ht="18.75" hidden="1" x14ac:dyDescent="0.3">
      <c r="B125" s="10" t="s">
        <v>10</v>
      </c>
      <c r="C125" s="10">
        <v>2022</v>
      </c>
      <c r="D125" s="23">
        <f>SUMIFS('Measures Jun2020-May2023'!L:L,'Measures Jun2020-May2023'!O:O,Table25[[#This Row],[Year]],'Measures Jun2020-May2023'!A:A,Table25[[#This Row],[Program Name]])</f>
        <v>0</v>
      </c>
      <c r="E125" s="23">
        <f>SUMIFS('Measures Jun2020-May2023'!M:M,'Measures Jun2020-May2023'!O:O,Table25[[#This Row],[Year]],'Measures Jun2020-May2023'!A:A,Table25[[#This Row],[Program Name]])</f>
        <v>0</v>
      </c>
      <c r="F125" s="12">
        <v>0.56618717614107705</v>
      </c>
      <c r="G125" s="12">
        <v>0.56639004149377603</v>
      </c>
      <c r="H125" s="13">
        <f>Table25[[#This Row],[Gross Energy Savings (kWh)]]*Table25[[#This Row],[NTG (Energy)]]</f>
        <v>0</v>
      </c>
      <c r="I125" s="13">
        <f>Table25[[#This Row],[Gross Demand Savings (kW)]]*Table25[[#This Row],[NTG (Demand)]]</f>
        <v>0</v>
      </c>
    </row>
    <row r="126" spans="2:9" ht="18.75" hidden="1" x14ac:dyDescent="0.3">
      <c r="B126" s="10" t="s">
        <v>6</v>
      </c>
      <c r="C126" s="10">
        <v>2022</v>
      </c>
      <c r="D126" s="23">
        <f>SUMIFS('Measures Jun2020-May2023'!L:L,'Measures Jun2020-May2023'!O:O,Table25[[#This Row],[Year]],'Measures Jun2020-May2023'!A:A,Table25[[#This Row],[Program Name]])</f>
        <v>0</v>
      </c>
      <c r="E126" s="23">
        <f>SUMIFS('Measures Jun2020-May2023'!M:M,'Measures Jun2020-May2023'!O:O,Table25[[#This Row],[Year]],'Measures Jun2020-May2023'!A:A,Table25[[#This Row],[Program Name]])</f>
        <v>0</v>
      </c>
      <c r="F126" s="12">
        <v>0.54899086863598001</v>
      </c>
      <c r="G126" s="12">
        <v>0.54867256637168094</v>
      </c>
      <c r="H126" s="13">
        <f>Table25[[#This Row],[Gross Energy Savings (kWh)]]*Table25[[#This Row],[NTG (Energy)]]</f>
        <v>0</v>
      </c>
      <c r="I126" s="13">
        <f>Table25[[#This Row],[Gross Demand Savings (kW)]]*Table25[[#This Row],[NTG (Demand)]]</f>
        <v>0</v>
      </c>
    </row>
    <row r="127" spans="2:9" ht="18.75" hidden="1" x14ac:dyDescent="0.3">
      <c r="B127" s="10" t="s">
        <v>119</v>
      </c>
      <c r="C127" s="10">
        <v>2022</v>
      </c>
      <c r="D127" s="23">
        <f>SUMIFS('Measures Jun2020-May2023'!L:L,'Measures Jun2020-May2023'!O:O,Table25[[#This Row],[Year]],'Measures Jun2020-May2023'!A:A,Table25[[#This Row],[Program Name]])</f>
        <v>0</v>
      </c>
      <c r="E127" s="23">
        <f>SUMIFS('Measures Jun2020-May2023'!M:M,'Measures Jun2020-May2023'!O:O,Table25[[#This Row],[Year]],'Measures Jun2020-May2023'!A:A,Table25[[#This Row],[Program Name]])</f>
        <v>0</v>
      </c>
      <c r="F127" s="12">
        <v>1</v>
      </c>
      <c r="G127" s="12">
        <v>1</v>
      </c>
      <c r="H127" s="13">
        <f>Table25[[#This Row],[Gross Energy Savings (kWh)]]*Table25[[#This Row],[NTG (Energy)]]</f>
        <v>0</v>
      </c>
      <c r="I127" s="13">
        <f>Table25[[#This Row],[Gross Demand Savings (kW)]]*Table25[[#This Row],[NTG (Demand)]]</f>
        <v>0</v>
      </c>
    </row>
    <row r="128" spans="2:9" ht="18.75" hidden="1" x14ac:dyDescent="0.3">
      <c r="B128" s="10" t="s">
        <v>38</v>
      </c>
      <c r="C128" s="10">
        <v>2022</v>
      </c>
      <c r="D128" s="23">
        <f>SUMIFS('Measures Jun2020-May2023'!L:L,'Measures Jun2020-May2023'!O:O,Table25[[#This Row],[Year]],'Measures Jun2020-May2023'!A:A,Table25[[#This Row],[Program Name]])</f>
        <v>0</v>
      </c>
      <c r="E128" s="23">
        <f>SUMIFS('Measures Jun2020-May2023'!M:M,'Measures Jun2020-May2023'!O:O,Table25[[#This Row],[Year]],'Measures Jun2020-May2023'!A:A,Table25[[#This Row],[Program Name]])</f>
        <v>0</v>
      </c>
      <c r="F128" s="12">
        <v>0.87608812570025296</v>
      </c>
      <c r="G128" s="12">
        <v>0.85644768856447695</v>
      </c>
      <c r="H128" s="13">
        <f>Table25[[#This Row],[Gross Energy Savings (kWh)]]*Table25[[#This Row],[NTG (Energy)]]</f>
        <v>0</v>
      </c>
      <c r="I128" s="13">
        <f>Table25[[#This Row],[Gross Demand Savings (kW)]]*Table25[[#This Row],[NTG (Demand)]]</f>
        <v>0</v>
      </c>
    </row>
    <row r="129" spans="2:9" ht="18.75" hidden="1" x14ac:dyDescent="0.3">
      <c r="B129" s="10" t="s">
        <v>219</v>
      </c>
      <c r="C129" s="10">
        <v>2022</v>
      </c>
      <c r="D129" s="23">
        <f>SUMIFS('Measures Jun2020-May2023'!L:L,'Measures Jun2020-May2023'!O:O,Table25[[#This Row],[Year]],'Measures Jun2020-May2023'!A:A,Table25[[#This Row],[Program Name]])</f>
        <v>0</v>
      </c>
      <c r="E129" s="23">
        <f>SUMIFS('Measures Jun2020-May2023'!M:M,'Measures Jun2020-May2023'!O:O,Table25[[#This Row],[Year]],'Measures Jun2020-May2023'!A:A,Table25[[#This Row],[Program Name]])</f>
        <v>0</v>
      </c>
      <c r="F129" s="12">
        <v>1</v>
      </c>
      <c r="G129" s="12">
        <v>1</v>
      </c>
      <c r="H129" s="13">
        <f>Table25[[#This Row],[Gross Energy Savings (kWh)]]*Table25[[#This Row],[NTG (Energy)]]</f>
        <v>0</v>
      </c>
      <c r="I129" s="13">
        <f>Table25[[#This Row],[Gross Demand Savings (kW)]]*Table25[[#This Row],[NTG (Demand)]]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65B5-F462-44B3-BF94-20B7361274B4}">
  <dimension ref="A1:O250"/>
  <sheetViews>
    <sheetView topLeftCell="B1" zoomScale="85" zoomScaleNormal="85" workbookViewId="0">
      <pane ySplit="1" topLeftCell="A233" activePane="bottomLeft" state="frozen"/>
      <selection pane="bottomLeft" activeCell="P251" sqref="P251"/>
    </sheetView>
  </sheetViews>
  <sheetFormatPr defaultRowHeight="15" x14ac:dyDescent="0.25"/>
  <cols>
    <col min="1" max="1" width="61.7109375" bestFit="1" customWidth="1"/>
    <col min="12" max="12" width="15.28515625" bestFit="1" customWidth="1"/>
    <col min="14" max="14" width="15.140625" bestFit="1" customWidth="1"/>
  </cols>
  <sheetData>
    <row r="1" spans="1:15" ht="51" x14ac:dyDescent="0.25">
      <c r="A1" s="1" t="s">
        <v>0</v>
      </c>
      <c r="B1" s="2" t="s">
        <v>1</v>
      </c>
      <c r="C1" s="1" t="s">
        <v>2</v>
      </c>
      <c r="D1" s="2" t="s">
        <v>3</v>
      </c>
      <c r="E1" s="1" t="s">
        <v>17</v>
      </c>
      <c r="F1" s="1" t="s">
        <v>18</v>
      </c>
      <c r="G1" s="2" t="s">
        <v>19</v>
      </c>
      <c r="H1" s="2" t="s">
        <v>20</v>
      </c>
      <c r="I1" s="2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5" t="s">
        <v>4</v>
      </c>
      <c r="O1" s="5" t="s">
        <v>106</v>
      </c>
    </row>
    <row r="2" spans="1:15" x14ac:dyDescent="0.25">
      <c r="A2" s="20" t="s">
        <v>12</v>
      </c>
      <c r="B2" s="20"/>
      <c r="C2" s="20" t="s">
        <v>47</v>
      </c>
      <c r="D2" s="20" t="s">
        <v>46</v>
      </c>
      <c r="E2" s="20" t="s">
        <v>34</v>
      </c>
      <c r="F2" s="20" t="s">
        <v>34</v>
      </c>
      <c r="G2" s="20"/>
      <c r="H2" s="20"/>
      <c r="I2" s="20"/>
      <c r="J2" s="20" t="s">
        <v>33</v>
      </c>
      <c r="K2" s="20">
        <v>1</v>
      </c>
      <c r="L2" s="20">
        <v>1190559</v>
      </c>
      <c r="M2">
        <v>0</v>
      </c>
      <c r="N2" s="4">
        <v>44196</v>
      </c>
      <c r="O2">
        <v>2020</v>
      </c>
    </row>
    <row r="3" spans="1:15" x14ac:dyDescent="0.25">
      <c r="A3" t="s">
        <v>5</v>
      </c>
      <c r="C3" t="s">
        <v>53</v>
      </c>
      <c r="E3" t="s">
        <v>26</v>
      </c>
      <c r="F3" t="s">
        <v>26</v>
      </c>
      <c r="J3" t="s">
        <v>27</v>
      </c>
      <c r="K3">
        <v>1</v>
      </c>
      <c r="L3">
        <v>0</v>
      </c>
      <c r="M3">
        <v>0</v>
      </c>
      <c r="N3" s="4">
        <v>42670</v>
      </c>
      <c r="O3">
        <v>2016</v>
      </c>
    </row>
    <row r="4" spans="1:15" x14ac:dyDescent="0.25">
      <c r="A4" t="s">
        <v>5</v>
      </c>
      <c r="C4" t="s">
        <v>54</v>
      </c>
      <c r="E4" t="s">
        <v>26</v>
      </c>
      <c r="F4" t="s">
        <v>26</v>
      </c>
      <c r="J4" t="s">
        <v>27</v>
      </c>
      <c r="K4">
        <v>1</v>
      </c>
      <c r="L4">
        <v>0</v>
      </c>
      <c r="M4">
        <v>0</v>
      </c>
      <c r="N4" s="4">
        <v>43505</v>
      </c>
      <c r="O4">
        <v>2019</v>
      </c>
    </row>
    <row r="5" spans="1:15" x14ac:dyDescent="0.25">
      <c r="A5" t="s">
        <v>5</v>
      </c>
      <c r="C5" t="s">
        <v>55</v>
      </c>
      <c r="E5" t="s">
        <v>26</v>
      </c>
      <c r="F5" t="s">
        <v>26</v>
      </c>
      <c r="J5" t="s">
        <v>27</v>
      </c>
      <c r="K5">
        <v>1</v>
      </c>
      <c r="L5">
        <v>0</v>
      </c>
      <c r="M5">
        <v>0</v>
      </c>
      <c r="N5" s="4">
        <v>43584</v>
      </c>
      <c r="O5">
        <v>2019</v>
      </c>
    </row>
    <row r="6" spans="1:15" x14ac:dyDescent="0.25">
      <c r="A6" t="s">
        <v>6</v>
      </c>
      <c r="C6" t="s">
        <v>9</v>
      </c>
      <c r="D6" t="s">
        <v>8</v>
      </c>
      <c r="E6" t="s">
        <v>52</v>
      </c>
      <c r="F6" t="s">
        <v>52</v>
      </c>
      <c r="J6" t="s">
        <v>28</v>
      </c>
      <c r="K6">
        <v>1</v>
      </c>
      <c r="L6">
        <v>28216</v>
      </c>
      <c r="M6">
        <v>0</v>
      </c>
      <c r="N6" s="4">
        <v>43508</v>
      </c>
      <c r="O6">
        <v>2019</v>
      </c>
    </row>
    <row r="7" spans="1:15" x14ac:dyDescent="0.25">
      <c r="A7" t="s">
        <v>10</v>
      </c>
      <c r="C7" t="s">
        <v>56</v>
      </c>
      <c r="D7" t="s">
        <v>7</v>
      </c>
      <c r="E7" t="s">
        <v>67</v>
      </c>
      <c r="F7" t="s">
        <v>68</v>
      </c>
      <c r="J7" t="s">
        <v>27</v>
      </c>
      <c r="K7">
        <v>86</v>
      </c>
      <c r="L7">
        <v>5981.91</v>
      </c>
      <c r="M7">
        <v>0.66</v>
      </c>
      <c r="N7" s="4">
        <v>43635</v>
      </c>
      <c r="O7">
        <v>2019</v>
      </c>
    </row>
    <row r="8" spans="1:15" x14ac:dyDescent="0.25">
      <c r="A8" t="s">
        <v>10</v>
      </c>
      <c r="C8" t="s">
        <v>56</v>
      </c>
      <c r="D8" t="s">
        <v>7</v>
      </c>
      <c r="E8" t="s">
        <v>69</v>
      </c>
      <c r="F8" t="s">
        <v>40</v>
      </c>
      <c r="J8" t="s">
        <v>27</v>
      </c>
      <c r="K8">
        <v>87</v>
      </c>
      <c r="L8">
        <v>4386</v>
      </c>
      <c r="M8">
        <v>0.09</v>
      </c>
      <c r="N8" s="4">
        <v>43635</v>
      </c>
      <c r="O8">
        <v>2019</v>
      </c>
    </row>
    <row r="9" spans="1:15" x14ac:dyDescent="0.25">
      <c r="A9" t="s">
        <v>10</v>
      </c>
      <c r="C9" t="s">
        <v>56</v>
      </c>
      <c r="D9" t="s">
        <v>7</v>
      </c>
      <c r="E9" t="s">
        <v>70</v>
      </c>
      <c r="F9" t="s">
        <v>41</v>
      </c>
      <c r="J9" t="s">
        <v>27</v>
      </c>
      <c r="K9" s="3">
        <v>87</v>
      </c>
      <c r="L9" s="3">
        <v>9700.7999999999993</v>
      </c>
      <c r="M9" s="3">
        <v>1.72</v>
      </c>
      <c r="N9" s="4">
        <v>43635</v>
      </c>
      <c r="O9">
        <v>2019</v>
      </c>
    </row>
    <row r="10" spans="1:15" x14ac:dyDescent="0.25">
      <c r="A10" t="s">
        <v>10</v>
      </c>
      <c r="C10" t="s">
        <v>49</v>
      </c>
      <c r="D10" t="s">
        <v>7</v>
      </c>
      <c r="E10" t="s">
        <v>39</v>
      </c>
      <c r="F10" t="s">
        <v>39</v>
      </c>
      <c r="J10" t="s">
        <v>28</v>
      </c>
      <c r="K10" s="3">
        <v>1</v>
      </c>
      <c r="L10" s="3">
        <v>240269</v>
      </c>
      <c r="M10" s="3">
        <v>36.5</v>
      </c>
      <c r="N10" s="4">
        <v>43343</v>
      </c>
      <c r="O10">
        <v>2018</v>
      </c>
    </row>
    <row r="11" spans="1:15" x14ac:dyDescent="0.25">
      <c r="A11" t="s">
        <v>10</v>
      </c>
      <c r="C11" t="s">
        <v>57</v>
      </c>
      <c r="D11" t="s">
        <v>7</v>
      </c>
      <c r="E11" t="s">
        <v>39</v>
      </c>
      <c r="F11" t="s">
        <v>39</v>
      </c>
      <c r="J11" t="s">
        <v>28</v>
      </c>
      <c r="K11" s="3">
        <v>1</v>
      </c>
      <c r="L11" s="3">
        <v>436201</v>
      </c>
      <c r="M11" s="3">
        <v>90.3</v>
      </c>
      <c r="N11" s="4">
        <v>43777</v>
      </c>
      <c r="O11">
        <v>2019</v>
      </c>
    </row>
    <row r="12" spans="1:15" x14ac:dyDescent="0.25">
      <c r="A12" t="s">
        <v>10</v>
      </c>
      <c r="C12" t="s">
        <v>58</v>
      </c>
      <c r="D12" t="s">
        <v>7</v>
      </c>
      <c r="E12" t="s">
        <v>71</v>
      </c>
      <c r="F12" t="s">
        <v>41</v>
      </c>
      <c r="J12" t="s">
        <v>27</v>
      </c>
      <c r="K12" s="3">
        <v>548</v>
      </c>
      <c r="L12" s="3">
        <v>61814.400000000009</v>
      </c>
      <c r="M12" s="3">
        <v>10.96</v>
      </c>
      <c r="N12" s="4">
        <v>43678</v>
      </c>
      <c r="O12">
        <v>2019</v>
      </c>
    </row>
    <row r="13" spans="1:15" x14ac:dyDescent="0.25">
      <c r="A13" t="s">
        <v>10</v>
      </c>
      <c r="C13" t="s">
        <v>58</v>
      </c>
      <c r="D13" t="s">
        <v>7</v>
      </c>
      <c r="E13" t="s">
        <v>72</v>
      </c>
      <c r="F13" t="s">
        <v>50</v>
      </c>
      <c r="J13" t="s">
        <v>27</v>
      </c>
      <c r="K13" s="3">
        <v>548</v>
      </c>
      <c r="L13" s="3">
        <v>37812</v>
      </c>
      <c r="M13" s="3">
        <v>41.65</v>
      </c>
      <c r="N13" s="4">
        <v>43678</v>
      </c>
      <c r="O13">
        <v>2019</v>
      </c>
    </row>
    <row r="14" spans="1:15" x14ac:dyDescent="0.25">
      <c r="A14" t="s">
        <v>10</v>
      </c>
      <c r="C14" t="s">
        <v>58</v>
      </c>
      <c r="D14" t="s">
        <v>7</v>
      </c>
      <c r="E14" t="s">
        <v>73</v>
      </c>
      <c r="F14" t="s">
        <v>74</v>
      </c>
      <c r="J14" t="s">
        <v>27</v>
      </c>
      <c r="K14" s="3">
        <v>2</v>
      </c>
      <c r="L14" s="3">
        <v>40284</v>
      </c>
      <c r="M14" s="3">
        <v>10.060000000000002</v>
      </c>
      <c r="N14" s="4">
        <v>43678</v>
      </c>
      <c r="O14">
        <v>2019</v>
      </c>
    </row>
    <row r="15" spans="1:15" x14ac:dyDescent="0.25">
      <c r="A15" t="s">
        <v>10</v>
      </c>
      <c r="C15" t="s">
        <v>58</v>
      </c>
      <c r="D15" t="s">
        <v>7</v>
      </c>
      <c r="E15" t="s">
        <v>75</v>
      </c>
      <c r="F15" t="s">
        <v>76</v>
      </c>
      <c r="J15" t="s">
        <v>27</v>
      </c>
      <c r="K15" s="3">
        <v>2</v>
      </c>
      <c r="L15" s="3">
        <v>26856</v>
      </c>
      <c r="M15" s="3">
        <v>6.7199999999999989</v>
      </c>
      <c r="N15" s="4">
        <v>43678</v>
      </c>
      <c r="O15">
        <v>2019</v>
      </c>
    </row>
    <row r="16" spans="1:15" x14ac:dyDescent="0.25">
      <c r="A16" t="s">
        <v>10</v>
      </c>
      <c r="C16" t="s">
        <v>58</v>
      </c>
      <c r="D16" t="s">
        <v>7</v>
      </c>
      <c r="E16" t="s">
        <v>77</v>
      </c>
      <c r="F16" t="s">
        <v>78</v>
      </c>
      <c r="J16" t="s">
        <v>27</v>
      </c>
      <c r="K16" s="3">
        <v>2</v>
      </c>
      <c r="L16" s="3">
        <v>32227.200000000001</v>
      </c>
      <c r="M16" s="3">
        <v>8.0600000000000023</v>
      </c>
      <c r="N16" s="4">
        <v>43678</v>
      </c>
      <c r="O16">
        <v>2019</v>
      </c>
    </row>
    <row r="17" spans="1:15" x14ac:dyDescent="0.25">
      <c r="A17" t="s">
        <v>10</v>
      </c>
      <c r="C17" t="s">
        <v>58</v>
      </c>
      <c r="D17" t="s">
        <v>7</v>
      </c>
      <c r="E17" t="s">
        <v>79</v>
      </c>
      <c r="F17" t="s">
        <v>80</v>
      </c>
      <c r="J17" t="s">
        <v>27</v>
      </c>
      <c r="K17" s="3">
        <v>1</v>
      </c>
      <c r="L17" s="3">
        <v>4028.4</v>
      </c>
      <c r="M17" s="3">
        <v>1.0000000000000009</v>
      </c>
      <c r="N17" s="4">
        <v>43678</v>
      </c>
      <c r="O17">
        <v>2019</v>
      </c>
    </row>
    <row r="18" spans="1:15" x14ac:dyDescent="0.25">
      <c r="A18" s="20" t="s">
        <v>12</v>
      </c>
      <c r="B18" s="20"/>
      <c r="C18" s="20" t="s">
        <v>61</v>
      </c>
      <c r="D18" s="20" t="s">
        <v>14</v>
      </c>
      <c r="E18" s="20" t="s">
        <v>34</v>
      </c>
      <c r="F18" s="20" t="s">
        <v>34</v>
      </c>
      <c r="G18" s="20"/>
      <c r="H18" s="20"/>
      <c r="I18" s="20"/>
      <c r="J18" s="20" t="s">
        <v>33</v>
      </c>
      <c r="K18" s="20">
        <v>1</v>
      </c>
      <c r="L18" s="21">
        <v>165064.88</v>
      </c>
      <c r="M18" s="3">
        <v>0</v>
      </c>
      <c r="N18" s="4">
        <v>44196</v>
      </c>
      <c r="O18">
        <v>2020</v>
      </c>
    </row>
    <row r="19" spans="1:15" x14ac:dyDescent="0.25">
      <c r="A19" s="20" t="s">
        <v>12</v>
      </c>
      <c r="B19" s="20"/>
      <c r="C19" s="20" t="s">
        <v>62</v>
      </c>
      <c r="D19" s="20" t="s">
        <v>14</v>
      </c>
      <c r="E19" s="20" t="s">
        <v>34</v>
      </c>
      <c r="F19" s="20" t="s">
        <v>34</v>
      </c>
      <c r="G19" s="20"/>
      <c r="H19" s="20"/>
      <c r="I19" s="20"/>
      <c r="J19" s="20" t="s">
        <v>33</v>
      </c>
      <c r="K19" s="20">
        <v>1</v>
      </c>
      <c r="L19" s="20">
        <v>558586</v>
      </c>
      <c r="M19" s="3">
        <v>0</v>
      </c>
      <c r="N19" s="4">
        <v>44196</v>
      </c>
      <c r="O19">
        <v>2020</v>
      </c>
    </row>
    <row r="20" spans="1:15" x14ac:dyDescent="0.25">
      <c r="A20" s="20" t="s">
        <v>12</v>
      </c>
      <c r="B20" s="20"/>
      <c r="C20" s="20" t="s">
        <v>63</v>
      </c>
      <c r="D20" s="20" t="s">
        <v>14</v>
      </c>
      <c r="E20" s="20" t="s">
        <v>34</v>
      </c>
      <c r="F20" s="20" t="s">
        <v>34</v>
      </c>
      <c r="G20" s="20"/>
      <c r="H20" s="20"/>
      <c r="I20" s="20"/>
      <c r="J20" s="20" t="s">
        <v>33</v>
      </c>
      <c r="K20" s="20">
        <v>1</v>
      </c>
      <c r="L20" s="20">
        <v>118654</v>
      </c>
      <c r="M20" s="3">
        <v>0</v>
      </c>
      <c r="N20" s="4">
        <v>44196</v>
      </c>
      <c r="O20">
        <v>2020</v>
      </c>
    </row>
    <row r="21" spans="1:15" x14ac:dyDescent="0.25">
      <c r="A21" s="20" t="s">
        <v>12</v>
      </c>
      <c r="B21" s="20"/>
      <c r="C21" s="20" t="s">
        <v>64</v>
      </c>
      <c r="D21" s="20" t="s">
        <v>14</v>
      </c>
      <c r="E21" s="20" t="s">
        <v>34</v>
      </c>
      <c r="F21" s="20" t="s">
        <v>34</v>
      </c>
      <c r="G21" s="20"/>
      <c r="H21" s="20"/>
      <c r="I21" s="20"/>
      <c r="J21" s="20" t="s">
        <v>33</v>
      </c>
      <c r="K21" s="20">
        <v>1</v>
      </c>
      <c r="L21" s="20">
        <v>0</v>
      </c>
      <c r="M21" s="3">
        <v>0</v>
      </c>
      <c r="N21" s="4">
        <v>44196</v>
      </c>
      <c r="O21">
        <v>2020</v>
      </c>
    </row>
    <row r="22" spans="1:15" x14ac:dyDescent="0.25">
      <c r="A22" s="20" t="s">
        <v>12</v>
      </c>
      <c r="B22" s="20"/>
      <c r="C22" s="20" t="s">
        <v>65</v>
      </c>
      <c r="D22" s="20" t="s">
        <v>14</v>
      </c>
      <c r="E22" s="20" t="s">
        <v>34</v>
      </c>
      <c r="F22" s="20" t="s">
        <v>34</v>
      </c>
      <c r="G22" s="20"/>
      <c r="H22" s="20"/>
      <c r="I22" s="20"/>
      <c r="J22" s="20" t="s">
        <v>33</v>
      </c>
      <c r="K22" s="20">
        <v>1</v>
      </c>
      <c r="L22" s="20">
        <v>651875</v>
      </c>
      <c r="M22" s="3">
        <v>0</v>
      </c>
      <c r="N22" s="4">
        <v>44196</v>
      </c>
      <c r="O22">
        <v>2020</v>
      </c>
    </row>
    <row r="23" spans="1:15" x14ac:dyDescent="0.25">
      <c r="A23" s="20" t="s">
        <v>12</v>
      </c>
      <c r="B23" s="20"/>
      <c r="C23" s="20" t="s">
        <v>66</v>
      </c>
      <c r="D23" s="20" t="s">
        <v>14</v>
      </c>
      <c r="E23" s="20" t="s">
        <v>34</v>
      </c>
      <c r="F23" s="20" t="s">
        <v>34</v>
      </c>
      <c r="G23" s="20"/>
      <c r="H23" s="20"/>
      <c r="I23" s="20"/>
      <c r="J23" s="20" t="s">
        <v>33</v>
      </c>
      <c r="K23" s="20">
        <v>1</v>
      </c>
      <c r="L23" s="20">
        <v>645249</v>
      </c>
      <c r="M23" s="3">
        <v>0</v>
      </c>
      <c r="N23" s="4">
        <v>44196</v>
      </c>
      <c r="O23">
        <v>2020</v>
      </c>
    </row>
    <row r="24" spans="1:15" x14ac:dyDescent="0.25">
      <c r="A24" t="s">
        <v>5</v>
      </c>
      <c r="C24" t="s">
        <v>81</v>
      </c>
      <c r="E24" t="s">
        <v>26</v>
      </c>
      <c r="F24" t="s">
        <v>26</v>
      </c>
      <c r="J24" t="s">
        <v>27</v>
      </c>
      <c r="K24">
        <v>1</v>
      </c>
      <c r="L24">
        <v>0</v>
      </c>
      <c r="M24">
        <v>0</v>
      </c>
      <c r="N24" s="4">
        <v>43376</v>
      </c>
      <c r="O24">
        <v>2018</v>
      </c>
    </row>
    <row r="25" spans="1:15" x14ac:dyDescent="0.25">
      <c r="A25" t="s">
        <v>6</v>
      </c>
      <c r="C25" t="s">
        <v>42</v>
      </c>
      <c r="D25" t="s">
        <v>8</v>
      </c>
      <c r="E25" t="s">
        <v>52</v>
      </c>
      <c r="F25" t="s">
        <v>52</v>
      </c>
      <c r="J25" t="s">
        <v>28</v>
      </c>
      <c r="K25">
        <v>1</v>
      </c>
      <c r="L25">
        <v>28610</v>
      </c>
      <c r="M25">
        <v>0</v>
      </c>
      <c r="N25" s="4">
        <v>43677</v>
      </c>
      <c r="O25">
        <v>2019</v>
      </c>
    </row>
    <row r="26" spans="1:15" x14ac:dyDescent="0.25">
      <c r="A26" t="s">
        <v>6</v>
      </c>
      <c r="C26" t="s">
        <v>82</v>
      </c>
      <c r="D26" t="s">
        <v>8</v>
      </c>
      <c r="E26" t="s">
        <v>52</v>
      </c>
      <c r="F26" t="s">
        <v>52</v>
      </c>
      <c r="J26" t="s">
        <v>28</v>
      </c>
      <c r="K26">
        <v>1</v>
      </c>
      <c r="L26">
        <v>98536.44</v>
      </c>
      <c r="M26">
        <v>32.78</v>
      </c>
      <c r="N26" s="4">
        <v>42607</v>
      </c>
      <c r="O26">
        <v>2016</v>
      </c>
    </row>
    <row r="27" spans="1:15" x14ac:dyDescent="0.25">
      <c r="A27" t="s">
        <v>6</v>
      </c>
      <c r="C27" t="s">
        <v>83</v>
      </c>
      <c r="D27" t="s">
        <v>8</v>
      </c>
      <c r="E27" t="s">
        <v>52</v>
      </c>
      <c r="F27" t="s">
        <v>52</v>
      </c>
      <c r="J27" t="s">
        <v>28</v>
      </c>
      <c r="K27">
        <v>1</v>
      </c>
      <c r="L27" s="3">
        <v>32192</v>
      </c>
      <c r="M27" s="3">
        <v>12.5</v>
      </c>
      <c r="N27" s="4">
        <v>43728</v>
      </c>
      <c r="O27">
        <v>2019</v>
      </c>
    </row>
    <row r="28" spans="1:15" x14ac:dyDescent="0.25">
      <c r="A28" t="s">
        <v>6</v>
      </c>
      <c r="C28" t="s">
        <v>84</v>
      </c>
      <c r="D28" t="s">
        <v>8</v>
      </c>
      <c r="E28" t="s">
        <v>52</v>
      </c>
      <c r="F28" t="s">
        <v>52</v>
      </c>
      <c r="J28" t="s">
        <v>28</v>
      </c>
      <c r="K28">
        <v>1</v>
      </c>
      <c r="L28" s="3">
        <v>28935</v>
      </c>
      <c r="M28" s="3">
        <v>9.6999999999999993</v>
      </c>
      <c r="N28" s="4">
        <v>43721</v>
      </c>
      <c r="O28">
        <v>2019</v>
      </c>
    </row>
    <row r="29" spans="1:15" x14ac:dyDescent="0.25">
      <c r="A29" t="s">
        <v>10</v>
      </c>
      <c r="C29" t="s">
        <v>59</v>
      </c>
      <c r="D29" t="s">
        <v>7</v>
      </c>
      <c r="E29" t="s">
        <v>39</v>
      </c>
      <c r="F29" t="s">
        <v>39</v>
      </c>
      <c r="J29" t="s">
        <v>28</v>
      </c>
      <c r="K29">
        <v>1</v>
      </c>
      <c r="L29" s="3">
        <v>90582</v>
      </c>
      <c r="M29" s="3">
        <v>29.8</v>
      </c>
      <c r="N29" s="4">
        <v>43672</v>
      </c>
      <c r="O29">
        <v>2019</v>
      </c>
    </row>
    <row r="30" spans="1:15" x14ac:dyDescent="0.25">
      <c r="A30" t="s">
        <v>10</v>
      </c>
      <c r="C30" t="s">
        <v>60</v>
      </c>
      <c r="D30" t="s">
        <v>7</v>
      </c>
      <c r="E30" t="s">
        <v>39</v>
      </c>
      <c r="F30" t="s">
        <v>39</v>
      </c>
      <c r="J30" t="s">
        <v>28</v>
      </c>
      <c r="K30">
        <v>1</v>
      </c>
      <c r="L30">
        <v>776314</v>
      </c>
      <c r="M30">
        <v>213.9</v>
      </c>
      <c r="N30" s="4">
        <v>43496</v>
      </c>
      <c r="O30">
        <v>2019</v>
      </c>
    </row>
    <row r="31" spans="1:15" x14ac:dyDescent="0.25">
      <c r="A31" t="s">
        <v>10</v>
      </c>
      <c r="C31" t="s">
        <v>35</v>
      </c>
      <c r="D31" t="s">
        <v>7</v>
      </c>
      <c r="E31" t="s">
        <v>39</v>
      </c>
      <c r="F31" t="s">
        <v>39</v>
      </c>
      <c r="J31" t="s">
        <v>28</v>
      </c>
      <c r="K31">
        <v>1</v>
      </c>
      <c r="L31" s="3">
        <v>68198</v>
      </c>
      <c r="M31" s="3">
        <v>14.5</v>
      </c>
      <c r="N31" s="4">
        <v>43525</v>
      </c>
      <c r="O31">
        <v>2019</v>
      </c>
    </row>
    <row r="32" spans="1:15" x14ac:dyDescent="0.25">
      <c r="A32" t="s">
        <v>10</v>
      </c>
      <c r="C32" t="s">
        <v>85</v>
      </c>
      <c r="D32" t="s">
        <v>7</v>
      </c>
      <c r="E32" t="s">
        <v>39</v>
      </c>
      <c r="F32" t="s">
        <v>39</v>
      </c>
      <c r="J32" t="s">
        <v>28</v>
      </c>
      <c r="K32">
        <v>1</v>
      </c>
      <c r="L32" s="3">
        <v>286545</v>
      </c>
      <c r="M32" s="3">
        <v>51.1</v>
      </c>
      <c r="N32" s="4">
        <v>43678</v>
      </c>
      <c r="O32">
        <v>2019</v>
      </c>
    </row>
    <row r="33" spans="1:15" x14ac:dyDescent="0.25">
      <c r="A33" s="20" t="s">
        <v>12</v>
      </c>
      <c r="B33" s="20"/>
      <c r="C33" s="20" t="s">
        <v>86</v>
      </c>
      <c r="D33" s="20" t="s">
        <v>46</v>
      </c>
      <c r="E33" s="20" t="s">
        <v>34</v>
      </c>
      <c r="F33" s="20" t="s">
        <v>34</v>
      </c>
      <c r="G33" s="20"/>
      <c r="H33" s="20"/>
      <c r="I33" s="20"/>
      <c r="J33" s="20" t="s">
        <v>33</v>
      </c>
      <c r="K33" s="20">
        <v>1</v>
      </c>
      <c r="L33" s="20">
        <v>131800</v>
      </c>
      <c r="M33" s="3">
        <v>0</v>
      </c>
      <c r="N33" s="4">
        <v>44196</v>
      </c>
      <c r="O33">
        <v>2020</v>
      </c>
    </row>
    <row r="34" spans="1:15" x14ac:dyDescent="0.25">
      <c r="A34" s="20" t="s">
        <v>12</v>
      </c>
      <c r="B34" s="20"/>
      <c r="C34" s="20" t="s">
        <v>87</v>
      </c>
      <c r="D34" s="20" t="s">
        <v>14</v>
      </c>
      <c r="E34" s="20" t="s">
        <v>34</v>
      </c>
      <c r="F34" s="20" t="s">
        <v>34</v>
      </c>
      <c r="G34" s="20"/>
      <c r="H34" s="20"/>
      <c r="I34" s="20"/>
      <c r="J34" s="20" t="s">
        <v>33</v>
      </c>
      <c r="K34" s="20">
        <v>1</v>
      </c>
      <c r="L34" s="20">
        <v>172210</v>
      </c>
      <c r="M34" s="3">
        <v>0</v>
      </c>
      <c r="N34" s="4">
        <v>44196</v>
      </c>
      <c r="O34">
        <v>2020</v>
      </c>
    </row>
    <row r="35" spans="1:15" x14ac:dyDescent="0.25">
      <c r="A35" t="s">
        <v>10</v>
      </c>
      <c r="C35" t="s">
        <v>89</v>
      </c>
      <c r="D35" t="s">
        <v>7</v>
      </c>
      <c r="E35" t="s">
        <v>39</v>
      </c>
      <c r="F35" t="s">
        <v>39</v>
      </c>
      <c r="J35" t="s">
        <v>28</v>
      </c>
      <c r="K35">
        <v>1</v>
      </c>
      <c r="L35" s="3">
        <v>14543</v>
      </c>
      <c r="M35" s="3">
        <v>49.3</v>
      </c>
      <c r="N35" s="4">
        <v>43465</v>
      </c>
      <c r="O35">
        <v>2018</v>
      </c>
    </row>
    <row r="36" spans="1:15" x14ac:dyDescent="0.25">
      <c r="A36" s="20" t="s">
        <v>12</v>
      </c>
      <c r="B36" s="20"/>
      <c r="C36" s="20" t="s">
        <v>93</v>
      </c>
      <c r="D36" s="20" t="s">
        <v>14</v>
      </c>
      <c r="E36" s="20" t="s">
        <v>34</v>
      </c>
      <c r="F36" s="20" t="s">
        <v>34</v>
      </c>
      <c r="G36" s="20"/>
      <c r="H36" s="20"/>
      <c r="I36" s="20"/>
      <c r="J36" s="20" t="s">
        <v>33</v>
      </c>
      <c r="K36" s="20">
        <v>1</v>
      </c>
      <c r="L36" s="20">
        <v>1016018</v>
      </c>
      <c r="M36" s="3">
        <v>0</v>
      </c>
      <c r="N36" s="4">
        <v>44196</v>
      </c>
      <c r="O36">
        <v>2020</v>
      </c>
    </row>
    <row r="37" spans="1:15" x14ac:dyDescent="0.25">
      <c r="A37" t="s">
        <v>10</v>
      </c>
      <c r="C37" t="s">
        <v>90</v>
      </c>
      <c r="D37" t="s">
        <v>7</v>
      </c>
      <c r="E37" t="s">
        <v>39</v>
      </c>
      <c r="F37" t="s">
        <v>39</v>
      </c>
      <c r="J37" t="s">
        <v>28</v>
      </c>
      <c r="K37">
        <v>1</v>
      </c>
      <c r="L37" s="3">
        <v>137099</v>
      </c>
      <c r="M37" s="3">
        <v>60.2</v>
      </c>
      <c r="N37" s="4">
        <v>43800</v>
      </c>
      <c r="O37">
        <v>2019</v>
      </c>
    </row>
    <row r="38" spans="1:15" x14ac:dyDescent="0.25">
      <c r="A38" t="s">
        <v>10</v>
      </c>
      <c r="C38" t="s">
        <v>92</v>
      </c>
      <c r="D38" t="s">
        <v>7</v>
      </c>
      <c r="E38" t="s">
        <v>39</v>
      </c>
      <c r="F38" t="s">
        <v>39</v>
      </c>
      <c r="J38" t="s">
        <v>28</v>
      </c>
      <c r="K38">
        <v>1</v>
      </c>
      <c r="L38">
        <v>19745</v>
      </c>
      <c r="M38">
        <v>14.7</v>
      </c>
      <c r="N38" s="4">
        <v>43351</v>
      </c>
      <c r="O38">
        <v>2018</v>
      </c>
    </row>
    <row r="39" spans="1:15" x14ac:dyDescent="0.25">
      <c r="A39" t="s">
        <v>11</v>
      </c>
      <c r="C39" t="s">
        <v>96</v>
      </c>
      <c r="E39" t="s">
        <v>29</v>
      </c>
      <c r="F39" t="s">
        <v>29</v>
      </c>
      <c r="J39" t="s">
        <v>27</v>
      </c>
      <c r="K39">
        <v>84</v>
      </c>
      <c r="L39">
        <v>2016</v>
      </c>
      <c r="M39">
        <v>8.4000000000000005E-2</v>
      </c>
      <c r="N39" s="4">
        <v>43784</v>
      </c>
      <c r="O39">
        <v>2019</v>
      </c>
    </row>
    <row r="40" spans="1:15" x14ac:dyDescent="0.25">
      <c r="A40" t="s">
        <v>11</v>
      </c>
      <c r="C40" t="s">
        <v>96</v>
      </c>
      <c r="E40" t="s">
        <v>30</v>
      </c>
      <c r="F40" t="s">
        <v>30</v>
      </c>
      <c r="J40" t="s">
        <v>27</v>
      </c>
      <c r="K40">
        <v>714</v>
      </c>
      <c r="L40">
        <v>89250</v>
      </c>
      <c r="M40">
        <v>2.8559999999999999</v>
      </c>
      <c r="N40" s="4">
        <v>43784</v>
      </c>
      <c r="O40">
        <v>2019</v>
      </c>
    </row>
    <row r="41" spans="1:15" x14ac:dyDescent="0.25">
      <c r="A41" t="s">
        <v>11</v>
      </c>
      <c r="C41" t="s">
        <v>96</v>
      </c>
      <c r="E41" t="s">
        <v>31</v>
      </c>
      <c r="F41" t="s">
        <v>31</v>
      </c>
      <c r="J41" t="s">
        <v>27</v>
      </c>
      <c r="K41">
        <v>168</v>
      </c>
      <c r="L41">
        <v>42168</v>
      </c>
      <c r="M41">
        <v>1.3440000000000001</v>
      </c>
      <c r="N41" s="4">
        <v>43784</v>
      </c>
      <c r="O41">
        <v>2019</v>
      </c>
    </row>
    <row r="42" spans="1:15" x14ac:dyDescent="0.25">
      <c r="A42" t="s">
        <v>11</v>
      </c>
      <c r="C42" t="s">
        <v>96</v>
      </c>
      <c r="E42" t="s">
        <v>51</v>
      </c>
      <c r="F42" t="s">
        <v>51</v>
      </c>
      <c r="J42" t="s">
        <v>27</v>
      </c>
      <c r="K42">
        <v>1932</v>
      </c>
      <c r="L42">
        <v>61824</v>
      </c>
      <c r="M42">
        <v>1.9319999999999999</v>
      </c>
      <c r="N42" s="4">
        <v>43784</v>
      </c>
      <c r="O42">
        <v>2019</v>
      </c>
    </row>
    <row r="43" spans="1:15" x14ac:dyDescent="0.25">
      <c r="A43" t="s">
        <v>11</v>
      </c>
      <c r="C43" t="s">
        <v>96</v>
      </c>
      <c r="E43" t="s">
        <v>32</v>
      </c>
      <c r="F43" t="s">
        <v>32</v>
      </c>
      <c r="J43" t="s">
        <v>33</v>
      </c>
      <c r="K43">
        <v>42</v>
      </c>
      <c r="L43">
        <v>79170</v>
      </c>
      <c r="M43">
        <v>3.738</v>
      </c>
      <c r="N43" s="4">
        <v>43784</v>
      </c>
      <c r="O43">
        <v>2019</v>
      </c>
    </row>
    <row r="44" spans="1:15" x14ac:dyDescent="0.25">
      <c r="A44" t="s">
        <v>11</v>
      </c>
      <c r="C44" t="s">
        <v>97</v>
      </c>
      <c r="E44" t="s">
        <v>29</v>
      </c>
      <c r="F44" t="s">
        <v>29</v>
      </c>
      <c r="J44" t="s">
        <v>27</v>
      </c>
      <c r="K44">
        <v>8</v>
      </c>
      <c r="L44">
        <v>192</v>
      </c>
      <c r="M44">
        <v>8.0000000000000002E-3</v>
      </c>
      <c r="N44" s="4">
        <v>43784</v>
      </c>
      <c r="O44">
        <v>2019</v>
      </c>
    </row>
    <row r="45" spans="1:15" x14ac:dyDescent="0.25">
      <c r="A45" t="s">
        <v>11</v>
      </c>
      <c r="C45" t="s">
        <v>97</v>
      </c>
      <c r="E45" t="s">
        <v>30</v>
      </c>
      <c r="F45" t="s">
        <v>30</v>
      </c>
      <c r="J45" t="s">
        <v>27</v>
      </c>
      <c r="K45">
        <v>68</v>
      </c>
      <c r="L45">
        <v>8500</v>
      </c>
      <c r="M45">
        <v>0.27200000000000002</v>
      </c>
      <c r="N45" s="4">
        <v>43784</v>
      </c>
      <c r="O45">
        <v>2019</v>
      </c>
    </row>
    <row r="46" spans="1:15" x14ac:dyDescent="0.25">
      <c r="A46" t="s">
        <v>11</v>
      </c>
      <c r="C46" t="s">
        <v>97</v>
      </c>
      <c r="E46" t="s">
        <v>31</v>
      </c>
      <c r="F46" t="s">
        <v>31</v>
      </c>
      <c r="J46" t="s">
        <v>27</v>
      </c>
      <c r="K46">
        <v>16</v>
      </c>
      <c r="L46">
        <v>4016</v>
      </c>
      <c r="M46">
        <v>0.128</v>
      </c>
      <c r="N46" s="4">
        <v>43784</v>
      </c>
      <c r="O46">
        <v>2019</v>
      </c>
    </row>
    <row r="47" spans="1:15" x14ac:dyDescent="0.25">
      <c r="A47" t="s">
        <v>11</v>
      </c>
      <c r="C47" t="s">
        <v>97</v>
      </c>
      <c r="E47" t="s">
        <v>51</v>
      </c>
      <c r="F47" t="s">
        <v>51</v>
      </c>
      <c r="J47" t="s">
        <v>27</v>
      </c>
      <c r="K47">
        <v>184</v>
      </c>
      <c r="L47">
        <v>5888</v>
      </c>
      <c r="M47">
        <v>0.184</v>
      </c>
      <c r="N47" s="4">
        <v>43784</v>
      </c>
      <c r="O47">
        <v>2019</v>
      </c>
    </row>
    <row r="48" spans="1:15" x14ac:dyDescent="0.25">
      <c r="A48" t="s">
        <v>11</v>
      </c>
      <c r="C48" t="s">
        <v>97</v>
      </c>
      <c r="E48" t="s">
        <v>32</v>
      </c>
      <c r="F48" t="s">
        <v>32</v>
      </c>
      <c r="J48" t="s">
        <v>33</v>
      </c>
      <c r="K48">
        <v>4</v>
      </c>
      <c r="L48">
        <v>7540</v>
      </c>
      <c r="M48">
        <v>0.35599999999999998</v>
      </c>
      <c r="N48" s="4">
        <v>43784</v>
      </c>
      <c r="O48">
        <v>2019</v>
      </c>
    </row>
    <row r="49" spans="1:15" x14ac:dyDescent="0.25">
      <c r="A49" s="20" t="s">
        <v>12</v>
      </c>
      <c r="B49" s="20"/>
      <c r="C49" s="20" t="s">
        <v>98</v>
      </c>
      <c r="D49" s="20" t="s">
        <v>14</v>
      </c>
      <c r="E49" s="20" t="s">
        <v>34</v>
      </c>
      <c r="F49" s="20" t="s">
        <v>34</v>
      </c>
      <c r="G49" s="20"/>
      <c r="H49" s="20"/>
      <c r="I49" s="20"/>
      <c r="J49" s="20" t="s">
        <v>33</v>
      </c>
      <c r="K49" s="20">
        <v>1</v>
      </c>
      <c r="L49" s="20">
        <v>811397</v>
      </c>
      <c r="M49">
        <v>0</v>
      </c>
      <c r="N49" s="4">
        <v>44196</v>
      </c>
      <c r="O49">
        <v>2020</v>
      </c>
    </row>
    <row r="50" spans="1:15" x14ac:dyDescent="0.25">
      <c r="A50" t="s">
        <v>10</v>
      </c>
      <c r="C50" t="s">
        <v>91</v>
      </c>
      <c r="D50" t="s">
        <v>7</v>
      </c>
      <c r="E50" t="s">
        <v>39</v>
      </c>
      <c r="F50" t="s">
        <v>39</v>
      </c>
      <c r="J50" t="s">
        <v>28</v>
      </c>
      <c r="K50">
        <v>1</v>
      </c>
      <c r="L50" s="3">
        <v>340181</v>
      </c>
      <c r="M50" s="3">
        <v>90.6</v>
      </c>
      <c r="N50" s="4">
        <v>43550</v>
      </c>
      <c r="O50">
        <v>2019</v>
      </c>
    </row>
    <row r="51" spans="1:15" x14ac:dyDescent="0.25">
      <c r="A51" t="s">
        <v>10</v>
      </c>
      <c r="C51" t="s">
        <v>99</v>
      </c>
      <c r="D51" t="s">
        <v>7</v>
      </c>
      <c r="E51" t="s">
        <v>100</v>
      </c>
      <c r="F51" t="s">
        <v>39</v>
      </c>
      <c r="J51" t="s">
        <v>28</v>
      </c>
      <c r="K51">
        <v>1</v>
      </c>
      <c r="L51">
        <v>499852</v>
      </c>
      <c r="M51">
        <v>225.4</v>
      </c>
      <c r="N51" s="4">
        <v>43814</v>
      </c>
      <c r="O51">
        <v>2019</v>
      </c>
    </row>
    <row r="52" spans="1:15" x14ac:dyDescent="0.25">
      <c r="A52" t="s">
        <v>10</v>
      </c>
      <c r="C52" t="s">
        <v>94</v>
      </c>
      <c r="D52" t="s">
        <v>7</v>
      </c>
      <c r="E52" t="s">
        <v>95</v>
      </c>
      <c r="F52" t="s">
        <v>39</v>
      </c>
      <c r="J52" t="s">
        <v>28</v>
      </c>
      <c r="K52">
        <v>1</v>
      </c>
      <c r="L52">
        <v>251988</v>
      </c>
      <c r="M52">
        <v>292</v>
      </c>
      <c r="N52" s="4">
        <v>43738</v>
      </c>
      <c r="O52">
        <v>2019</v>
      </c>
    </row>
    <row r="53" spans="1:15" x14ac:dyDescent="0.25">
      <c r="A53" s="20" t="s">
        <v>12</v>
      </c>
      <c r="B53" s="20"/>
      <c r="C53" s="20" t="s">
        <v>102</v>
      </c>
      <c r="D53" s="20" t="s">
        <v>14</v>
      </c>
      <c r="E53" s="20" t="s">
        <v>34</v>
      </c>
      <c r="F53" s="20" t="s">
        <v>34</v>
      </c>
      <c r="G53" s="20"/>
      <c r="H53" s="20"/>
      <c r="I53" s="20"/>
      <c r="J53" s="20" t="s">
        <v>33</v>
      </c>
      <c r="K53" s="20">
        <v>1</v>
      </c>
      <c r="L53" s="20">
        <v>861920</v>
      </c>
      <c r="M53">
        <v>0</v>
      </c>
      <c r="N53" s="4">
        <v>44196</v>
      </c>
      <c r="O53">
        <v>2020</v>
      </c>
    </row>
    <row r="54" spans="1:15" x14ac:dyDescent="0.25">
      <c r="A54" s="20" t="s">
        <v>12</v>
      </c>
      <c r="B54" s="20"/>
      <c r="C54" s="20" t="s">
        <v>103</v>
      </c>
      <c r="D54" s="20" t="s">
        <v>14</v>
      </c>
      <c r="E54" s="20" t="s">
        <v>34</v>
      </c>
      <c r="F54" s="20" t="s">
        <v>34</v>
      </c>
      <c r="G54" s="20"/>
      <c r="H54" s="20"/>
      <c r="I54" s="20"/>
      <c r="J54" s="20" t="s">
        <v>33</v>
      </c>
      <c r="K54" s="20">
        <v>1</v>
      </c>
      <c r="L54" s="20">
        <v>485907</v>
      </c>
      <c r="M54">
        <v>0</v>
      </c>
      <c r="N54" s="4">
        <v>44196</v>
      </c>
      <c r="O54">
        <v>2020</v>
      </c>
    </row>
    <row r="55" spans="1:15" x14ac:dyDescent="0.25">
      <c r="A55" s="20" t="s">
        <v>12</v>
      </c>
      <c r="B55" s="20"/>
      <c r="C55" s="20" t="s">
        <v>104</v>
      </c>
      <c r="D55" s="20" t="s">
        <v>14</v>
      </c>
      <c r="E55" s="20" t="s">
        <v>34</v>
      </c>
      <c r="F55" s="20" t="s">
        <v>34</v>
      </c>
      <c r="G55" s="20"/>
      <c r="H55" s="20"/>
      <c r="I55" s="20"/>
      <c r="J55" s="20" t="s">
        <v>33</v>
      </c>
      <c r="K55" s="20">
        <v>1</v>
      </c>
      <c r="L55" s="20">
        <v>326657</v>
      </c>
      <c r="M55">
        <v>0</v>
      </c>
      <c r="N55" s="4">
        <v>44196</v>
      </c>
      <c r="O55">
        <v>2020</v>
      </c>
    </row>
    <row r="56" spans="1:15" x14ac:dyDescent="0.25">
      <c r="A56" s="20" t="s">
        <v>12</v>
      </c>
      <c r="B56" s="20"/>
      <c r="C56" s="20" t="s">
        <v>105</v>
      </c>
      <c r="D56" s="20" t="s">
        <v>14</v>
      </c>
      <c r="E56" s="20" t="s">
        <v>34</v>
      </c>
      <c r="F56" s="20" t="s">
        <v>34</v>
      </c>
      <c r="G56" s="20"/>
      <c r="H56" s="20"/>
      <c r="I56" s="20"/>
      <c r="J56" s="20" t="s">
        <v>33</v>
      </c>
      <c r="K56" s="20">
        <v>1</v>
      </c>
      <c r="L56" s="20">
        <v>317668</v>
      </c>
      <c r="M56">
        <v>0</v>
      </c>
      <c r="N56" s="4">
        <v>44196</v>
      </c>
      <c r="O56">
        <v>2020</v>
      </c>
    </row>
    <row r="57" spans="1:15" x14ac:dyDescent="0.25">
      <c r="A57" t="s">
        <v>10</v>
      </c>
      <c r="C57" t="s">
        <v>101</v>
      </c>
      <c r="D57" t="s">
        <v>7</v>
      </c>
      <c r="E57" t="s">
        <v>39</v>
      </c>
      <c r="F57" t="s">
        <v>39</v>
      </c>
      <c r="J57" t="s">
        <v>28</v>
      </c>
      <c r="K57">
        <v>1</v>
      </c>
      <c r="L57" s="3">
        <v>285699</v>
      </c>
      <c r="M57" s="3">
        <v>117.3</v>
      </c>
      <c r="N57" s="4">
        <v>43800</v>
      </c>
      <c r="O57">
        <v>2019</v>
      </c>
    </row>
    <row r="58" spans="1:15" x14ac:dyDescent="0.25">
      <c r="A58" t="s">
        <v>10</v>
      </c>
      <c r="C58" t="s">
        <v>122</v>
      </c>
      <c r="D58" t="s">
        <v>7</v>
      </c>
      <c r="E58" t="s">
        <v>39</v>
      </c>
      <c r="F58" t="s">
        <v>39</v>
      </c>
      <c r="J58" t="s">
        <v>28</v>
      </c>
      <c r="K58">
        <v>1</v>
      </c>
      <c r="L58">
        <v>240135</v>
      </c>
      <c r="M58">
        <v>222.7</v>
      </c>
      <c r="N58" s="4">
        <v>43709</v>
      </c>
      <c r="O58">
        <v>2019</v>
      </c>
    </row>
    <row r="59" spans="1:15" x14ac:dyDescent="0.25">
      <c r="A59" t="s">
        <v>10</v>
      </c>
      <c r="C59" t="s">
        <v>123</v>
      </c>
      <c r="D59" t="s">
        <v>7</v>
      </c>
      <c r="E59" t="s">
        <v>39</v>
      </c>
      <c r="F59" t="s">
        <v>39</v>
      </c>
      <c r="J59" t="s">
        <v>28</v>
      </c>
      <c r="K59">
        <v>1</v>
      </c>
      <c r="L59">
        <v>309799</v>
      </c>
      <c r="M59">
        <v>88.3</v>
      </c>
      <c r="N59" s="4">
        <v>44035</v>
      </c>
      <c r="O59">
        <v>2020</v>
      </c>
    </row>
    <row r="60" spans="1:15" x14ac:dyDescent="0.25">
      <c r="A60" t="s">
        <v>10</v>
      </c>
      <c r="C60" t="s">
        <v>124</v>
      </c>
      <c r="D60" t="s">
        <v>7</v>
      </c>
      <c r="E60" t="s">
        <v>39</v>
      </c>
      <c r="F60" t="s">
        <v>39</v>
      </c>
      <c r="J60" t="s">
        <v>28</v>
      </c>
      <c r="K60">
        <v>1</v>
      </c>
      <c r="L60">
        <v>993220</v>
      </c>
      <c r="M60">
        <v>279.39999999999998</v>
      </c>
      <c r="N60" s="4">
        <v>43888</v>
      </c>
      <c r="O60">
        <v>2020</v>
      </c>
    </row>
    <row r="61" spans="1:15" x14ac:dyDescent="0.25">
      <c r="A61" t="s">
        <v>6</v>
      </c>
      <c r="C61" t="s">
        <v>88</v>
      </c>
      <c r="D61" t="s">
        <v>8</v>
      </c>
      <c r="E61" t="s">
        <v>52</v>
      </c>
      <c r="F61" t="s">
        <v>52</v>
      </c>
      <c r="J61" t="s">
        <v>28</v>
      </c>
      <c r="K61">
        <v>1</v>
      </c>
      <c r="L61" s="3">
        <v>22867</v>
      </c>
      <c r="M61" s="3">
        <v>4.7</v>
      </c>
      <c r="N61" s="4">
        <v>42530</v>
      </c>
      <c r="O61">
        <v>2016</v>
      </c>
    </row>
    <row r="62" spans="1:15" x14ac:dyDescent="0.25">
      <c r="A62" t="s">
        <v>10</v>
      </c>
      <c r="C62" t="s">
        <v>121</v>
      </c>
      <c r="D62" t="s">
        <v>7</v>
      </c>
      <c r="E62" t="s">
        <v>39</v>
      </c>
      <c r="F62" t="s">
        <v>39</v>
      </c>
      <c r="J62" t="s">
        <v>28</v>
      </c>
      <c r="K62">
        <v>1</v>
      </c>
      <c r="L62">
        <v>1111339</v>
      </c>
      <c r="M62">
        <v>254</v>
      </c>
      <c r="N62" s="4">
        <v>43586</v>
      </c>
      <c r="O62">
        <v>2019</v>
      </c>
    </row>
    <row r="63" spans="1:15" x14ac:dyDescent="0.25">
      <c r="A63" t="s">
        <v>10</v>
      </c>
      <c r="C63" t="s">
        <v>36</v>
      </c>
      <c r="D63" t="s">
        <v>7</v>
      </c>
      <c r="E63" t="s">
        <v>39</v>
      </c>
      <c r="F63" t="s">
        <v>39</v>
      </c>
      <c r="J63" t="s">
        <v>28</v>
      </c>
      <c r="K63">
        <v>1</v>
      </c>
      <c r="L63">
        <v>214138</v>
      </c>
      <c r="M63">
        <v>47.9</v>
      </c>
      <c r="N63" s="4">
        <v>43495</v>
      </c>
      <c r="O63">
        <v>2019</v>
      </c>
    </row>
    <row r="64" spans="1:15" x14ac:dyDescent="0.25">
      <c r="A64" t="s">
        <v>11</v>
      </c>
      <c r="C64" t="s">
        <v>125</v>
      </c>
      <c r="E64" t="s">
        <v>132</v>
      </c>
      <c r="F64" t="s">
        <v>132</v>
      </c>
      <c r="J64" t="s">
        <v>27</v>
      </c>
      <c r="K64">
        <v>1</v>
      </c>
      <c r="L64">
        <v>133</v>
      </c>
      <c r="M64">
        <v>0.14599999999999999</v>
      </c>
      <c r="N64" s="4">
        <v>43588</v>
      </c>
      <c r="O64">
        <v>2019</v>
      </c>
    </row>
    <row r="65" spans="1:15" x14ac:dyDescent="0.25">
      <c r="A65" t="s">
        <v>11</v>
      </c>
      <c r="C65" t="s">
        <v>125</v>
      </c>
      <c r="E65" t="s">
        <v>29</v>
      </c>
      <c r="F65" t="s">
        <v>29</v>
      </c>
      <c r="J65" t="s">
        <v>27</v>
      </c>
      <c r="K65">
        <v>2</v>
      </c>
      <c r="L65">
        <v>48</v>
      </c>
      <c r="M65">
        <v>2E-3</v>
      </c>
      <c r="N65" s="4">
        <v>43588</v>
      </c>
      <c r="O65">
        <v>2019</v>
      </c>
    </row>
    <row r="66" spans="1:15" x14ac:dyDescent="0.25">
      <c r="A66" t="s">
        <v>11</v>
      </c>
      <c r="C66" t="s">
        <v>125</v>
      </c>
      <c r="E66" t="s">
        <v>133</v>
      </c>
      <c r="F66" t="s">
        <v>133</v>
      </c>
      <c r="J66" t="s">
        <v>27</v>
      </c>
      <c r="K66">
        <v>2</v>
      </c>
      <c r="L66">
        <v>438</v>
      </c>
      <c r="M66">
        <v>1.4E-2</v>
      </c>
      <c r="N66" s="4">
        <v>43588</v>
      </c>
      <c r="O66">
        <v>2019</v>
      </c>
    </row>
    <row r="67" spans="1:15" x14ac:dyDescent="0.25">
      <c r="A67" t="s">
        <v>11</v>
      </c>
      <c r="C67" t="s">
        <v>125</v>
      </c>
      <c r="E67" t="s">
        <v>134</v>
      </c>
      <c r="F67" t="s">
        <v>134</v>
      </c>
      <c r="J67" t="s">
        <v>27</v>
      </c>
      <c r="K67">
        <v>2</v>
      </c>
      <c r="L67">
        <v>128</v>
      </c>
      <c r="M67">
        <v>4.0000000000000001E-3</v>
      </c>
      <c r="N67" s="4">
        <v>43588</v>
      </c>
      <c r="O67">
        <v>2019</v>
      </c>
    </row>
    <row r="68" spans="1:15" x14ac:dyDescent="0.25">
      <c r="A68" t="s">
        <v>11</v>
      </c>
      <c r="C68" t="s">
        <v>125</v>
      </c>
      <c r="E68" t="s">
        <v>135</v>
      </c>
      <c r="F68" t="s">
        <v>135</v>
      </c>
      <c r="J68" t="s">
        <v>27</v>
      </c>
      <c r="K68">
        <v>2</v>
      </c>
      <c r="L68">
        <v>136</v>
      </c>
      <c r="M68">
        <v>0</v>
      </c>
      <c r="N68" s="4">
        <v>43588</v>
      </c>
      <c r="O68">
        <v>2019</v>
      </c>
    </row>
    <row r="69" spans="1:15" x14ac:dyDescent="0.25">
      <c r="A69" t="s">
        <v>11</v>
      </c>
      <c r="C69" t="s">
        <v>125</v>
      </c>
      <c r="E69" t="s">
        <v>136</v>
      </c>
      <c r="F69" t="s">
        <v>136</v>
      </c>
      <c r="J69" t="s">
        <v>27</v>
      </c>
      <c r="K69">
        <v>1</v>
      </c>
      <c r="L69">
        <v>159</v>
      </c>
      <c r="M69">
        <v>0</v>
      </c>
      <c r="N69" s="4">
        <v>43588</v>
      </c>
      <c r="O69">
        <v>2019</v>
      </c>
    </row>
    <row r="70" spans="1:15" x14ac:dyDescent="0.25">
      <c r="A70" t="s">
        <v>11</v>
      </c>
      <c r="C70" t="s">
        <v>125</v>
      </c>
      <c r="E70" t="s">
        <v>30</v>
      </c>
      <c r="F70" t="s">
        <v>30</v>
      </c>
      <c r="J70" t="s">
        <v>27</v>
      </c>
      <c r="K70">
        <v>29</v>
      </c>
      <c r="L70">
        <v>3625</v>
      </c>
      <c r="M70">
        <v>0.11600000000000001</v>
      </c>
      <c r="N70" s="4">
        <v>43588</v>
      </c>
      <c r="O70">
        <v>2019</v>
      </c>
    </row>
    <row r="71" spans="1:15" x14ac:dyDescent="0.25">
      <c r="A71" t="s">
        <v>11</v>
      </c>
      <c r="C71" t="s">
        <v>125</v>
      </c>
      <c r="E71" t="s">
        <v>31</v>
      </c>
      <c r="F71" t="s">
        <v>31</v>
      </c>
      <c r="J71" t="s">
        <v>27</v>
      </c>
      <c r="K71">
        <v>20</v>
      </c>
      <c r="L71">
        <v>5020</v>
      </c>
      <c r="M71">
        <v>0.16</v>
      </c>
      <c r="N71" s="4">
        <v>43588</v>
      </c>
      <c r="O71">
        <v>2019</v>
      </c>
    </row>
    <row r="72" spans="1:15" x14ac:dyDescent="0.25">
      <c r="A72" t="s">
        <v>11</v>
      </c>
      <c r="C72" t="s">
        <v>125</v>
      </c>
      <c r="E72" t="s">
        <v>137</v>
      </c>
      <c r="F72" t="s">
        <v>137</v>
      </c>
      <c r="J72" t="s">
        <v>27</v>
      </c>
      <c r="K72">
        <v>55</v>
      </c>
      <c r="L72">
        <v>1760</v>
      </c>
      <c r="M72">
        <v>5.5E-2</v>
      </c>
      <c r="N72" s="4">
        <v>43588</v>
      </c>
      <c r="O72">
        <v>2019</v>
      </c>
    </row>
    <row r="73" spans="1:15" x14ac:dyDescent="0.25">
      <c r="A73" t="s">
        <v>11</v>
      </c>
      <c r="C73" t="s">
        <v>125</v>
      </c>
      <c r="E73" t="s">
        <v>138</v>
      </c>
      <c r="F73" t="s">
        <v>138</v>
      </c>
      <c r="J73" t="s">
        <v>27</v>
      </c>
      <c r="K73">
        <v>8</v>
      </c>
      <c r="L73">
        <v>256</v>
      </c>
      <c r="M73">
        <v>8.0000000000000002E-3</v>
      </c>
      <c r="N73" s="4">
        <v>43588</v>
      </c>
      <c r="O73">
        <v>2019</v>
      </c>
    </row>
    <row r="74" spans="1:15" x14ac:dyDescent="0.25">
      <c r="A74" t="s">
        <v>11</v>
      </c>
      <c r="C74" t="s">
        <v>125</v>
      </c>
      <c r="E74" t="s">
        <v>51</v>
      </c>
      <c r="F74" t="s">
        <v>51</v>
      </c>
      <c r="J74" t="s">
        <v>27</v>
      </c>
      <c r="K74">
        <v>167</v>
      </c>
      <c r="L74">
        <v>5344</v>
      </c>
      <c r="M74">
        <v>0.16700000000000001</v>
      </c>
      <c r="N74" s="4">
        <v>43588</v>
      </c>
      <c r="O74">
        <v>2019</v>
      </c>
    </row>
    <row r="75" spans="1:15" x14ac:dyDescent="0.25">
      <c r="A75" t="s">
        <v>11</v>
      </c>
      <c r="C75" t="s">
        <v>125</v>
      </c>
      <c r="E75" t="s">
        <v>32</v>
      </c>
      <c r="F75" t="s">
        <v>32</v>
      </c>
      <c r="J75" t="s">
        <v>33</v>
      </c>
      <c r="K75">
        <v>1</v>
      </c>
      <c r="L75">
        <v>1885</v>
      </c>
      <c r="M75">
        <v>8.8999999999999996E-2</v>
      </c>
      <c r="N75" s="4">
        <v>43588</v>
      </c>
      <c r="O75">
        <v>2019</v>
      </c>
    </row>
    <row r="76" spans="1:15" x14ac:dyDescent="0.25">
      <c r="A76" t="s">
        <v>11</v>
      </c>
      <c r="C76" t="s">
        <v>126</v>
      </c>
      <c r="E76" t="s">
        <v>29</v>
      </c>
      <c r="F76" t="s">
        <v>29</v>
      </c>
      <c r="J76" t="s">
        <v>27</v>
      </c>
      <c r="K76">
        <v>10</v>
      </c>
      <c r="L76">
        <v>240</v>
      </c>
      <c r="M76">
        <v>0.01</v>
      </c>
      <c r="N76" s="4">
        <v>43734</v>
      </c>
      <c r="O76">
        <v>2019</v>
      </c>
    </row>
    <row r="77" spans="1:15" x14ac:dyDescent="0.25">
      <c r="A77" t="s">
        <v>11</v>
      </c>
      <c r="C77" t="s">
        <v>126</v>
      </c>
      <c r="E77" t="s">
        <v>30</v>
      </c>
      <c r="F77" t="s">
        <v>30</v>
      </c>
      <c r="J77" t="s">
        <v>27</v>
      </c>
      <c r="K77">
        <v>85</v>
      </c>
      <c r="L77">
        <v>10625</v>
      </c>
      <c r="M77">
        <v>0.34</v>
      </c>
      <c r="N77" s="4">
        <v>43734</v>
      </c>
      <c r="O77">
        <v>2019</v>
      </c>
    </row>
    <row r="78" spans="1:15" x14ac:dyDescent="0.25">
      <c r="A78" t="s">
        <v>11</v>
      </c>
      <c r="C78" t="s">
        <v>126</v>
      </c>
      <c r="E78" t="s">
        <v>31</v>
      </c>
      <c r="F78" t="s">
        <v>31</v>
      </c>
      <c r="J78" t="s">
        <v>27</v>
      </c>
      <c r="K78">
        <v>20</v>
      </c>
      <c r="L78">
        <v>5020</v>
      </c>
      <c r="M78">
        <v>0.16</v>
      </c>
      <c r="N78" s="4">
        <v>43734</v>
      </c>
      <c r="O78">
        <v>2019</v>
      </c>
    </row>
    <row r="79" spans="1:15" x14ac:dyDescent="0.25">
      <c r="A79" t="s">
        <v>11</v>
      </c>
      <c r="C79" t="s">
        <v>126</v>
      </c>
      <c r="E79" t="s">
        <v>51</v>
      </c>
      <c r="F79" t="s">
        <v>51</v>
      </c>
      <c r="J79" t="s">
        <v>27</v>
      </c>
      <c r="K79">
        <v>230</v>
      </c>
      <c r="L79">
        <v>7360</v>
      </c>
      <c r="M79">
        <v>0.23</v>
      </c>
      <c r="N79" s="4">
        <v>43734</v>
      </c>
      <c r="O79">
        <v>2019</v>
      </c>
    </row>
    <row r="80" spans="1:15" x14ac:dyDescent="0.25">
      <c r="A80" t="s">
        <v>11</v>
      </c>
      <c r="C80" t="s">
        <v>126</v>
      </c>
      <c r="E80" t="s">
        <v>32</v>
      </c>
      <c r="F80" t="s">
        <v>32</v>
      </c>
      <c r="J80" t="s">
        <v>33</v>
      </c>
      <c r="K80">
        <v>5</v>
      </c>
      <c r="L80">
        <v>9425</v>
      </c>
      <c r="M80">
        <v>0.44499999999999995</v>
      </c>
      <c r="N80" s="4">
        <v>43734</v>
      </c>
      <c r="O80">
        <v>2019</v>
      </c>
    </row>
    <row r="81" spans="1:15" x14ac:dyDescent="0.25">
      <c r="A81" t="s">
        <v>12</v>
      </c>
      <c r="C81" t="s">
        <v>127</v>
      </c>
      <c r="D81" t="s">
        <v>14</v>
      </c>
      <c r="E81" t="s">
        <v>34</v>
      </c>
      <c r="F81" t="s">
        <v>34</v>
      </c>
      <c r="J81" t="s">
        <v>33</v>
      </c>
      <c r="K81">
        <v>1</v>
      </c>
      <c r="L81">
        <v>117139</v>
      </c>
      <c r="M81">
        <v>0</v>
      </c>
      <c r="N81" s="4">
        <v>44196</v>
      </c>
      <c r="O81">
        <v>2020</v>
      </c>
    </row>
    <row r="82" spans="1:15" x14ac:dyDescent="0.25">
      <c r="A82" t="s">
        <v>12</v>
      </c>
      <c r="C82" t="s">
        <v>128</v>
      </c>
      <c r="D82" t="s">
        <v>14</v>
      </c>
      <c r="E82" t="s">
        <v>34</v>
      </c>
      <c r="F82" t="s">
        <v>34</v>
      </c>
      <c r="J82" t="s">
        <v>33</v>
      </c>
      <c r="K82">
        <v>1</v>
      </c>
      <c r="L82">
        <v>1919363</v>
      </c>
      <c r="M82">
        <v>0</v>
      </c>
      <c r="N82" s="4">
        <v>44196</v>
      </c>
      <c r="O82">
        <v>2020</v>
      </c>
    </row>
    <row r="83" spans="1:15" x14ac:dyDescent="0.25">
      <c r="A83" t="s">
        <v>12</v>
      </c>
      <c r="C83" t="s">
        <v>45</v>
      </c>
      <c r="D83" t="s">
        <v>129</v>
      </c>
      <c r="E83" t="s">
        <v>34</v>
      </c>
      <c r="F83" t="s">
        <v>34</v>
      </c>
      <c r="J83" t="s">
        <v>33</v>
      </c>
      <c r="K83">
        <v>1</v>
      </c>
      <c r="L83">
        <v>296669</v>
      </c>
      <c r="M83">
        <v>0</v>
      </c>
      <c r="N83" s="4">
        <v>44196</v>
      </c>
      <c r="O83">
        <v>2020</v>
      </c>
    </row>
    <row r="84" spans="1:15" x14ac:dyDescent="0.25">
      <c r="A84" t="s">
        <v>12</v>
      </c>
      <c r="C84" t="s">
        <v>47</v>
      </c>
      <c r="D84" t="s">
        <v>129</v>
      </c>
      <c r="E84" t="s">
        <v>34</v>
      </c>
      <c r="F84" t="s">
        <v>34</v>
      </c>
      <c r="J84" t="s">
        <v>33</v>
      </c>
      <c r="K84">
        <v>1</v>
      </c>
      <c r="L84">
        <v>530728.35</v>
      </c>
      <c r="M84">
        <v>0</v>
      </c>
      <c r="N84" s="4">
        <v>44196</v>
      </c>
      <c r="O84">
        <v>2020</v>
      </c>
    </row>
    <row r="85" spans="1:15" x14ac:dyDescent="0.25">
      <c r="A85" t="s">
        <v>12</v>
      </c>
      <c r="C85" t="s">
        <v>130</v>
      </c>
      <c r="D85" t="s">
        <v>14</v>
      </c>
      <c r="E85" t="s">
        <v>34</v>
      </c>
      <c r="F85" t="s">
        <v>34</v>
      </c>
      <c r="J85" t="s">
        <v>33</v>
      </c>
      <c r="K85">
        <v>1</v>
      </c>
      <c r="L85">
        <v>0</v>
      </c>
      <c r="M85">
        <v>0</v>
      </c>
      <c r="N85" s="4">
        <v>44196</v>
      </c>
      <c r="O85">
        <v>2020</v>
      </c>
    </row>
    <row r="86" spans="1:15" x14ac:dyDescent="0.25">
      <c r="A86" t="s">
        <v>12</v>
      </c>
      <c r="C86" t="s">
        <v>131</v>
      </c>
      <c r="D86" t="s">
        <v>14</v>
      </c>
      <c r="E86" t="s">
        <v>34</v>
      </c>
      <c r="F86" t="s">
        <v>34</v>
      </c>
      <c r="J86" t="s">
        <v>33</v>
      </c>
      <c r="K86">
        <v>1</v>
      </c>
      <c r="L86">
        <v>535902</v>
      </c>
      <c r="M86">
        <v>0</v>
      </c>
      <c r="N86" s="4">
        <v>44196</v>
      </c>
      <c r="O86">
        <v>2020</v>
      </c>
    </row>
    <row r="87" spans="1:15" x14ac:dyDescent="0.25">
      <c r="A87" t="s">
        <v>6</v>
      </c>
      <c r="C87" t="s">
        <v>139</v>
      </c>
      <c r="D87" t="s">
        <v>8</v>
      </c>
      <c r="E87" t="s">
        <v>52</v>
      </c>
      <c r="F87" t="s">
        <v>52</v>
      </c>
      <c r="J87" t="s">
        <v>28</v>
      </c>
      <c r="K87">
        <v>1</v>
      </c>
      <c r="L87" s="3">
        <v>230291</v>
      </c>
      <c r="M87" s="3">
        <v>0</v>
      </c>
      <c r="N87" s="4">
        <v>42776</v>
      </c>
      <c r="O87">
        <v>2017</v>
      </c>
    </row>
    <row r="88" spans="1:15" x14ac:dyDescent="0.25">
      <c r="A88" t="s">
        <v>6</v>
      </c>
      <c r="C88" t="s">
        <v>140</v>
      </c>
      <c r="D88" t="s">
        <v>8</v>
      </c>
      <c r="E88" t="s">
        <v>52</v>
      </c>
      <c r="F88" t="s">
        <v>52</v>
      </c>
      <c r="J88" t="s">
        <v>28</v>
      </c>
      <c r="K88">
        <v>1</v>
      </c>
      <c r="L88">
        <v>41553</v>
      </c>
      <c r="M88">
        <v>1.4</v>
      </c>
      <c r="N88" s="4">
        <v>43008</v>
      </c>
      <c r="O88">
        <v>2017</v>
      </c>
    </row>
    <row r="89" spans="1:15" x14ac:dyDescent="0.25">
      <c r="A89" t="s">
        <v>11</v>
      </c>
      <c r="C89" t="s">
        <v>141</v>
      </c>
      <c r="E89" t="s">
        <v>142</v>
      </c>
      <c r="F89" t="s">
        <v>142</v>
      </c>
      <c r="J89" t="s">
        <v>33</v>
      </c>
      <c r="K89">
        <v>53</v>
      </c>
      <c r="L89">
        <v>164300</v>
      </c>
      <c r="M89">
        <v>7.79</v>
      </c>
      <c r="N89" s="4">
        <v>43781</v>
      </c>
      <c r="O89">
        <v>2019</v>
      </c>
    </row>
    <row r="90" spans="1:15" x14ac:dyDescent="0.25">
      <c r="A90" t="s">
        <v>10</v>
      </c>
      <c r="C90" t="s">
        <v>143</v>
      </c>
      <c r="D90" t="s">
        <v>7</v>
      </c>
      <c r="E90" t="s">
        <v>39</v>
      </c>
      <c r="F90" t="s">
        <v>39</v>
      </c>
      <c r="J90" t="s">
        <v>28</v>
      </c>
      <c r="K90">
        <v>1</v>
      </c>
      <c r="L90" s="3">
        <v>654670</v>
      </c>
      <c r="M90" s="3">
        <v>173.5</v>
      </c>
      <c r="N90" s="4">
        <v>44044</v>
      </c>
      <c r="O90">
        <v>2020</v>
      </c>
    </row>
    <row r="91" spans="1:15" x14ac:dyDescent="0.25">
      <c r="A91" t="s">
        <v>12</v>
      </c>
      <c r="C91" t="s">
        <v>144</v>
      </c>
      <c r="D91" t="s">
        <v>14</v>
      </c>
      <c r="E91" t="s">
        <v>34</v>
      </c>
      <c r="F91" t="s">
        <v>34</v>
      </c>
      <c r="J91" t="s">
        <v>33</v>
      </c>
      <c r="K91">
        <v>1</v>
      </c>
      <c r="L91">
        <v>40757</v>
      </c>
      <c r="M91">
        <v>0</v>
      </c>
      <c r="N91" s="4">
        <v>44196</v>
      </c>
      <c r="O91">
        <v>2020</v>
      </c>
    </row>
    <row r="92" spans="1:15" x14ac:dyDescent="0.25">
      <c r="A92" t="s">
        <v>12</v>
      </c>
      <c r="C92" t="s">
        <v>145</v>
      </c>
      <c r="D92" t="s">
        <v>14</v>
      </c>
      <c r="E92" t="s">
        <v>34</v>
      </c>
      <c r="F92" t="s">
        <v>34</v>
      </c>
      <c r="J92" t="s">
        <v>33</v>
      </c>
      <c r="K92">
        <v>1</v>
      </c>
      <c r="L92">
        <v>128275.41</v>
      </c>
      <c r="M92">
        <v>0</v>
      </c>
      <c r="N92" s="4">
        <v>44196</v>
      </c>
      <c r="O92">
        <v>2020</v>
      </c>
    </row>
    <row r="93" spans="1:15" x14ac:dyDescent="0.25">
      <c r="A93" t="s">
        <v>12</v>
      </c>
      <c r="C93" t="s">
        <v>146</v>
      </c>
      <c r="D93" t="s">
        <v>14</v>
      </c>
      <c r="E93" t="s">
        <v>34</v>
      </c>
      <c r="F93" t="s">
        <v>34</v>
      </c>
      <c r="J93" t="s">
        <v>33</v>
      </c>
      <c r="K93">
        <v>1</v>
      </c>
      <c r="L93">
        <v>41320</v>
      </c>
      <c r="M93">
        <v>0</v>
      </c>
      <c r="N93" s="4">
        <v>44196</v>
      </c>
      <c r="O93">
        <v>2020</v>
      </c>
    </row>
    <row r="94" spans="1:15" x14ac:dyDescent="0.25">
      <c r="A94" t="s">
        <v>12</v>
      </c>
      <c r="C94" t="s">
        <v>147</v>
      </c>
      <c r="D94" t="s">
        <v>14</v>
      </c>
      <c r="E94" t="s">
        <v>34</v>
      </c>
      <c r="F94" t="s">
        <v>34</v>
      </c>
      <c r="J94" t="s">
        <v>33</v>
      </c>
      <c r="K94">
        <v>1</v>
      </c>
      <c r="L94">
        <v>175100</v>
      </c>
      <c r="M94">
        <v>0</v>
      </c>
      <c r="N94" s="4">
        <v>44196</v>
      </c>
      <c r="O94">
        <v>2020</v>
      </c>
    </row>
    <row r="95" spans="1:15" x14ac:dyDescent="0.25">
      <c r="A95" t="s">
        <v>10</v>
      </c>
      <c r="C95" t="s">
        <v>148</v>
      </c>
      <c r="D95" t="s">
        <v>7</v>
      </c>
      <c r="E95" t="s">
        <v>39</v>
      </c>
      <c r="F95" t="s">
        <v>39</v>
      </c>
      <c r="J95" t="s">
        <v>28</v>
      </c>
      <c r="K95">
        <v>1</v>
      </c>
      <c r="L95" s="3">
        <v>757538</v>
      </c>
      <c r="M95" s="3">
        <v>104.1</v>
      </c>
      <c r="N95" s="4">
        <v>43875</v>
      </c>
      <c r="O95">
        <v>2020</v>
      </c>
    </row>
    <row r="96" spans="1:15" x14ac:dyDescent="0.25">
      <c r="A96" t="s">
        <v>10</v>
      </c>
      <c r="C96" t="s">
        <v>149</v>
      </c>
      <c r="D96" t="s">
        <v>7</v>
      </c>
      <c r="E96" t="s">
        <v>39</v>
      </c>
      <c r="F96" t="s">
        <v>39</v>
      </c>
      <c r="J96" t="s">
        <v>28</v>
      </c>
      <c r="K96">
        <v>1</v>
      </c>
      <c r="L96" s="3">
        <v>36946</v>
      </c>
      <c r="M96" s="3">
        <v>58.7</v>
      </c>
      <c r="N96" s="4">
        <v>44166</v>
      </c>
      <c r="O96">
        <v>2020</v>
      </c>
    </row>
    <row r="97" spans="1:15" x14ac:dyDescent="0.25">
      <c r="A97" t="s">
        <v>10</v>
      </c>
      <c r="C97" t="s">
        <v>150</v>
      </c>
      <c r="D97" t="s">
        <v>7</v>
      </c>
      <c r="E97" t="s">
        <v>39</v>
      </c>
      <c r="F97" t="s">
        <v>39</v>
      </c>
      <c r="J97" t="s">
        <v>28</v>
      </c>
      <c r="K97">
        <v>1</v>
      </c>
      <c r="L97" s="3">
        <v>534546</v>
      </c>
      <c r="M97" s="3">
        <v>82.5</v>
      </c>
      <c r="N97" s="4">
        <v>44095</v>
      </c>
      <c r="O97">
        <v>2020</v>
      </c>
    </row>
    <row r="98" spans="1:15" x14ac:dyDescent="0.25">
      <c r="A98" t="s">
        <v>10</v>
      </c>
      <c r="C98" t="s">
        <v>151</v>
      </c>
      <c r="D98" t="s">
        <v>7</v>
      </c>
      <c r="E98" t="s">
        <v>39</v>
      </c>
      <c r="F98" t="s">
        <v>39</v>
      </c>
      <c r="J98" t="s">
        <v>28</v>
      </c>
      <c r="K98">
        <v>1</v>
      </c>
      <c r="L98" s="3">
        <v>614676</v>
      </c>
      <c r="M98" s="3">
        <v>86.4</v>
      </c>
      <c r="N98" s="4">
        <v>44083</v>
      </c>
      <c r="O98">
        <v>2020</v>
      </c>
    </row>
    <row r="99" spans="1:15" x14ac:dyDescent="0.25">
      <c r="A99" t="s">
        <v>12</v>
      </c>
      <c r="C99" t="s">
        <v>152</v>
      </c>
      <c r="D99" t="s">
        <v>46</v>
      </c>
      <c r="E99" t="s">
        <v>34</v>
      </c>
      <c r="F99" t="s">
        <v>34</v>
      </c>
      <c r="J99" t="s">
        <v>33</v>
      </c>
      <c r="K99">
        <v>1</v>
      </c>
      <c r="L99" s="3">
        <v>606203</v>
      </c>
      <c r="M99" s="3">
        <v>0</v>
      </c>
      <c r="N99" s="4">
        <v>44196</v>
      </c>
      <c r="O99">
        <v>2020</v>
      </c>
    </row>
    <row r="100" spans="1:15" x14ac:dyDescent="0.25">
      <c r="A100" t="s">
        <v>12</v>
      </c>
      <c r="C100" t="s">
        <v>153</v>
      </c>
      <c r="D100" t="s">
        <v>46</v>
      </c>
      <c r="E100" t="s">
        <v>34</v>
      </c>
      <c r="F100" t="s">
        <v>34</v>
      </c>
      <c r="J100" t="s">
        <v>33</v>
      </c>
      <c r="K100">
        <v>1</v>
      </c>
      <c r="L100" s="3">
        <v>208983</v>
      </c>
      <c r="M100" s="3">
        <v>0</v>
      </c>
      <c r="N100" s="4">
        <v>44196</v>
      </c>
      <c r="O100">
        <v>2020</v>
      </c>
    </row>
    <row r="101" spans="1:15" x14ac:dyDescent="0.25">
      <c r="A101" t="s">
        <v>12</v>
      </c>
      <c r="C101" t="s">
        <v>13</v>
      </c>
      <c r="D101" t="s">
        <v>46</v>
      </c>
      <c r="E101" t="s">
        <v>34</v>
      </c>
      <c r="F101" t="s">
        <v>34</v>
      </c>
      <c r="J101" t="s">
        <v>33</v>
      </c>
      <c r="K101">
        <v>1</v>
      </c>
      <c r="L101">
        <v>85536</v>
      </c>
      <c r="M101" s="3">
        <v>0</v>
      </c>
      <c r="N101" s="4">
        <v>44196</v>
      </c>
      <c r="O101">
        <v>2020</v>
      </c>
    </row>
    <row r="102" spans="1:15" x14ac:dyDescent="0.25">
      <c r="A102" t="s">
        <v>12</v>
      </c>
      <c r="C102" t="s">
        <v>154</v>
      </c>
      <c r="D102" t="s">
        <v>129</v>
      </c>
      <c r="E102" t="s">
        <v>34</v>
      </c>
      <c r="F102" t="s">
        <v>34</v>
      </c>
      <c r="J102" t="s">
        <v>33</v>
      </c>
      <c r="K102">
        <v>1</v>
      </c>
      <c r="L102">
        <v>203691</v>
      </c>
      <c r="M102" s="3">
        <v>0</v>
      </c>
      <c r="N102" s="4">
        <v>43616</v>
      </c>
      <c r="O102">
        <v>2019</v>
      </c>
    </row>
    <row r="103" spans="1:15" x14ac:dyDescent="0.25">
      <c r="A103" t="s">
        <v>12</v>
      </c>
      <c r="C103" t="s">
        <v>98</v>
      </c>
      <c r="D103" t="s">
        <v>46</v>
      </c>
      <c r="E103" t="s">
        <v>34</v>
      </c>
      <c r="F103" t="s">
        <v>34</v>
      </c>
      <c r="J103" t="s">
        <v>33</v>
      </c>
      <c r="K103">
        <v>1</v>
      </c>
      <c r="L103">
        <v>275604</v>
      </c>
      <c r="M103" s="3">
        <v>0</v>
      </c>
      <c r="N103" s="4">
        <v>44196</v>
      </c>
      <c r="O103">
        <v>2020</v>
      </c>
    </row>
    <row r="104" spans="1:15" x14ac:dyDescent="0.25">
      <c r="A104" t="s">
        <v>12</v>
      </c>
      <c r="C104" t="s">
        <v>103</v>
      </c>
      <c r="D104" t="s">
        <v>46</v>
      </c>
      <c r="E104" t="s">
        <v>34</v>
      </c>
      <c r="F104" t="s">
        <v>34</v>
      </c>
      <c r="J104" t="s">
        <v>33</v>
      </c>
      <c r="K104">
        <v>1</v>
      </c>
      <c r="L104">
        <v>592879</v>
      </c>
      <c r="M104" s="3">
        <v>0</v>
      </c>
      <c r="N104" s="4">
        <v>44196</v>
      </c>
      <c r="O104">
        <v>2020</v>
      </c>
    </row>
    <row r="105" spans="1:15" x14ac:dyDescent="0.25">
      <c r="A105" t="s">
        <v>12</v>
      </c>
      <c r="C105" t="s">
        <v>155</v>
      </c>
      <c r="D105" t="s">
        <v>46</v>
      </c>
      <c r="E105" t="s">
        <v>34</v>
      </c>
      <c r="F105" t="s">
        <v>34</v>
      </c>
      <c r="J105" t="s">
        <v>33</v>
      </c>
      <c r="K105">
        <v>1</v>
      </c>
      <c r="L105">
        <v>351393</v>
      </c>
      <c r="M105" s="3">
        <v>0</v>
      </c>
      <c r="N105" s="4">
        <v>44196</v>
      </c>
      <c r="O105">
        <v>2020</v>
      </c>
    </row>
    <row r="106" spans="1:15" x14ac:dyDescent="0.25">
      <c r="A106" t="s">
        <v>12</v>
      </c>
      <c r="C106" t="s">
        <v>156</v>
      </c>
      <c r="D106" t="s">
        <v>14</v>
      </c>
      <c r="E106" t="s">
        <v>34</v>
      </c>
      <c r="F106" t="s">
        <v>34</v>
      </c>
      <c r="J106" t="s">
        <v>33</v>
      </c>
      <c r="K106">
        <v>1</v>
      </c>
      <c r="L106">
        <v>0</v>
      </c>
      <c r="M106" s="3">
        <v>0</v>
      </c>
      <c r="N106" s="4">
        <v>44196</v>
      </c>
      <c r="O106">
        <v>2020</v>
      </c>
    </row>
    <row r="107" spans="1:15" x14ac:dyDescent="0.25">
      <c r="A107" t="s">
        <v>12</v>
      </c>
      <c r="C107" t="s">
        <v>102</v>
      </c>
      <c r="D107" t="s">
        <v>46</v>
      </c>
      <c r="E107" t="s">
        <v>34</v>
      </c>
      <c r="F107" t="s">
        <v>34</v>
      </c>
      <c r="J107" t="s">
        <v>33</v>
      </c>
      <c r="K107">
        <v>1</v>
      </c>
      <c r="L107">
        <v>924312</v>
      </c>
      <c r="M107" s="3">
        <v>0</v>
      </c>
      <c r="N107" s="4">
        <v>44196</v>
      </c>
      <c r="O107">
        <v>2020</v>
      </c>
    </row>
    <row r="108" spans="1:15" x14ac:dyDescent="0.25">
      <c r="A108" t="s">
        <v>10</v>
      </c>
      <c r="C108" t="s">
        <v>43</v>
      </c>
      <c r="D108" t="s">
        <v>7</v>
      </c>
      <c r="E108" t="s">
        <v>39</v>
      </c>
      <c r="F108" t="s">
        <v>39</v>
      </c>
      <c r="J108" t="s">
        <v>28</v>
      </c>
      <c r="K108">
        <v>1</v>
      </c>
      <c r="L108">
        <v>1180977</v>
      </c>
      <c r="M108">
        <v>222.8</v>
      </c>
      <c r="N108" s="4">
        <v>43416</v>
      </c>
      <c r="O108">
        <v>2018</v>
      </c>
    </row>
    <row r="109" spans="1:15" x14ac:dyDescent="0.25">
      <c r="A109" t="s">
        <v>10</v>
      </c>
      <c r="C109" t="s">
        <v>158</v>
      </c>
      <c r="D109" t="s">
        <v>7</v>
      </c>
      <c r="E109" t="s">
        <v>39</v>
      </c>
      <c r="F109" t="s">
        <v>39</v>
      </c>
      <c r="J109" t="s">
        <v>28</v>
      </c>
      <c r="K109">
        <v>1</v>
      </c>
      <c r="L109">
        <v>1550435</v>
      </c>
      <c r="M109">
        <v>255.4</v>
      </c>
      <c r="N109" s="4">
        <v>44011</v>
      </c>
      <c r="O109">
        <v>2020</v>
      </c>
    </row>
    <row r="110" spans="1:15" x14ac:dyDescent="0.25">
      <c r="A110" t="s">
        <v>12</v>
      </c>
      <c r="C110" t="s">
        <v>154</v>
      </c>
      <c r="D110" t="s">
        <v>159</v>
      </c>
      <c r="E110" t="s">
        <v>34</v>
      </c>
      <c r="F110" t="s">
        <v>34</v>
      </c>
      <c r="J110" t="s">
        <v>33</v>
      </c>
      <c r="K110">
        <v>1</v>
      </c>
      <c r="L110">
        <v>453819</v>
      </c>
      <c r="M110">
        <v>0</v>
      </c>
      <c r="N110" s="4">
        <v>43616</v>
      </c>
      <c r="O110">
        <v>2019</v>
      </c>
    </row>
    <row r="111" spans="1:15" x14ac:dyDescent="0.25">
      <c r="A111" t="s">
        <v>12</v>
      </c>
      <c r="C111" t="s">
        <v>160</v>
      </c>
      <c r="D111" t="s">
        <v>14</v>
      </c>
      <c r="E111" t="s">
        <v>34</v>
      </c>
      <c r="F111" t="s">
        <v>34</v>
      </c>
      <c r="J111" t="s">
        <v>33</v>
      </c>
      <c r="K111">
        <v>1</v>
      </c>
      <c r="L111">
        <v>1034250</v>
      </c>
      <c r="M111">
        <v>0</v>
      </c>
      <c r="N111" s="4">
        <v>44196</v>
      </c>
      <c r="O111">
        <v>2020</v>
      </c>
    </row>
    <row r="112" spans="1:15" x14ac:dyDescent="0.25">
      <c r="A112" t="s">
        <v>12</v>
      </c>
      <c r="C112" t="s">
        <v>44</v>
      </c>
      <c r="D112" t="s">
        <v>46</v>
      </c>
      <c r="E112" t="s">
        <v>34</v>
      </c>
      <c r="F112" t="s">
        <v>34</v>
      </c>
      <c r="J112" t="s">
        <v>33</v>
      </c>
      <c r="K112">
        <v>1</v>
      </c>
      <c r="L112">
        <v>527262</v>
      </c>
      <c r="M112">
        <v>0</v>
      </c>
      <c r="N112" s="4">
        <v>44196</v>
      </c>
      <c r="O112">
        <v>2020</v>
      </c>
    </row>
    <row r="113" spans="1:15" x14ac:dyDescent="0.25">
      <c r="A113" t="s">
        <v>12</v>
      </c>
      <c r="C113" t="s">
        <v>15</v>
      </c>
      <c r="D113" t="s">
        <v>46</v>
      </c>
      <c r="E113" t="s">
        <v>34</v>
      </c>
      <c r="F113" t="s">
        <v>34</v>
      </c>
      <c r="J113" t="s">
        <v>33</v>
      </c>
      <c r="K113">
        <v>1</v>
      </c>
      <c r="L113">
        <v>400709</v>
      </c>
      <c r="M113">
        <v>0</v>
      </c>
      <c r="N113" s="4">
        <v>44196</v>
      </c>
      <c r="O113">
        <v>2020</v>
      </c>
    </row>
    <row r="114" spans="1:15" x14ac:dyDescent="0.25">
      <c r="A114" t="s">
        <v>12</v>
      </c>
      <c r="C114" t="s">
        <v>161</v>
      </c>
      <c r="D114" t="s">
        <v>14</v>
      </c>
      <c r="E114" t="s">
        <v>34</v>
      </c>
      <c r="F114" t="s">
        <v>34</v>
      </c>
      <c r="J114" t="s">
        <v>33</v>
      </c>
      <c r="K114">
        <v>1</v>
      </c>
      <c r="L114">
        <v>189158</v>
      </c>
      <c r="M114">
        <v>0</v>
      </c>
      <c r="N114" s="4">
        <v>44196</v>
      </c>
      <c r="O114">
        <v>2020</v>
      </c>
    </row>
    <row r="115" spans="1:15" x14ac:dyDescent="0.25">
      <c r="A115" t="s">
        <v>10</v>
      </c>
      <c r="C115" t="s">
        <v>157</v>
      </c>
      <c r="D115" t="s">
        <v>7</v>
      </c>
      <c r="E115" t="s">
        <v>39</v>
      </c>
      <c r="F115" t="s">
        <v>39</v>
      </c>
      <c r="J115" t="s">
        <v>28</v>
      </c>
      <c r="K115">
        <v>1</v>
      </c>
      <c r="L115" s="3">
        <v>832038</v>
      </c>
      <c r="M115" s="3">
        <v>207.3</v>
      </c>
      <c r="N115" s="4">
        <v>44074</v>
      </c>
      <c r="O115">
        <v>2020</v>
      </c>
    </row>
    <row r="116" spans="1:15" x14ac:dyDescent="0.25">
      <c r="A116" t="s">
        <v>10</v>
      </c>
      <c r="C116" t="s">
        <v>162</v>
      </c>
      <c r="D116" t="s">
        <v>7</v>
      </c>
      <c r="E116" t="s">
        <v>39</v>
      </c>
      <c r="F116" t="s">
        <v>39</v>
      </c>
      <c r="J116" t="s">
        <v>28</v>
      </c>
      <c r="K116">
        <v>1</v>
      </c>
      <c r="L116" s="3">
        <v>1871081</v>
      </c>
      <c r="M116" s="3">
        <v>389.1</v>
      </c>
      <c r="N116" s="4">
        <v>44074</v>
      </c>
      <c r="O116">
        <v>2020</v>
      </c>
    </row>
    <row r="117" spans="1:15" x14ac:dyDescent="0.25">
      <c r="A117" t="s">
        <v>10</v>
      </c>
      <c r="C117" t="s">
        <v>163</v>
      </c>
      <c r="D117" t="s">
        <v>7</v>
      </c>
      <c r="E117" t="s">
        <v>39</v>
      </c>
      <c r="F117" t="s">
        <v>39</v>
      </c>
      <c r="J117" t="s">
        <v>28</v>
      </c>
      <c r="K117">
        <v>1</v>
      </c>
      <c r="L117" s="3">
        <v>1908001</v>
      </c>
      <c r="M117" s="3">
        <v>383.9</v>
      </c>
      <c r="N117" s="4">
        <v>44074</v>
      </c>
      <c r="O117">
        <v>2020</v>
      </c>
    </row>
    <row r="118" spans="1:15" x14ac:dyDescent="0.25">
      <c r="A118" t="s">
        <v>10</v>
      </c>
      <c r="C118" t="s">
        <v>164</v>
      </c>
      <c r="D118" t="s">
        <v>7</v>
      </c>
      <c r="E118" t="s">
        <v>39</v>
      </c>
      <c r="F118" t="s">
        <v>39</v>
      </c>
      <c r="J118" t="s">
        <v>28</v>
      </c>
      <c r="K118">
        <v>1</v>
      </c>
      <c r="L118" s="3">
        <v>37108.400000000001</v>
      </c>
      <c r="M118" s="3">
        <v>66.47</v>
      </c>
      <c r="N118" s="4">
        <v>44165</v>
      </c>
      <c r="O118">
        <v>2020</v>
      </c>
    </row>
    <row r="119" spans="1:15" x14ac:dyDescent="0.25">
      <c r="A119" t="s">
        <v>10</v>
      </c>
      <c r="C119" t="s">
        <v>165</v>
      </c>
      <c r="D119" t="s">
        <v>7</v>
      </c>
      <c r="E119" t="s">
        <v>39</v>
      </c>
      <c r="F119" t="s">
        <v>39</v>
      </c>
      <c r="J119" t="s">
        <v>28</v>
      </c>
      <c r="K119">
        <v>1</v>
      </c>
      <c r="L119" s="3">
        <v>112082</v>
      </c>
      <c r="M119" s="3">
        <v>175.7</v>
      </c>
      <c r="N119" s="4">
        <v>44049</v>
      </c>
      <c r="O119">
        <v>2020</v>
      </c>
    </row>
    <row r="120" spans="1:15" x14ac:dyDescent="0.25">
      <c r="A120" t="s">
        <v>10</v>
      </c>
      <c r="C120" t="s">
        <v>166</v>
      </c>
      <c r="D120" t="s">
        <v>7</v>
      </c>
      <c r="E120" t="s">
        <v>39</v>
      </c>
      <c r="F120" t="s">
        <v>39</v>
      </c>
      <c r="J120" t="s">
        <v>28</v>
      </c>
      <c r="K120">
        <v>1</v>
      </c>
      <c r="L120" s="3">
        <v>185138</v>
      </c>
      <c r="M120" s="3">
        <v>172.2</v>
      </c>
      <c r="N120" s="4">
        <v>44049</v>
      </c>
      <c r="O120">
        <v>2020</v>
      </c>
    </row>
    <row r="121" spans="1:15" x14ac:dyDescent="0.25">
      <c r="A121" t="s">
        <v>12</v>
      </c>
      <c r="C121" t="s">
        <v>155</v>
      </c>
      <c r="D121" t="s">
        <v>129</v>
      </c>
      <c r="E121" t="s">
        <v>34</v>
      </c>
      <c r="F121" t="s">
        <v>34</v>
      </c>
      <c r="J121" t="s">
        <v>33</v>
      </c>
      <c r="K121">
        <v>1</v>
      </c>
      <c r="L121" s="3">
        <v>300720</v>
      </c>
      <c r="M121" s="3">
        <v>0</v>
      </c>
      <c r="N121" s="4">
        <v>44196</v>
      </c>
      <c r="O121">
        <v>2020</v>
      </c>
    </row>
    <row r="122" spans="1:15" x14ac:dyDescent="0.25">
      <c r="A122" t="s">
        <v>12</v>
      </c>
      <c r="C122" t="s">
        <v>167</v>
      </c>
      <c r="D122" t="s">
        <v>14</v>
      </c>
      <c r="E122" t="s">
        <v>34</v>
      </c>
      <c r="F122" t="s">
        <v>34</v>
      </c>
      <c r="J122" t="s">
        <v>33</v>
      </c>
      <c r="K122">
        <v>1</v>
      </c>
      <c r="L122" s="3">
        <v>50088.160000000003</v>
      </c>
      <c r="M122" s="3">
        <v>0</v>
      </c>
      <c r="N122" s="4">
        <v>44196</v>
      </c>
      <c r="O122">
        <v>2020</v>
      </c>
    </row>
    <row r="123" spans="1:15" x14ac:dyDescent="0.25">
      <c r="A123" t="s">
        <v>12</v>
      </c>
      <c r="C123" t="s">
        <v>168</v>
      </c>
      <c r="D123" t="s">
        <v>14</v>
      </c>
      <c r="E123" t="s">
        <v>34</v>
      </c>
      <c r="F123" t="s">
        <v>34</v>
      </c>
      <c r="J123" t="s">
        <v>33</v>
      </c>
      <c r="K123">
        <v>1</v>
      </c>
      <c r="L123">
        <v>38643.040000000001</v>
      </c>
      <c r="M123" s="3">
        <v>0</v>
      </c>
      <c r="N123" s="4">
        <v>44196</v>
      </c>
      <c r="O123">
        <v>2020</v>
      </c>
    </row>
    <row r="124" spans="1:15" x14ac:dyDescent="0.25">
      <c r="A124" t="s">
        <v>12</v>
      </c>
      <c r="C124" t="s">
        <v>169</v>
      </c>
      <c r="D124" t="s">
        <v>14</v>
      </c>
      <c r="E124" t="s">
        <v>34</v>
      </c>
      <c r="F124" t="s">
        <v>34</v>
      </c>
      <c r="J124" t="s">
        <v>33</v>
      </c>
      <c r="K124">
        <v>1</v>
      </c>
      <c r="L124">
        <v>418312</v>
      </c>
      <c r="M124" s="3">
        <v>0</v>
      </c>
      <c r="N124" s="4">
        <v>44196</v>
      </c>
      <c r="O124">
        <v>2020</v>
      </c>
    </row>
    <row r="125" spans="1:15" x14ac:dyDescent="0.25">
      <c r="A125" t="s">
        <v>12</v>
      </c>
      <c r="C125" t="s">
        <v>48</v>
      </c>
      <c r="D125" t="s">
        <v>46</v>
      </c>
      <c r="E125" t="s">
        <v>34</v>
      </c>
      <c r="F125" t="s">
        <v>34</v>
      </c>
      <c r="J125" t="s">
        <v>33</v>
      </c>
      <c r="K125">
        <v>1</v>
      </c>
      <c r="L125">
        <v>26878</v>
      </c>
      <c r="M125" s="3">
        <v>0</v>
      </c>
      <c r="N125" s="4">
        <v>44196</v>
      </c>
      <c r="O125">
        <v>2020</v>
      </c>
    </row>
    <row r="126" spans="1:15" x14ac:dyDescent="0.25">
      <c r="A126" t="s">
        <v>12</v>
      </c>
      <c r="C126" t="s">
        <v>16</v>
      </c>
      <c r="D126" t="s">
        <v>14</v>
      </c>
      <c r="E126" t="s">
        <v>34</v>
      </c>
      <c r="F126" t="s">
        <v>34</v>
      </c>
      <c r="J126" t="s">
        <v>33</v>
      </c>
      <c r="K126">
        <v>1</v>
      </c>
      <c r="L126">
        <v>12865</v>
      </c>
      <c r="M126" s="3">
        <v>0</v>
      </c>
      <c r="N126" s="4">
        <v>44196</v>
      </c>
      <c r="O126">
        <v>2020</v>
      </c>
    </row>
    <row r="127" spans="1:15" x14ac:dyDescent="0.25">
      <c r="A127" t="s">
        <v>12</v>
      </c>
      <c r="C127" t="s">
        <v>37</v>
      </c>
      <c r="D127" t="s">
        <v>14</v>
      </c>
      <c r="E127" t="s">
        <v>34</v>
      </c>
      <c r="F127" t="s">
        <v>34</v>
      </c>
      <c r="J127" t="s">
        <v>33</v>
      </c>
      <c r="K127">
        <v>1</v>
      </c>
      <c r="L127">
        <v>1174560</v>
      </c>
      <c r="M127" s="3">
        <v>0</v>
      </c>
      <c r="N127" s="4">
        <v>44196</v>
      </c>
      <c r="O127">
        <v>2020</v>
      </c>
    </row>
    <row r="128" spans="1:15" x14ac:dyDescent="0.25">
      <c r="A128" t="s">
        <v>12</v>
      </c>
      <c r="C128" t="s">
        <v>37</v>
      </c>
      <c r="D128" t="s">
        <v>46</v>
      </c>
      <c r="E128" t="s">
        <v>34</v>
      </c>
      <c r="F128" t="s">
        <v>34</v>
      </c>
      <c r="J128" t="s">
        <v>33</v>
      </c>
      <c r="K128">
        <v>1</v>
      </c>
      <c r="L128">
        <v>27713</v>
      </c>
      <c r="M128" s="3">
        <v>0</v>
      </c>
      <c r="N128" s="4">
        <v>44196</v>
      </c>
      <c r="O128">
        <v>2020</v>
      </c>
    </row>
    <row r="129" spans="1:15" x14ac:dyDescent="0.25">
      <c r="A129" t="s">
        <v>12</v>
      </c>
      <c r="C129" t="s">
        <v>62</v>
      </c>
      <c r="D129" t="s">
        <v>46</v>
      </c>
      <c r="E129" t="s">
        <v>34</v>
      </c>
      <c r="F129" t="s">
        <v>34</v>
      </c>
      <c r="J129" t="s">
        <v>33</v>
      </c>
      <c r="K129">
        <v>1</v>
      </c>
      <c r="L129">
        <v>394861</v>
      </c>
      <c r="M129" s="3">
        <v>0</v>
      </c>
      <c r="N129" s="4">
        <v>44196</v>
      </c>
      <c r="O129">
        <v>2020</v>
      </c>
    </row>
    <row r="130" spans="1:15" x14ac:dyDescent="0.25">
      <c r="A130" t="s">
        <v>12</v>
      </c>
      <c r="C130" t="s">
        <v>170</v>
      </c>
      <c r="D130" t="s">
        <v>14</v>
      </c>
      <c r="E130" t="s">
        <v>34</v>
      </c>
      <c r="F130" t="s">
        <v>34</v>
      </c>
      <c r="J130" t="s">
        <v>33</v>
      </c>
      <c r="K130">
        <v>1</v>
      </c>
      <c r="L130">
        <v>838789</v>
      </c>
      <c r="M130" s="3">
        <v>0</v>
      </c>
      <c r="N130" s="4">
        <v>44196</v>
      </c>
      <c r="O130">
        <v>2020</v>
      </c>
    </row>
    <row r="131" spans="1:15" x14ac:dyDescent="0.25">
      <c r="A131" t="s">
        <v>12</v>
      </c>
      <c r="C131" t="s">
        <v>171</v>
      </c>
      <c r="D131" t="s">
        <v>46</v>
      </c>
      <c r="E131" t="s">
        <v>34</v>
      </c>
      <c r="F131" t="s">
        <v>34</v>
      </c>
      <c r="J131" t="s">
        <v>33</v>
      </c>
      <c r="K131">
        <v>1</v>
      </c>
      <c r="L131">
        <v>495911</v>
      </c>
      <c r="M131">
        <v>0</v>
      </c>
      <c r="N131" s="4">
        <v>44196</v>
      </c>
      <c r="O131">
        <v>2020</v>
      </c>
    </row>
    <row r="132" spans="1:15" x14ac:dyDescent="0.25">
      <c r="A132" t="s">
        <v>12</v>
      </c>
      <c r="C132" t="s">
        <v>172</v>
      </c>
      <c r="D132" t="s">
        <v>14</v>
      </c>
      <c r="E132" t="s">
        <v>34</v>
      </c>
      <c r="F132" t="s">
        <v>34</v>
      </c>
      <c r="J132" t="s">
        <v>33</v>
      </c>
      <c r="K132">
        <v>1</v>
      </c>
      <c r="L132">
        <v>1661705</v>
      </c>
      <c r="M132">
        <v>0</v>
      </c>
      <c r="N132" s="4">
        <v>44196</v>
      </c>
      <c r="O132">
        <v>2020</v>
      </c>
    </row>
    <row r="133" spans="1:15" x14ac:dyDescent="0.25">
      <c r="A133" t="s">
        <v>12</v>
      </c>
      <c r="C133" t="s">
        <v>173</v>
      </c>
      <c r="D133" t="s">
        <v>14</v>
      </c>
      <c r="E133" t="s">
        <v>34</v>
      </c>
      <c r="F133" t="s">
        <v>34</v>
      </c>
      <c r="J133" t="s">
        <v>33</v>
      </c>
      <c r="K133">
        <v>1</v>
      </c>
      <c r="L133">
        <v>28788</v>
      </c>
      <c r="M133">
        <v>0</v>
      </c>
      <c r="N133" s="4">
        <v>44196</v>
      </c>
      <c r="O133">
        <v>2020</v>
      </c>
    </row>
    <row r="134" spans="1:15" x14ac:dyDescent="0.25">
      <c r="A134" t="s">
        <v>12</v>
      </c>
      <c r="C134" t="s">
        <v>174</v>
      </c>
      <c r="D134" t="s">
        <v>14</v>
      </c>
      <c r="E134" t="s">
        <v>34</v>
      </c>
      <c r="F134" t="s">
        <v>34</v>
      </c>
      <c r="J134" t="s">
        <v>33</v>
      </c>
      <c r="K134">
        <v>1</v>
      </c>
      <c r="L134">
        <v>548083</v>
      </c>
      <c r="M134">
        <v>0</v>
      </c>
      <c r="N134" s="4">
        <v>44196</v>
      </c>
      <c r="O134">
        <v>2020</v>
      </c>
    </row>
    <row r="135" spans="1:15" x14ac:dyDescent="0.25">
      <c r="A135" t="s">
        <v>12</v>
      </c>
      <c r="C135" t="s">
        <v>175</v>
      </c>
      <c r="D135" t="s">
        <v>14</v>
      </c>
      <c r="E135" t="s">
        <v>34</v>
      </c>
      <c r="F135" t="s">
        <v>34</v>
      </c>
      <c r="J135" t="s">
        <v>33</v>
      </c>
      <c r="K135">
        <v>1</v>
      </c>
      <c r="L135">
        <v>388788</v>
      </c>
      <c r="M135">
        <v>0</v>
      </c>
      <c r="N135" s="4">
        <v>44196</v>
      </c>
      <c r="O135">
        <v>2020</v>
      </c>
    </row>
    <row r="136" spans="1:15" x14ac:dyDescent="0.25">
      <c r="A136" t="s">
        <v>12</v>
      </c>
      <c r="C136" t="s">
        <v>176</v>
      </c>
      <c r="D136" t="s">
        <v>46</v>
      </c>
      <c r="E136" t="s">
        <v>34</v>
      </c>
      <c r="F136" t="s">
        <v>34</v>
      </c>
      <c r="J136" t="s">
        <v>33</v>
      </c>
      <c r="K136">
        <v>1</v>
      </c>
      <c r="L136">
        <v>345143</v>
      </c>
      <c r="M136">
        <v>0</v>
      </c>
      <c r="N136" s="4">
        <v>44196</v>
      </c>
      <c r="O136">
        <v>2020</v>
      </c>
    </row>
    <row r="137" spans="1:15" x14ac:dyDescent="0.25">
      <c r="A137" t="s">
        <v>12</v>
      </c>
      <c r="C137" t="s">
        <v>177</v>
      </c>
      <c r="D137" t="s">
        <v>46</v>
      </c>
      <c r="E137" t="s">
        <v>34</v>
      </c>
      <c r="F137" t="s">
        <v>34</v>
      </c>
      <c r="J137" t="s">
        <v>33</v>
      </c>
      <c r="K137">
        <v>1</v>
      </c>
      <c r="L137">
        <v>1286525</v>
      </c>
      <c r="M137">
        <v>0</v>
      </c>
      <c r="N137" s="4">
        <v>44196</v>
      </c>
      <c r="O137">
        <v>2020</v>
      </c>
    </row>
    <row r="138" spans="1:15" x14ac:dyDescent="0.25">
      <c r="A138" t="s">
        <v>12</v>
      </c>
      <c r="C138" t="s">
        <v>178</v>
      </c>
      <c r="D138" t="s">
        <v>14</v>
      </c>
      <c r="E138" t="s">
        <v>34</v>
      </c>
      <c r="F138" t="s">
        <v>34</v>
      </c>
      <c r="J138" t="s">
        <v>33</v>
      </c>
      <c r="K138">
        <v>1</v>
      </c>
      <c r="L138">
        <v>327627</v>
      </c>
      <c r="M138">
        <v>0</v>
      </c>
      <c r="N138" s="4">
        <v>44196</v>
      </c>
      <c r="O138">
        <v>2020</v>
      </c>
    </row>
    <row r="139" spans="1:15" x14ac:dyDescent="0.25">
      <c r="A139" t="s">
        <v>10</v>
      </c>
      <c r="C139" t="s">
        <v>179</v>
      </c>
      <c r="D139" t="s">
        <v>7</v>
      </c>
      <c r="E139" t="s">
        <v>39</v>
      </c>
      <c r="F139" t="s">
        <v>39</v>
      </c>
      <c r="J139" t="s">
        <v>28</v>
      </c>
      <c r="K139">
        <v>1</v>
      </c>
      <c r="L139">
        <v>707713</v>
      </c>
      <c r="M139">
        <v>215.6</v>
      </c>
      <c r="N139" s="4">
        <v>44182</v>
      </c>
      <c r="O139">
        <v>2020</v>
      </c>
    </row>
    <row r="140" spans="1:15" x14ac:dyDescent="0.25">
      <c r="A140" t="s">
        <v>10</v>
      </c>
      <c r="C140" t="s">
        <v>180</v>
      </c>
      <c r="D140" t="s">
        <v>7</v>
      </c>
      <c r="E140" t="s">
        <v>39</v>
      </c>
      <c r="F140" t="s">
        <v>39</v>
      </c>
      <c r="J140" t="s">
        <v>28</v>
      </c>
      <c r="K140">
        <v>1</v>
      </c>
      <c r="L140">
        <v>243337</v>
      </c>
      <c r="M140">
        <v>43.9</v>
      </c>
      <c r="N140" s="4">
        <v>44287</v>
      </c>
      <c r="O140">
        <v>2021</v>
      </c>
    </row>
    <row r="141" spans="1:15" x14ac:dyDescent="0.25">
      <c r="A141" t="s">
        <v>11</v>
      </c>
      <c r="C141" t="s">
        <v>181</v>
      </c>
      <c r="E141" t="s">
        <v>32</v>
      </c>
      <c r="F141" t="s">
        <v>32</v>
      </c>
      <c r="J141" t="s">
        <v>33</v>
      </c>
      <c r="K141">
        <v>78</v>
      </c>
      <c r="L141">
        <v>147030</v>
      </c>
      <c r="M141">
        <v>6.9419999999999993</v>
      </c>
      <c r="N141" s="4">
        <v>43031</v>
      </c>
      <c r="O141">
        <v>2017</v>
      </c>
    </row>
    <row r="142" spans="1:15" x14ac:dyDescent="0.25">
      <c r="A142" t="s">
        <v>11</v>
      </c>
      <c r="C142" t="s">
        <v>182</v>
      </c>
      <c r="E142" t="s">
        <v>138</v>
      </c>
      <c r="F142" t="s">
        <v>138</v>
      </c>
      <c r="J142" t="s">
        <v>27</v>
      </c>
      <c r="K142">
        <v>2</v>
      </c>
      <c r="L142">
        <v>64</v>
      </c>
      <c r="M142">
        <v>2E-3</v>
      </c>
      <c r="N142" s="4">
        <v>42940</v>
      </c>
      <c r="O142">
        <v>2017</v>
      </c>
    </row>
    <row r="143" spans="1:15" x14ac:dyDescent="0.25">
      <c r="A143" t="s">
        <v>11</v>
      </c>
      <c r="C143" t="s">
        <v>182</v>
      </c>
      <c r="E143" t="s">
        <v>51</v>
      </c>
      <c r="F143" t="s">
        <v>51</v>
      </c>
      <c r="J143" t="s">
        <v>27</v>
      </c>
      <c r="K143">
        <v>1</v>
      </c>
      <c r="L143">
        <v>32</v>
      </c>
      <c r="M143">
        <v>1E-3</v>
      </c>
      <c r="N143" s="4">
        <v>42940</v>
      </c>
      <c r="O143">
        <v>2017</v>
      </c>
    </row>
    <row r="144" spans="1:15" x14ac:dyDescent="0.25">
      <c r="A144" t="s">
        <v>11</v>
      </c>
      <c r="C144" t="s">
        <v>182</v>
      </c>
      <c r="E144" t="s">
        <v>32</v>
      </c>
      <c r="F144" t="s">
        <v>32</v>
      </c>
      <c r="J144" t="s">
        <v>33</v>
      </c>
      <c r="K144">
        <v>22</v>
      </c>
      <c r="L144">
        <v>41470</v>
      </c>
      <c r="M144">
        <v>1.958</v>
      </c>
      <c r="N144" s="4">
        <v>42940</v>
      </c>
      <c r="O144">
        <v>2017</v>
      </c>
    </row>
    <row r="145" spans="1:15" x14ac:dyDescent="0.25">
      <c r="A145" t="s">
        <v>12</v>
      </c>
      <c r="C145" t="s">
        <v>183</v>
      </c>
      <c r="D145" t="s">
        <v>46</v>
      </c>
      <c r="E145" t="s">
        <v>34</v>
      </c>
      <c r="F145" t="s">
        <v>34</v>
      </c>
      <c r="J145" t="s">
        <v>33</v>
      </c>
      <c r="K145">
        <v>1</v>
      </c>
      <c r="L145">
        <v>603528</v>
      </c>
      <c r="M145">
        <v>0</v>
      </c>
      <c r="N145" s="4">
        <v>44196</v>
      </c>
      <c r="O145">
        <v>2020</v>
      </c>
    </row>
    <row r="146" spans="1:15" x14ac:dyDescent="0.25">
      <c r="A146" t="s">
        <v>12</v>
      </c>
      <c r="C146" t="s">
        <v>184</v>
      </c>
      <c r="D146" t="s">
        <v>14</v>
      </c>
      <c r="E146" t="s">
        <v>34</v>
      </c>
      <c r="F146" t="s">
        <v>34</v>
      </c>
      <c r="J146" t="s">
        <v>33</v>
      </c>
      <c r="K146">
        <v>1</v>
      </c>
      <c r="L146">
        <v>509794</v>
      </c>
      <c r="M146">
        <v>0</v>
      </c>
      <c r="N146" s="4">
        <v>44196</v>
      </c>
      <c r="O146">
        <v>2020</v>
      </c>
    </row>
    <row r="147" spans="1:15" x14ac:dyDescent="0.25">
      <c r="A147" t="s">
        <v>10</v>
      </c>
      <c r="C147" t="s">
        <v>185</v>
      </c>
      <c r="D147" t="s">
        <v>7</v>
      </c>
      <c r="E147" t="s">
        <v>39</v>
      </c>
      <c r="F147" t="s">
        <v>39</v>
      </c>
      <c r="J147" t="s">
        <v>28</v>
      </c>
      <c r="K147">
        <v>1</v>
      </c>
      <c r="L147">
        <v>225074</v>
      </c>
      <c r="M147">
        <v>68.099999999999994</v>
      </c>
      <c r="N147" s="4">
        <v>44043</v>
      </c>
      <c r="O147">
        <v>2020</v>
      </c>
    </row>
    <row r="148" spans="1:15" x14ac:dyDescent="0.25">
      <c r="A148" t="s">
        <v>10</v>
      </c>
      <c r="C148" t="s">
        <v>186</v>
      </c>
      <c r="D148" t="s">
        <v>7</v>
      </c>
      <c r="E148" t="s">
        <v>39</v>
      </c>
      <c r="F148" t="s">
        <v>39</v>
      </c>
      <c r="J148" t="s">
        <v>28</v>
      </c>
      <c r="K148">
        <v>1</v>
      </c>
      <c r="L148">
        <v>179923</v>
      </c>
      <c r="M148">
        <v>151.19999999999999</v>
      </c>
      <c r="N148" s="4">
        <v>44175</v>
      </c>
      <c r="O148">
        <v>2020</v>
      </c>
    </row>
    <row r="149" spans="1:15" x14ac:dyDescent="0.25">
      <c r="A149" t="s">
        <v>10</v>
      </c>
      <c r="C149" t="s">
        <v>187</v>
      </c>
      <c r="D149" t="s">
        <v>7</v>
      </c>
      <c r="E149" t="s">
        <v>39</v>
      </c>
      <c r="F149" t="s">
        <v>39</v>
      </c>
      <c r="J149" t="s">
        <v>28</v>
      </c>
      <c r="K149">
        <v>1</v>
      </c>
      <c r="L149">
        <v>85208</v>
      </c>
      <c r="M149">
        <v>68</v>
      </c>
      <c r="N149" s="4">
        <v>44239</v>
      </c>
      <c r="O149">
        <v>2021</v>
      </c>
    </row>
    <row r="150" spans="1:15" x14ac:dyDescent="0.25">
      <c r="A150" t="s">
        <v>10</v>
      </c>
      <c r="C150" t="s">
        <v>188</v>
      </c>
      <c r="D150" t="s">
        <v>7</v>
      </c>
      <c r="E150" t="s">
        <v>39</v>
      </c>
      <c r="F150" t="s">
        <v>39</v>
      </c>
      <c r="J150" t="s">
        <v>28</v>
      </c>
      <c r="K150">
        <v>1</v>
      </c>
      <c r="L150">
        <v>618870</v>
      </c>
      <c r="M150">
        <v>210.8</v>
      </c>
      <c r="N150" s="4">
        <v>44001</v>
      </c>
      <c r="O150">
        <v>2020</v>
      </c>
    </row>
    <row r="151" spans="1:15" x14ac:dyDescent="0.25">
      <c r="A151" t="s">
        <v>11</v>
      </c>
      <c r="C151" t="s">
        <v>189</v>
      </c>
      <c r="E151" t="s">
        <v>29</v>
      </c>
      <c r="F151" t="s">
        <v>29</v>
      </c>
      <c r="J151" t="s">
        <v>27</v>
      </c>
      <c r="K151">
        <v>94</v>
      </c>
      <c r="L151">
        <v>2256</v>
      </c>
      <c r="M151">
        <v>9.4E-2</v>
      </c>
      <c r="N151" s="4">
        <v>44229</v>
      </c>
      <c r="O151">
        <v>2021</v>
      </c>
    </row>
    <row r="152" spans="1:15" x14ac:dyDescent="0.25">
      <c r="A152" t="s">
        <v>11</v>
      </c>
      <c r="C152" t="s">
        <v>189</v>
      </c>
      <c r="E152" t="s">
        <v>30</v>
      </c>
      <c r="F152" t="s">
        <v>30</v>
      </c>
      <c r="J152" t="s">
        <v>27</v>
      </c>
      <c r="K152">
        <v>991</v>
      </c>
      <c r="L152">
        <v>123875</v>
      </c>
      <c r="M152">
        <v>3.964</v>
      </c>
      <c r="N152" s="4">
        <v>44229</v>
      </c>
      <c r="O152">
        <v>2021</v>
      </c>
    </row>
    <row r="153" spans="1:15" x14ac:dyDescent="0.25">
      <c r="A153" t="s">
        <v>11</v>
      </c>
      <c r="C153" t="s">
        <v>189</v>
      </c>
      <c r="E153" t="s">
        <v>31</v>
      </c>
      <c r="F153" t="s">
        <v>31</v>
      </c>
      <c r="J153" t="s">
        <v>27</v>
      </c>
      <c r="K153">
        <v>188</v>
      </c>
      <c r="L153">
        <v>47188</v>
      </c>
      <c r="M153">
        <v>1.504</v>
      </c>
      <c r="N153" s="4">
        <v>44229</v>
      </c>
      <c r="O153">
        <v>2021</v>
      </c>
    </row>
    <row r="154" spans="1:15" x14ac:dyDescent="0.25">
      <c r="A154" t="s">
        <v>11</v>
      </c>
      <c r="C154" t="s">
        <v>189</v>
      </c>
      <c r="E154" t="s">
        <v>51</v>
      </c>
      <c r="F154" t="s">
        <v>51</v>
      </c>
      <c r="J154" t="s">
        <v>27</v>
      </c>
      <c r="K154">
        <v>2480</v>
      </c>
      <c r="L154">
        <v>79360</v>
      </c>
      <c r="M154">
        <v>2.48</v>
      </c>
      <c r="N154" s="4">
        <v>44229</v>
      </c>
      <c r="O154">
        <v>2021</v>
      </c>
    </row>
    <row r="155" spans="1:15" x14ac:dyDescent="0.25">
      <c r="A155" t="s">
        <v>11</v>
      </c>
      <c r="C155" t="s">
        <v>189</v>
      </c>
      <c r="E155" t="s">
        <v>32</v>
      </c>
      <c r="F155" t="s">
        <v>32</v>
      </c>
      <c r="J155" t="s">
        <v>33</v>
      </c>
      <c r="K155">
        <v>47</v>
      </c>
      <c r="L155">
        <v>88595</v>
      </c>
      <c r="M155">
        <v>4.1829999999999998</v>
      </c>
      <c r="N155" s="4">
        <v>44229</v>
      </c>
      <c r="O155">
        <v>2021</v>
      </c>
    </row>
    <row r="156" spans="1:15" x14ac:dyDescent="0.25">
      <c r="A156" t="s">
        <v>11</v>
      </c>
      <c r="C156" t="s">
        <v>190</v>
      </c>
      <c r="E156" t="s">
        <v>29</v>
      </c>
      <c r="F156" t="s">
        <v>29</v>
      </c>
      <c r="J156" t="s">
        <v>27</v>
      </c>
      <c r="K156">
        <v>60</v>
      </c>
      <c r="L156">
        <v>1440</v>
      </c>
      <c r="M156">
        <v>0.06</v>
      </c>
      <c r="N156" s="4">
        <v>44408</v>
      </c>
      <c r="O156">
        <v>2021</v>
      </c>
    </row>
    <row r="157" spans="1:15" x14ac:dyDescent="0.25">
      <c r="A157" t="s">
        <v>11</v>
      </c>
      <c r="C157" t="s">
        <v>190</v>
      </c>
      <c r="E157" t="s">
        <v>30</v>
      </c>
      <c r="F157" t="s">
        <v>30</v>
      </c>
      <c r="J157" t="s">
        <v>27</v>
      </c>
      <c r="K157">
        <v>780</v>
      </c>
      <c r="L157">
        <v>97500</v>
      </c>
      <c r="M157">
        <v>3.12</v>
      </c>
      <c r="N157" s="4">
        <v>44408</v>
      </c>
      <c r="O157">
        <v>2021</v>
      </c>
    </row>
    <row r="158" spans="1:15" x14ac:dyDescent="0.25">
      <c r="A158" t="s">
        <v>11</v>
      </c>
      <c r="C158" t="s">
        <v>190</v>
      </c>
      <c r="E158" t="s">
        <v>31</v>
      </c>
      <c r="F158" t="s">
        <v>31</v>
      </c>
      <c r="J158" t="s">
        <v>27</v>
      </c>
      <c r="K158">
        <v>120</v>
      </c>
      <c r="L158">
        <v>30120</v>
      </c>
      <c r="M158">
        <v>0.96</v>
      </c>
      <c r="N158" s="4">
        <v>44408</v>
      </c>
      <c r="O158">
        <v>2021</v>
      </c>
    </row>
    <row r="159" spans="1:15" x14ac:dyDescent="0.25">
      <c r="A159" t="s">
        <v>11</v>
      </c>
      <c r="C159" t="s">
        <v>190</v>
      </c>
      <c r="E159" t="s">
        <v>51</v>
      </c>
      <c r="F159" t="s">
        <v>51</v>
      </c>
      <c r="J159" t="s">
        <v>27</v>
      </c>
      <c r="K159">
        <v>1920</v>
      </c>
      <c r="L159">
        <v>61440</v>
      </c>
      <c r="M159">
        <v>1.92</v>
      </c>
      <c r="N159" s="4">
        <v>44408</v>
      </c>
      <c r="O159">
        <v>2021</v>
      </c>
    </row>
    <row r="160" spans="1:15" x14ac:dyDescent="0.25">
      <c r="A160" t="s">
        <v>11</v>
      </c>
      <c r="C160" t="s">
        <v>190</v>
      </c>
      <c r="E160" t="s">
        <v>32</v>
      </c>
      <c r="F160" t="s">
        <v>32</v>
      </c>
      <c r="J160" t="s">
        <v>33</v>
      </c>
      <c r="K160">
        <v>30</v>
      </c>
      <c r="L160">
        <v>56550</v>
      </c>
      <c r="M160">
        <v>2.67</v>
      </c>
      <c r="N160" s="4">
        <v>44408</v>
      </c>
      <c r="O160">
        <v>2021</v>
      </c>
    </row>
    <row r="161" spans="1:15" x14ac:dyDescent="0.25">
      <c r="A161" t="s">
        <v>12</v>
      </c>
      <c r="C161" t="s">
        <v>191</v>
      </c>
      <c r="D161" t="s">
        <v>46</v>
      </c>
      <c r="E161" t="s">
        <v>34</v>
      </c>
      <c r="F161" t="s">
        <v>34</v>
      </c>
      <c r="J161" t="s">
        <v>33</v>
      </c>
      <c r="K161">
        <v>1</v>
      </c>
      <c r="L161">
        <v>204513</v>
      </c>
      <c r="M161">
        <v>0</v>
      </c>
      <c r="N161" s="4">
        <v>44196</v>
      </c>
      <c r="O161">
        <v>2020</v>
      </c>
    </row>
    <row r="162" spans="1:15" x14ac:dyDescent="0.25">
      <c r="A162" t="s">
        <v>12</v>
      </c>
      <c r="C162" t="s">
        <v>128</v>
      </c>
      <c r="D162" t="s">
        <v>46</v>
      </c>
      <c r="E162" t="s">
        <v>34</v>
      </c>
      <c r="F162" t="s">
        <v>34</v>
      </c>
      <c r="J162" t="s">
        <v>33</v>
      </c>
      <c r="K162">
        <v>1</v>
      </c>
      <c r="L162">
        <v>975462</v>
      </c>
      <c r="M162">
        <v>0</v>
      </c>
      <c r="N162" s="4">
        <v>44196</v>
      </c>
      <c r="O162">
        <v>2020</v>
      </c>
    </row>
    <row r="163" spans="1:15" x14ac:dyDescent="0.25">
      <c r="A163" t="s">
        <v>10</v>
      </c>
      <c r="C163" t="s">
        <v>192</v>
      </c>
      <c r="D163" t="s">
        <v>7</v>
      </c>
      <c r="E163" t="s">
        <v>39</v>
      </c>
      <c r="F163" t="s">
        <v>39</v>
      </c>
      <c r="J163" t="s">
        <v>28</v>
      </c>
      <c r="K163">
        <v>1</v>
      </c>
      <c r="L163">
        <v>898687</v>
      </c>
      <c r="M163">
        <v>188.7</v>
      </c>
      <c r="N163" s="4">
        <v>44418</v>
      </c>
      <c r="O163">
        <v>2021</v>
      </c>
    </row>
    <row r="164" spans="1:15" x14ac:dyDescent="0.25">
      <c r="A164" t="s">
        <v>11</v>
      </c>
      <c r="C164" t="s">
        <v>193</v>
      </c>
      <c r="E164" t="s">
        <v>29</v>
      </c>
      <c r="F164" t="s">
        <v>29</v>
      </c>
      <c r="J164" t="s">
        <v>27</v>
      </c>
      <c r="K164">
        <v>32</v>
      </c>
      <c r="L164">
        <v>768</v>
      </c>
      <c r="M164">
        <v>3.2000000000000001E-2</v>
      </c>
      <c r="N164" s="4">
        <v>44316</v>
      </c>
      <c r="O164">
        <v>2021</v>
      </c>
    </row>
    <row r="165" spans="1:15" x14ac:dyDescent="0.25">
      <c r="A165" t="s">
        <v>11</v>
      </c>
      <c r="C165" t="s">
        <v>193</v>
      </c>
      <c r="E165" t="s">
        <v>31</v>
      </c>
      <c r="F165" t="s">
        <v>30</v>
      </c>
      <c r="J165" t="s">
        <v>27</v>
      </c>
      <c r="K165">
        <v>64</v>
      </c>
      <c r="L165">
        <v>16064</v>
      </c>
      <c r="M165">
        <v>0.51200000000000001</v>
      </c>
      <c r="N165" s="4">
        <v>44316</v>
      </c>
      <c r="O165">
        <v>2021</v>
      </c>
    </row>
    <row r="166" spans="1:15" x14ac:dyDescent="0.25">
      <c r="A166" t="s">
        <v>11</v>
      </c>
      <c r="C166" t="s">
        <v>193</v>
      </c>
      <c r="E166" t="s">
        <v>137</v>
      </c>
      <c r="F166" t="s">
        <v>31</v>
      </c>
      <c r="J166" t="s">
        <v>27</v>
      </c>
      <c r="K166">
        <v>160</v>
      </c>
      <c r="L166">
        <v>5120</v>
      </c>
      <c r="M166">
        <v>0.16</v>
      </c>
      <c r="N166" s="4">
        <v>44316</v>
      </c>
      <c r="O166">
        <v>2021</v>
      </c>
    </row>
    <row r="167" spans="1:15" x14ac:dyDescent="0.25">
      <c r="A167" t="s">
        <v>11</v>
      </c>
      <c r="C167" t="s">
        <v>193</v>
      </c>
      <c r="E167" t="s">
        <v>51</v>
      </c>
      <c r="F167" t="s">
        <v>51</v>
      </c>
      <c r="J167" t="s">
        <v>27</v>
      </c>
      <c r="K167">
        <v>736</v>
      </c>
      <c r="L167">
        <v>23552</v>
      </c>
      <c r="M167">
        <v>0.73599999999999999</v>
      </c>
      <c r="N167" s="4">
        <v>44316</v>
      </c>
      <c r="O167">
        <v>2021</v>
      </c>
    </row>
    <row r="168" spans="1:15" x14ac:dyDescent="0.25">
      <c r="A168" t="s">
        <v>11</v>
      </c>
      <c r="C168" t="s">
        <v>193</v>
      </c>
      <c r="E168" t="s">
        <v>32</v>
      </c>
      <c r="F168" t="s">
        <v>32</v>
      </c>
      <c r="J168" t="s">
        <v>33</v>
      </c>
      <c r="K168">
        <v>16</v>
      </c>
      <c r="L168">
        <v>30160</v>
      </c>
      <c r="M168">
        <v>1.4239999999999999</v>
      </c>
      <c r="N168" s="4">
        <v>44316</v>
      </c>
      <c r="O168">
        <v>2021</v>
      </c>
    </row>
    <row r="169" spans="1:15" x14ac:dyDescent="0.25">
      <c r="A169" t="s">
        <v>12</v>
      </c>
      <c r="C169" t="s">
        <v>194</v>
      </c>
      <c r="D169" t="s">
        <v>14</v>
      </c>
      <c r="E169" t="s">
        <v>34</v>
      </c>
      <c r="F169" t="s">
        <v>34</v>
      </c>
      <c r="J169" t="s">
        <v>33</v>
      </c>
      <c r="K169">
        <v>1</v>
      </c>
      <c r="L169">
        <v>460314.71</v>
      </c>
      <c r="M169">
        <v>0</v>
      </c>
      <c r="N169" s="4">
        <v>44196</v>
      </c>
      <c r="O169">
        <v>2020</v>
      </c>
    </row>
    <row r="170" spans="1:15" x14ac:dyDescent="0.25">
      <c r="A170" t="s">
        <v>12</v>
      </c>
      <c r="C170" t="s">
        <v>144</v>
      </c>
      <c r="D170" t="s">
        <v>46</v>
      </c>
      <c r="E170" t="s">
        <v>34</v>
      </c>
      <c r="F170" t="s">
        <v>34</v>
      </c>
      <c r="J170" t="s">
        <v>33</v>
      </c>
      <c r="K170">
        <v>1</v>
      </c>
      <c r="L170">
        <v>274433</v>
      </c>
      <c r="M170">
        <v>0</v>
      </c>
      <c r="N170" s="4">
        <v>44196</v>
      </c>
      <c r="O170">
        <v>2020</v>
      </c>
    </row>
    <row r="171" spans="1:15" x14ac:dyDescent="0.25">
      <c r="A171" t="s">
        <v>12</v>
      </c>
      <c r="C171" t="s">
        <v>195</v>
      </c>
      <c r="D171" t="s">
        <v>14</v>
      </c>
      <c r="E171" t="s">
        <v>34</v>
      </c>
      <c r="F171" t="s">
        <v>34</v>
      </c>
      <c r="J171" t="s">
        <v>33</v>
      </c>
      <c r="K171">
        <v>1</v>
      </c>
      <c r="L171">
        <v>36277</v>
      </c>
      <c r="M171">
        <v>0</v>
      </c>
      <c r="N171" s="4">
        <v>44196</v>
      </c>
      <c r="O171">
        <v>2020</v>
      </c>
    </row>
    <row r="172" spans="1:15" x14ac:dyDescent="0.25">
      <c r="A172" t="s">
        <v>12</v>
      </c>
      <c r="C172" t="s">
        <v>64</v>
      </c>
      <c r="D172" t="s">
        <v>46</v>
      </c>
      <c r="E172" t="s">
        <v>34</v>
      </c>
      <c r="F172" t="s">
        <v>34</v>
      </c>
      <c r="J172" t="s">
        <v>33</v>
      </c>
      <c r="K172">
        <v>1</v>
      </c>
      <c r="L172">
        <v>267362</v>
      </c>
      <c r="M172">
        <v>0</v>
      </c>
      <c r="N172" s="4">
        <v>44196</v>
      </c>
      <c r="O172">
        <v>2020</v>
      </c>
    </row>
    <row r="173" spans="1:15" x14ac:dyDescent="0.25">
      <c r="A173" t="s">
        <v>12</v>
      </c>
      <c r="C173" t="s">
        <v>86</v>
      </c>
      <c r="D173" t="s">
        <v>129</v>
      </c>
      <c r="E173" t="s">
        <v>34</v>
      </c>
      <c r="F173" t="s">
        <v>34</v>
      </c>
      <c r="J173" t="s">
        <v>33</v>
      </c>
      <c r="K173">
        <v>1</v>
      </c>
      <c r="L173">
        <v>121610</v>
      </c>
      <c r="M173">
        <v>0</v>
      </c>
      <c r="N173" s="4">
        <v>44196</v>
      </c>
      <c r="O173">
        <v>2020</v>
      </c>
    </row>
    <row r="174" spans="1:15" x14ac:dyDescent="0.25">
      <c r="A174" t="s">
        <v>38</v>
      </c>
      <c r="C174">
        <v>601267</v>
      </c>
      <c r="D174" t="s">
        <v>196</v>
      </c>
      <c r="E174" t="s">
        <v>197</v>
      </c>
      <c r="F174" t="s">
        <v>197</v>
      </c>
      <c r="J174" t="s">
        <v>28</v>
      </c>
      <c r="K174">
        <v>1</v>
      </c>
      <c r="L174">
        <v>364000</v>
      </c>
      <c r="M174">
        <v>42</v>
      </c>
      <c r="N174" s="4">
        <v>43402</v>
      </c>
      <c r="O174">
        <v>2018</v>
      </c>
    </row>
    <row r="175" spans="1:15" x14ac:dyDescent="0.25">
      <c r="A175" t="s">
        <v>10</v>
      </c>
      <c r="C175" t="s">
        <v>198</v>
      </c>
      <c r="D175" t="s">
        <v>7</v>
      </c>
      <c r="E175" t="s">
        <v>199</v>
      </c>
      <c r="F175" t="s">
        <v>199</v>
      </c>
      <c r="J175" t="s">
        <v>28</v>
      </c>
      <c r="K175">
        <v>1</v>
      </c>
      <c r="L175">
        <v>53790</v>
      </c>
      <c r="M175">
        <v>20.5</v>
      </c>
      <c r="N175" s="4">
        <v>44246</v>
      </c>
      <c r="O175">
        <v>2021</v>
      </c>
    </row>
    <row r="176" spans="1:15" x14ac:dyDescent="0.25">
      <c r="A176" t="s">
        <v>10</v>
      </c>
      <c r="C176" t="s">
        <v>200</v>
      </c>
      <c r="D176" t="s">
        <v>7</v>
      </c>
      <c r="E176" t="s">
        <v>199</v>
      </c>
      <c r="F176" t="s">
        <v>199</v>
      </c>
      <c r="J176" t="s">
        <v>28</v>
      </c>
      <c r="K176">
        <v>1</v>
      </c>
      <c r="L176">
        <v>245379</v>
      </c>
      <c r="M176">
        <v>93.6</v>
      </c>
      <c r="N176" s="4">
        <v>44348</v>
      </c>
      <c r="O176">
        <v>2021</v>
      </c>
    </row>
    <row r="177" spans="1:15" x14ac:dyDescent="0.25">
      <c r="A177" t="s">
        <v>12</v>
      </c>
      <c r="C177" t="s">
        <v>66</v>
      </c>
      <c r="D177" t="s">
        <v>46</v>
      </c>
      <c r="E177" t="s">
        <v>34</v>
      </c>
      <c r="F177" t="s">
        <v>34</v>
      </c>
      <c r="J177" t="s">
        <v>33</v>
      </c>
      <c r="K177">
        <v>1</v>
      </c>
      <c r="L177">
        <v>501767</v>
      </c>
      <c r="M177">
        <v>0</v>
      </c>
      <c r="N177" s="4">
        <v>44196</v>
      </c>
      <c r="O177">
        <v>2020</v>
      </c>
    </row>
    <row r="178" spans="1:15" x14ac:dyDescent="0.25">
      <c r="A178" t="s">
        <v>12</v>
      </c>
      <c r="C178" t="s">
        <v>65</v>
      </c>
      <c r="D178" t="s">
        <v>46</v>
      </c>
      <c r="E178" t="s">
        <v>34</v>
      </c>
      <c r="F178" t="s">
        <v>34</v>
      </c>
      <c r="J178" t="s">
        <v>33</v>
      </c>
      <c r="K178">
        <v>1</v>
      </c>
      <c r="L178">
        <v>654412.80000000005</v>
      </c>
      <c r="M178">
        <v>0</v>
      </c>
      <c r="N178" s="4">
        <v>44196</v>
      </c>
      <c r="O178">
        <v>2020</v>
      </c>
    </row>
    <row r="179" spans="1:15" x14ac:dyDescent="0.25">
      <c r="A179" t="s">
        <v>12</v>
      </c>
      <c r="C179" t="s">
        <v>152</v>
      </c>
      <c r="D179" t="s">
        <v>129</v>
      </c>
      <c r="E179" t="s">
        <v>34</v>
      </c>
      <c r="F179" t="s">
        <v>34</v>
      </c>
      <c r="J179" t="s">
        <v>33</v>
      </c>
      <c r="K179">
        <v>1</v>
      </c>
      <c r="L179">
        <v>541824</v>
      </c>
      <c r="M179">
        <v>0</v>
      </c>
      <c r="N179" s="4">
        <v>44196</v>
      </c>
      <c r="O179">
        <v>2020</v>
      </c>
    </row>
    <row r="180" spans="1:15" x14ac:dyDescent="0.25">
      <c r="A180" t="s">
        <v>12</v>
      </c>
      <c r="C180" t="s">
        <v>63</v>
      </c>
      <c r="D180" t="s">
        <v>46</v>
      </c>
      <c r="E180" t="s">
        <v>34</v>
      </c>
      <c r="F180" t="s">
        <v>34</v>
      </c>
      <c r="J180" t="s">
        <v>33</v>
      </c>
      <c r="K180">
        <v>1</v>
      </c>
      <c r="L180">
        <v>711015</v>
      </c>
      <c r="M180">
        <v>0</v>
      </c>
      <c r="N180" s="4">
        <v>44196</v>
      </c>
      <c r="O180">
        <v>2020</v>
      </c>
    </row>
    <row r="181" spans="1:15" x14ac:dyDescent="0.25">
      <c r="A181" t="s">
        <v>12</v>
      </c>
      <c r="C181" t="s">
        <v>177</v>
      </c>
      <c r="D181" t="s">
        <v>129</v>
      </c>
      <c r="E181" t="s">
        <v>34</v>
      </c>
      <c r="F181" t="s">
        <v>34</v>
      </c>
      <c r="J181" t="s">
        <v>33</v>
      </c>
      <c r="K181">
        <v>1</v>
      </c>
      <c r="L181">
        <v>1342804</v>
      </c>
      <c r="M181">
        <v>0</v>
      </c>
      <c r="N181" s="4">
        <v>44196</v>
      </c>
      <c r="O181">
        <v>2020</v>
      </c>
    </row>
    <row r="182" spans="1:15" x14ac:dyDescent="0.25">
      <c r="A182" t="s">
        <v>12</v>
      </c>
      <c r="C182" t="s">
        <v>201</v>
      </c>
      <c r="D182" t="s">
        <v>14</v>
      </c>
      <c r="E182" t="s">
        <v>34</v>
      </c>
      <c r="F182" t="s">
        <v>34</v>
      </c>
      <c r="J182" t="s">
        <v>33</v>
      </c>
      <c r="K182">
        <v>1</v>
      </c>
      <c r="L182">
        <v>109415</v>
      </c>
      <c r="M182">
        <v>0</v>
      </c>
      <c r="N182" s="4">
        <v>44196</v>
      </c>
      <c r="O182">
        <v>2020</v>
      </c>
    </row>
    <row r="183" spans="1:15" x14ac:dyDescent="0.25">
      <c r="A183" t="s">
        <v>12</v>
      </c>
      <c r="C183" t="s">
        <v>202</v>
      </c>
      <c r="D183" t="s">
        <v>46</v>
      </c>
      <c r="E183" t="s">
        <v>34</v>
      </c>
      <c r="F183" t="s">
        <v>34</v>
      </c>
      <c r="J183" t="s">
        <v>33</v>
      </c>
      <c r="K183">
        <v>1</v>
      </c>
      <c r="L183">
        <v>124827</v>
      </c>
      <c r="M183">
        <v>0</v>
      </c>
      <c r="N183" s="4">
        <v>44196</v>
      </c>
      <c r="O183">
        <v>2020</v>
      </c>
    </row>
    <row r="184" spans="1:15" x14ac:dyDescent="0.25">
      <c r="A184" t="s">
        <v>12</v>
      </c>
      <c r="C184" t="s">
        <v>203</v>
      </c>
      <c r="D184" t="s">
        <v>46</v>
      </c>
      <c r="E184" t="s">
        <v>34</v>
      </c>
      <c r="F184" t="s">
        <v>34</v>
      </c>
      <c r="J184" t="s">
        <v>33</v>
      </c>
      <c r="K184">
        <v>1</v>
      </c>
      <c r="L184">
        <v>63831</v>
      </c>
      <c r="M184">
        <v>0</v>
      </c>
      <c r="N184" s="4">
        <v>44196</v>
      </c>
      <c r="O184">
        <v>2020</v>
      </c>
    </row>
    <row r="185" spans="1:15" x14ac:dyDescent="0.25">
      <c r="A185" t="s">
        <v>10</v>
      </c>
      <c r="C185" t="s">
        <v>204</v>
      </c>
      <c r="D185" t="s">
        <v>7</v>
      </c>
      <c r="E185" t="s">
        <v>199</v>
      </c>
      <c r="F185" t="s">
        <v>199</v>
      </c>
      <c r="J185" t="s">
        <v>28</v>
      </c>
      <c r="K185">
        <v>1</v>
      </c>
      <c r="L185">
        <v>3569122</v>
      </c>
      <c r="M185">
        <v>986</v>
      </c>
      <c r="N185" s="4">
        <v>44302</v>
      </c>
      <c r="O185">
        <v>2021</v>
      </c>
    </row>
    <row r="186" spans="1:15" x14ac:dyDescent="0.25">
      <c r="A186" t="s">
        <v>12</v>
      </c>
      <c r="C186" t="s">
        <v>205</v>
      </c>
      <c r="D186" t="s">
        <v>14</v>
      </c>
      <c r="E186" t="s">
        <v>34</v>
      </c>
      <c r="F186" t="s">
        <v>34</v>
      </c>
      <c r="J186" t="s">
        <v>33</v>
      </c>
      <c r="K186">
        <v>1</v>
      </c>
      <c r="L186">
        <v>0</v>
      </c>
      <c r="M186">
        <v>0</v>
      </c>
      <c r="N186" s="4">
        <v>44196</v>
      </c>
      <c r="O186">
        <v>2020</v>
      </c>
    </row>
    <row r="187" spans="1:15" x14ac:dyDescent="0.25">
      <c r="A187" t="s">
        <v>12</v>
      </c>
      <c r="C187" t="s">
        <v>206</v>
      </c>
      <c r="D187" t="s">
        <v>14</v>
      </c>
      <c r="E187" t="s">
        <v>34</v>
      </c>
      <c r="F187" t="s">
        <v>34</v>
      </c>
      <c r="J187" t="s">
        <v>33</v>
      </c>
      <c r="K187">
        <v>1</v>
      </c>
      <c r="L187">
        <v>882292</v>
      </c>
      <c r="M187">
        <v>0</v>
      </c>
      <c r="N187" s="4">
        <v>44196</v>
      </c>
      <c r="O187">
        <v>2020</v>
      </c>
    </row>
    <row r="188" spans="1:15" x14ac:dyDescent="0.25">
      <c r="A188" t="s">
        <v>12</v>
      </c>
      <c r="C188" t="s">
        <v>178</v>
      </c>
      <c r="D188" t="s">
        <v>46</v>
      </c>
      <c r="E188" t="s">
        <v>34</v>
      </c>
      <c r="F188" t="s">
        <v>34</v>
      </c>
      <c r="J188" t="s">
        <v>33</v>
      </c>
      <c r="K188">
        <v>1</v>
      </c>
      <c r="L188">
        <v>54446</v>
      </c>
      <c r="M188">
        <v>0</v>
      </c>
      <c r="N188" s="4">
        <v>44196</v>
      </c>
      <c r="O188">
        <v>2020</v>
      </c>
    </row>
    <row r="189" spans="1:15" x14ac:dyDescent="0.25">
      <c r="A189" t="s">
        <v>12</v>
      </c>
      <c r="C189" t="s">
        <v>93</v>
      </c>
      <c r="D189" t="s">
        <v>46</v>
      </c>
      <c r="E189" t="s">
        <v>34</v>
      </c>
      <c r="F189" t="s">
        <v>34</v>
      </c>
      <c r="J189" t="s">
        <v>33</v>
      </c>
      <c r="K189">
        <v>1</v>
      </c>
      <c r="L189">
        <v>2558406</v>
      </c>
      <c r="M189">
        <v>0</v>
      </c>
      <c r="N189" s="4">
        <v>44196</v>
      </c>
      <c r="O189">
        <v>2020</v>
      </c>
    </row>
    <row r="190" spans="1:15" x14ac:dyDescent="0.25">
      <c r="A190" t="s">
        <v>12</v>
      </c>
      <c r="C190" t="s">
        <v>207</v>
      </c>
      <c r="D190" t="s">
        <v>14</v>
      </c>
      <c r="E190" t="s">
        <v>34</v>
      </c>
      <c r="F190" t="s">
        <v>34</v>
      </c>
      <c r="J190" t="s">
        <v>33</v>
      </c>
      <c r="K190">
        <v>1</v>
      </c>
      <c r="L190">
        <v>1501899</v>
      </c>
      <c r="M190">
        <v>0</v>
      </c>
      <c r="N190" s="4">
        <v>44196</v>
      </c>
      <c r="O190">
        <v>2020</v>
      </c>
    </row>
    <row r="191" spans="1:15" x14ac:dyDescent="0.25">
      <c r="A191" t="s">
        <v>12</v>
      </c>
      <c r="C191" t="s">
        <v>208</v>
      </c>
      <c r="D191" t="s">
        <v>14</v>
      </c>
      <c r="E191" t="s">
        <v>34</v>
      </c>
      <c r="F191" t="s">
        <v>34</v>
      </c>
      <c r="J191" t="s">
        <v>33</v>
      </c>
      <c r="K191">
        <v>1</v>
      </c>
      <c r="L191">
        <v>55243</v>
      </c>
      <c r="M191">
        <v>0</v>
      </c>
      <c r="N191" s="4">
        <v>44196</v>
      </c>
      <c r="O191">
        <v>2020</v>
      </c>
    </row>
    <row r="192" spans="1:15" x14ac:dyDescent="0.25">
      <c r="A192" t="s">
        <v>12</v>
      </c>
      <c r="C192" t="s">
        <v>209</v>
      </c>
      <c r="D192" t="s">
        <v>14</v>
      </c>
      <c r="E192" t="s">
        <v>34</v>
      </c>
      <c r="F192" t="s">
        <v>34</v>
      </c>
      <c r="J192" t="s">
        <v>33</v>
      </c>
      <c r="K192">
        <v>1</v>
      </c>
      <c r="L192">
        <v>0</v>
      </c>
      <c r="M192">
        <v>0</v>
      </c>
      <c r="N192" s="4">
        <v>44196</v>
      </c>
      <c r="O192">
        <v>2020</v>
      </c>
    </row>
    <row r="193" spans="1:15" x14ac:dyDescent="0.25">
      <c r="A193" t="s">
        <v>12</v>
      </c>
      <c r="C193" t="s">
        <v>210</v>
      </c>
      <c r="D193" t="s">
        <v>46</v>
      </c>
      <c r="E193" t="s">
        <v>34</v>
      </c>
      <c r="F193" t="s">
        <v>34</v>
      </c>
      <c r="J193" t="s">
        <v>33</v>
      </c>
      <c r="K193">
        <v>1</v>
      </c>
      <c r="L193">
        <v>1502361</v>
      </c>
      <c r="M193">
        <v>0</v>
      </c>
      <c r="N193" s="4">
        <v>44196</v>
      </c>
      <c r="O193">
        <v>2020</v>
      </c>
    </row>
    <row r="194" spans="1:15" x14ac:dyDescent="0.25">
      <c r="A194" t="s">
        <v>12</v>
      </c>
      <c r="C194" t="s">
        <v>210</v>
      </c>
      <c r="D194" t="s">
        <v>129</v>
      </c>
      <c r="E194" t="s">
        <v>34</v>
      </c>
      <c r="F194" t="s">
        <v>34</v>
      </c>
      <c r="J194" t="s">
        <v>33</v>
      </c>
      <c r="K194">
        <v>1</v>
      </c>
      <c r="L194">
        <v>1263274</v>
      </c>
      <c r="M194">
        <v>0</v>
      </c>
      <c r="N194" s="4">
        <v>44196</v>
      </c>
      <c r="O194">
        <v>2020</v>
      </c>
    </row>
    <row r="195" spans="1:15" x14ac:dyDescent="0.25">
      <c r="A195" t="s">
        <v>12</v>
      </c>
      <c r="C195" t="s">
        <v>172</v>
      </c>
      <c r="D195" t="s">
        <v>46</v>
      </c>
      <c r="E195" t="s">
        <v>34</v>
      </c>
      <c r="F195" t="s">
        <v>34</v>
      </c>
      <c r="J195" t="s">
        <v>33</v>
      </c>
      <c r="K195">
        <v>1</v>
      </c>
      <c r="L195">
        <v>1690829</v>
      </c>
      <c r="M195">
        <v>0</v>
      </c>
      <c r="N195" s="4">
        <v>44196</v>
      </c>
      <c r="O195">
        <v>2020</v>
      </c>
    </row>
    <row r="196" spans="1:15" x14ac:dyDescent="0.25">
      <c r="A196" t="s">
        <v>38</v>
      </c>
      <c r="C196">
        <v>601587</v>
      </c>
      <c r="D196" t="s">
        <v>211</v>
      </c>
      <c r="E196" t="s">
        <v>212</v>
      </c>
      <c r="F196" t="s">
        <v>212</v>
      </c>
      <c r="J196" t="s">
        <v>28</v>
      </c>
      <c r="K196">
        <v>1</v>
      </c>
      <c r="L196">
        <v>1260000</v>
      </c>
      <c r="M196">
        <v>144</v>
      </c>
      <c r="N196" s="4">
        <v>44137</v>
      </c>
      <c r="O196">
        <v>2020</v>
      </c>
    </row>
    <row r="197" spans="1:15" x14ac:dyDescent="0.25">
      <c r="A197" t="s">
        <v>10</v>
      </c>
      <c r="C197" t="s">
        <v>213</v>
      </c>
      <c r="D197" t="s">
        <v>7</v>
      </c>
      <c r="E197" t="s">
        <v>199</v>
      </c>
      <c r="F197" t="s">
        <v>199</v>
      </c>
      <c r="J197" t="s">
        <v>28</v>
      </c>
      <c r="K197">
        <v>1</v>
      </c>
      <c r="L197">
        <v>88986.18</v>
      </c>
      <c r="M197">
        <v>96.9</v>
      </c>
      <c r="N197" s="4">
        <v>44256</v>
      </c>
      <c r="O197">
        <v>2021</v>
      </c>
    </row>
    <row r="198" spans="1:15" x14ac:dyDescent="0.25">
      <c r="A198" t="s">
        <v>12</v>
      </c>
      <c r="C198" t="s">
        <v>214</v>
      </c>
      <c r="D198" t="s">
        <v>46</v>
      </c>
      <c r="E198" t="s">
        <v>34</v>
      </c>
      <c r="F198" t="s">
        <v>34</v>
      </c>
      <c r="J198" t="s">
        <v>33</v>
      </c>
      <c r="K198">
        <v>1</v>
      </c>
      <c r="L198">
        <v>366143</v>
      </c>
      <c r="M198">
        <v>0</v>
      </c>
      <c r="N198" s="4">
        <v>44196</v>
      </c>
      <c r="O198">
        <v>2020</v>
      </c>
    </row>
    <row r="199" spans="1:15" x14ac:dyDescent="0.25">
      <c r="A199" t="s">
        <v>12</v>
      </c>
      <c r="C199" t="s">
        <v>215</v>
      </c>
      <c r="D199" t="s">
        <v>46</v>
      </c>
      <c r="E199" t="s">
        <v>34</v>
      </c>
      <c r="F199" t="s">
        <v>34</v>
      </c>
      <c r="J199" t="s">
        <v>33</v>
      </c>
      <c r="K199">
        <v>1</v>
      </c>
      <c r="L199">
        <v>1657967</v>
      </c>
      <c r="M199">
        <v>0</v>
      </c>
      <c r="N199" s="4">
        <v>44196</v>
      </c>
      <c r="O199">
        <v>2020</v>
      </c>
    </row>
    <row r="200" spans="1:15" x14ac:dyDescent="0.25">
      <c r="A200" t="s">
        <v>10</v>
      </c>
      <c r="C200" t="s">
        <v>216</v>
      </c>
      <c r="D200" t="s">
        <v>7</v>
      </c>
      <c r="E200" t="s">
        <v>199</v>
      </c>
      <c r="F200" t="s">
        <v>199</v>
      </c>
      <c r="J200" t="s">
        <v>28</v>
      </c>
      <c r="K200">
        <v>1</v>
      </c>
      <c r="L200">
        <v>751170</v>
      </c>
      <c r="M200">
        <v>124</v>
      </c>
      <c r="N200" s="4">
        <v>44255</v>
      </c>
      <c r="O200">
        <v>2021</v>
      </c>
    </row>
    <row r="201" spans="1:15" x14ac:dyDescent="0.25">
      <c r="A201" t="s">
        <v>12</v>
      </c>
      <c r="C201" t="s">
        <v>145</v>
      </c>
      <c r="D201" t="s">
        <v>46</v>
      </c>
      <c r="E201" t="s">
        <v>34</v>
      </c>
      <c r="F201" t="s">
        <v>34</v>
      </c>
      <c r="J201" t="s">
        <v>33</v>
      </c>
      <c r="K201">
        <v>1</v>
      </c>
      <c r="L201">
        <v>1052637</v>
      </c>
      <c r="M201">
        <v>0</v>
      </c>
      <c r="N201" s="4">
        <v>44196</v>
      </c>
      <c r="O201">
        <v>2020</v>
      </c>
    </row>
    <row r="202" spans="1:15" x14ac:dyDescent="0.25">
      <c r="A202" t="s">
        <v>38</v>
      </c>
      <c r="C202">
        <v>601723</v>
      </c>
      <c r="D202" t="s">
        <v>217</v>
      </c>
      <c r="E202" t="s">
        <v>212</v>
      </c>
      <c r="F202" t="s">
        <v>212</v>
      </c>
      <c r="J202" t="s">
        <v>28</v>
      </c>
      <c r="K202">
        <v>1</v>
      </c>
      <c r="L202" s="25">
        <v>128648000</v>
      </c>
      <c r="M202">
        <v>14386</v>
      </c>
      <c r="N202" s="4">
        <v>44239</v>
      </c>
      <c r="O202">
        <v>2021</v>
      </c>
    </row>
    <row r="203" spans="1:15" x14ac:dyDescent="0.25">
      <c r="A203" t="s">
        <v>12</v>
      </c>
      <c r="C203" t="s">
        <v>218</v>
      </c>
      <c r="D203" t="s">
        <v>14</v>
      </c>
      <c r="E203" t="s">
        <v>34</v>
      </c>
      <c r="F203" t="s">
        <v>34</v>
      </c>
      <c r="J203" t="s">
        <v>33</v>
      </c>
      <c r="K203">
        <v>1</v>
      </c>
      <c r="L203">
        <v>345227</v>
      </c>
      <c r="M203">
        <v>0</v>
      </c>
      <c r="N203" s="4">
        <v>44196</v>
      </c>
      <c r="O203">
        <v>2020</v>
      </c>
    </row>
    <row r="204" spans="1:15" x14ac:dyDescent="0.25">
      <c r="A204" t="s">
        <v>219</v>
      </c>
      <c r="C204">
        <v>601703</v>
      </c>
      <c r="E204" t="s">
        <v>220</v>
      </c>
      <c r="F204" t="s">
        <v>220</v>
      </c>
      <c r="J204" t="s">
        <v>33</v>
      </c>
      <c r="K204">
        <v>1</v>
      </c>
      <c r="L204">
        <v>243000</v>
      </c>
      <c r="M204">
        <v>460</v>
      </c>
      <c r="N204" s="4">
        <v>43281</v>
      </c>
      <c r="O204">
        <v>2018</v>
      </c>
    </row>
    <row r="205" spans="1:15" x14ac:dyDescent="0.25">
      <c r="A205" t="s">
        <v>219</v>
      </c>
      <c r="C205">
        <v>601706</v>
      </c>
      <c r="E205" t="s">
        <v>220</v>
      </c>
      <c r="F205" t="s">
        <v>220</v>
      </c>
      <c r="J205" t="s">
        <v>33</v>
      </c>
      <c r="K205">
        <v>1</v>
      </c>
      <c r="L205">
        <v>1909000</v>
      </c>
      <c r="M205">
        <v>0</v>
      </c>
      <c r="N205" s="4">
        <v>43281</v>
      </c>
      <c r="O205">
        <v>2018</v>
      </c>
    </row>
    <row r="206" spans="1:15" x14ac:dyDescent="0.25">
      <c r="A206" t="s">
        <v>219</v>
      </c>
      <c r="C206">
        <v>601708</v>
      </c>
      <c r="E206" t="s">
        <v>220</v>
      </c>
      <c r="F206" t="s">
        <v>220</v>
      </c>
      <c r="J206" t="s">
        <v>33</v>
      </c>
      <c r="K206">
        <v>1</v>
      </c>
      <c r="L206">
        <v>171000</v>
      </c>
      <c r="M206">
        <v>160</v>
      </c>
      <c r="N206" s="4">
        <v>43281</v>
      </c>
      <c r="O206">
        <v>2018</v>
      </c>
    </row>
    <row r="207" spans="1:15" x14ac:dyDescent="0.25">
      <c r="A207" t="s">
        <v>38</v>
      </c>
      <c r="C207">
        <v>601913</v>
      </c>
      <c r="D207" t="s">
        <v>211</v>
      </c>
      <c r="E207" t="s">
        <v>212</v>
      </c>
      <c r="F207" t="s">
        <v>212</v>
      </c>
      <c r="J207" t="s">
        <v>28</v>
      </c>
      <c r="K207">
        <v>1</v>
      </c>
      <c r="L207" s="26">
        <v>1020000</v>
      </c>
      <c r="M207">
        <v>121</v>
      </c>
      <c r="N207" s="4">
        <v>44343</v>
      </c>
      <c r="O207">
        <v>2021</v>
      </c>
    </row>
    <row r="208" spans="1:15" x14ac:dyDescent="0.25">
      <c r="A208" t="s">
        <v>12</v>
      </c>
      <c r="C208" t="s">
        <v>218</v>
      </c>
      <c r="D208" t="s">
        <v>14</v>
      </c>
      <c r="E208" t="s">
        <v>34</v>
      </c>
      <c r="F208" t="s">
        <v>34</v>
      </c>
      <c r="J208" t="s">
        <v>33</v>
      </c>
      <c r="K208">
        <v>1</v>
      </c>
      <c r="L208">
        <v>345227</v>
      </c>
      <c r="M208">
        <v>0</v>
      </c>
      <c r="N208" s="4">
        <v>44196</v>
      </c>
      <c r="O208">
        <v>2020</v>
      </c>
    </row>
    <row r="209" spans="1:15" x14ac:dyDescent="0.25">
      <c r="A209" t="s">
        <v>38</v>
      </c>
      <c r="C209">
        <v>600501</v>
      </c>
      <c r="D209" t="s">
        <v>221</v>
      </c>
      <c r="E209" t="s">
        <v>212</v>
      </c>
      <c r="F209" t="s">
        <v>212</v>
      </c>
      <c r="J209" t="s">
        <v>28</v>
      </c>
      <c r="K209">
        <v>1</v>
      </c>
      <c r="L209" s="26">
        <v>49467000</v>
      </c>
      <c r="M209">
        <v>5424</v>
      </c>
      <c r="N209" s="4">
        <v>44289</v>
      </c>
      <c r="O209">
        <v>2021</v>
      </c>
    </row>
    <row r="210" spans="1:15" x14ac:dyDescent="0.25">
      <c r="A210" t="s">
        <v>38</v>
      </c>
      <c r="C210">
        <v>601915</v>
      </c>
      <c r="D210" t="s">
        <v>211</v>
      </c>
      <c r="E210" t="s">
        <v>212</v>
      </c>
      <c r="F210" t="s">
        <v>212</v>
      </c>
      <c r="J210" t="s">
        <v>28</v>
      </c>
      <c r="K210">
        <v>1</v>
      </c>
      <c r="L210" s="26">
        <v>912000</v>
      </c>
      <c r="M210">
        <v>111</v>
      </c>
      <c r="N210" s="4">
        <v>44342</v>
      </c>
      <c r="O210">
        <v>2021</v>
      </c>
    </row>
    <row r="211" spans="1:15" x14ac:dyDescent="0.25">
      <c r="A211" t="s">
        <v>38</v>
      </c>
      <c r="C211">
        <v>601939</v>
      </c>
      <c r="D211" t="s">
        <v>211</v>
      </c>
      <c r="E211" t="s">
        <v>212</v>
      </c>
      <c r="F211" t="s">
        <v>212</v>
      </c>
      <c r="J211" t="s">
        <v>28</v>
      </c>
      <c r="K211">
        <v>1</v>
      </c>
      <c r="L211" s="26">
        <v>1031000</v>
      </c>
      <c r="M211">
        <v>113</v>
      </c>
      <c r="N211" s="4">
        <v>44343</v>
      </c>
      <c r="O211">
        <v>2021</v>
      </c>
    </row>
    <row r="212" spans="1:15" x14ac:dyDescent="0.25">
      <c r="A212" t="s">
        <v>38</v>
      </c>
      <c r="C212">
        <v>601929</v>
      </c>
      <c r="D212" t="s">
        <v>211</v>
      </c>
      <c r="E212" t="s">
        <v>212</v>
      </c>
      <c r="F212" t="s">
        <v>212</v>
      </c>
      <c r="J212" t="s">
        <v>28</v>
      </c>
      <c r="K212">
        <v>1</v>
      </c>
      <c r="L212" s="26">
        <v>1001000</v>
      </c>
      <c r="M212">
        <v>115</v>
      </c>
      <c r="N212" s="4">
        <v>44355</v>
      </c>
      <c r="O212">
        <v>2021</v>
      </c>
    </row>
    <row r="213" spans="1:15" x14ac:dyDescent="0.25">
      <c r="A213" t="s">
        <v>38</v>
      </c>
      <c r="C213">
        <v>601914</v>
      </c>
      <c r="D213" t="s">
        <v>211</v>
      </c>
      <c r="E213" t="s">
        <v>212</v>
      </c>
      <c r="F213" t="s">
        <v>212</v>
      </c>
      <c r="J213" t="s">
        <v>28</v>
      </c>
      <c r="K213">
        <v>1</v>
      </c>
      <c r="L213" s="26">
        <v>990000</v>
      </c>
      <c r="M213">
        <v>115</v>
      </c>
      <c r="N213" s="4">
        <v>44345</v>
      </c>
      <c r="O213">
        <v>2021</v>
      </c>
    </row>
    <row r="214" spans="1:15" x14ac:dyDescent="0.25">
      <c r="A214" t="s">
        <v>38</v>
      </c>
      <c r="C214">
        <v>601920</v>
      </c>
      <c r="D214" t="s">
        <v>211</v>
      </c>
      <c r="E214" t="s">
        <v>212</v>
      </c>
      <c r="F214" t="s">
        <v>212</v>
      </c>
      <c r="J214" t="s">
        <v>28</v>
      </c>
      <c r="K214">
        <v>1</v>
      </c>
      <c r="L214" s="26">
        <v>1047000</v>
      </c>
      <c r="M214">
        <v>119</v>
      </c>
      <c r="N214" s="4">
        <v>44358</v>
      </c>
      <c r="O214">
        <v>2021</v>
      </c>
    </row>
    <row r="215" spans="1:15" x14ac:dyDescent="0.25">
      <c r="A215" t="s">
        <v>10</v>
      </c>
      <c r="C215" t="s">
        <v>222</v>
      </c>
      <c r="D215" t="s">
        <v>7</v>
      </c>
      <c r="E215" t="s">
        <v>199</v>
      </c>
      <c r="F215" t="s">
        <v>199</v>
      </c>
      <c r="J215" t="s">
        <v>28</v>
      </c>
      <c r="K215">
        <v>1</v>
      </c>
      <c r="L215">
        <v>867251</v>
      </c>
      <c r="M215">
        <v>251.7</v>
      </c>
      <c r="N215" s="4">
        <v>44498</v>
      </c>
      <c r="O215">
        <v>2021</v>
      </c>
    </row>
    <row r="216" spans="1:15" x14ac:dyDescent="0.25">
      <c r="A216" t="s">
        <v>38</v>
      </c>
      <c r="C216">
        <v>601886</v>
      </c>
      <c r="D216" t="s">
        <v>211</v>
      </c>
      <c r="E216" t="s">
        <v>212</v>
      </c>
      <c r="F216" t="s">
        <v>212</v>
      </c>
      <c r="J216" t="s">
        <v>28</v>
      </c>
      <c r="K216">
        <v>1</v>
      </c>
      <c r="L216" s="26">
        <v>1780000</v>
      </c>
      <c r="M216">
        <v>165</v>
      </c>
      <c r="N216" s="4">
        <v>44323</v>
      </c>
      <c r="O216">
        <v>2021</v>
      </c>
    </row>
    <row r="217" spans="1:15" x14ac:dyDescent="0.25">
      <c r="A217" t="s">
        <v>38</v>
      </c>
      <c r="C217">
        <v>601937</v>
      </c>
      <c r="D217" t="s">
        <v>211</v>
      </c>
      <c r="E217" t="s">
        <v>212</v>
      </c>
      <c r="F217" t="s">
        <v>212</v>
      </c>
      <c r="J217" t="s">
        <v>28</v>
      </c>
      <c r="K217">
        <v>1</v>
      </c>
      <c r="L217" s="26">
        <v>997000</v>
      </c>
      <c r="M217">
        <v>107</v>
      </c>
      <c r="N217" s="4">
        <v>44350</v>
      </c>
      <c r="O217">
        <v>2021</v>
      </c>
    </row>
    <row r="218" spans="1:15" x14ac:dyDescent="0.25">
      <c r="A218" t="s">
        <v>38</v>
      </c>
      <c r="C218">
        <v>601964</v>
      </c>
      <c r="D218" t="s">
        <v>211</v>
      </c>
      <c r="E218" t="s">
        <v>212</v>
      </c>
      <c r="F218" t="s">
        <v>212</v>
      </c>
      <c r="J218" t="s">
        <v>28</v>
      </c>
      <c r="K218">
        <v>1</v>
      </c>
      <c r="L218" s="26">
        <v>996000</v>
      </c>
      <c r="M218">
        <v>109</v>
      </c>
      <c r="N218" s="4">
        <v>44350</v>
      </c>
      <c r="O218">
        <v>2021</v>
      </c>
    </row>
    <row r="219" spans="1:15" x14ac:dyDescent="0.25">
      <c r="A219" t="s">
        <v>10</v>
      </c>
      <c r="C219" t="s">
        <v>223</v>
      </c>
      <c r="D219" t="s">
        <v>7</v>
      </c>
      <c r="E219" t="s">
        <v>199</v>
      </c>
      <c r="F219" t="s">
        <v>199</v>
      </c>
      <c r="J219" t="s">
        <v>28</v>
      </c>
      <c r="K219">
        <v>1</v>
      </c>
      <c r="L219">
        <v>788902</v>
      </c>
      <c r="M219">
        <v>315.10000000000002</v>
      </c>
      <c r="N219" s="4">
        <v>44546</v>
      </c>
      <c r="O219">
        <v>2021</v>
      </c>
    </row>
    <row r="220" spans="1:15" x14ac:dyDescent="0.25">
      <c r="A220" t="s">
        <v>38</v>
      </c>
      <c r="C220">
        <v>601981</v>
      </c>
      <c r="D220" t="s">
        <v>211</v>
      </c>
      <c r="E220" t="s">
        <v>212</v>
      </c>
      <c r="F220" t="s">
        <v>212</v>
      </c>
      <c r="J220" t="s">
        <v>28</v>
      </c>
      <c r="K220">
        <v>1</v>
      </c>
      <c r="L220" s="26">
        <v>976000</v>
      </c>
      <c r="M220">
        <v>111</v>
      </c>
      <c r="N220" s="4">
        <v>44342</v>
      </c>
      <c r="O220">
        <v>2021</v>
      </c>
    </row>
    <row r="221" spans="1:15" x14ac:dyDescent="0.25">
      <c r="A221" t="s">
        <v>38</v>
      </c>
      <c r="C221">
        <v>601941</v>
      </c>
      <c r="D221" t="s">
        <v>211</v>
      </c>
      <c r="E221" t="s">
        <v>212</v>
      </c>
      <c r="F221" t="s">
        <v>212</v>
      </c>
      <c r="J221" t="s">
        <v>28</v>
      </c>
      <c r="K221">
        <v>1</v>
      </c>
      <c r="L221" s="26">
        <v>1884000</v>
      </c>
      <c r="M221">
        <v>215</v>
      </c>
      <c r="N221" s="4">
        <v>44372</v>
      </c>
      <c r="O221">
        <v>2021</v>
      </c>
    </row>
    <row r="222" spans="1:15" x14ac:dyDescent="0.25">
      <c r="A222" t="s">
        <v>38</v>
      </c>
      <c r="C222">
        <v>601965</v>
      </c>
      <c r="D222" t="s">
        <v>211</v>
      </c>
      <c r="E222" t="s">
        <v>212</v>
      </c>
      <c r="F222" t="s">
        <v>212</v>
      </c>
      <c r="J222" t="s">
        <v>28</v>
      </c>
      <c r="K222">
        <v>1</v>
      </c>
      <c r="L222" s="26">
        <v>1009000</v>
      </c>
      <c r="M222" s="24">
        <v>115</v>
      </c>
      <c r="N222" s="4">
        <v>44371</v>
      </c>
      <c r="O222">
        <v>2021</v>
      </c>
    </row>
    <row r="223" spans="1:15" x14ac:dyDescent="0.25">
      <c r="A223" t="s">
        <v>38</v>
      </c>
      <c r="C223">
        <v>601948</v>
      </c>
      <c r="D223" t="s">
        <v>211</v>
      </c>
      <c r="E223" t="s">
        <v>212</v>
      </c>
      <c r="F223" t="s">
        <v>212</v>
      </c>
      <c r="J223" t="s">
        <v>28</v>
      </c>
      <c r="K223">
        <v>1</v>
      </c>
      <c r="L223" s="26">
        <v>924000</v>
      </c>
      <c r="M223" s="24">
        <v>105</v>
      </c>
      <c r="N223" s="4">
        <v>44384</v>
      </c>
      <c r="O223">
        <v>2021</v>
      </c>
    </row>
    <row r="224" spans="1:15" x14ac:dyDescent="0.25">
      <c r="A224" t="s">
        <v>38</v>
      </c>
      <c r="C224">
        <v>601800</v>
      </c>
      <c r="D224" t="s">
        <v>211</v>
      </c>
      <c r="E224" t="s">
        <v>212</v>
      </c>
      <c r="F224" t="s">
        <v>212</v>
      </c>
      <c r="J224" t="s">
        <v>28</v>
      </c>
      <c r="K224">
        <v>1</v>
      </c>
      <c r="L224" s="26">
        <v>1871000</v>
      </c>
      <c r="M224" s="24">
        <v>214</v>
      </c>
      <c r="N224" s="4">
        <v>44377</v>
      </c>
      <c r="O224">
        <v>2021</v>
      </c>
    </row>
    <row r="225" spans="1:15" x14ac:dyDescent="0.25">
      <c r="A225" t="s">
        <v>38</v>
      </c>
      <c r="C225">
        <v>601912</v>
      </c>
      <c r="D225" t="s">
        <v>211</v>
      </c>
      <c r="E225" t="s">
        <v>212</v>
      </c>
      <c r="F225" t="s">
        <v>212</v>
      </c>
      <c r="J225" t="s">
        <v>28</v>
      </c>
      <c r="K225">
        <v>1</v>
      </c>
      <c r="L225" s="26">
        <v>996000</v>
      </c>
      <c r="M225" s="24">
        <v>114</v>
      </c>
      <c r="N225" s="4">
        <v>44344</v>
      </c>
      <c r="O225">
        <v>2021</v>
      </c>
    </row>
    <row r="226" spans="1:15" x14ac:dyDescent="0.25">
      <c r="A226" t="s">
        <v>38</v>
      </c>
      <c r="C226">
        <v>601902</v>
      </c>
      <c r="D226" t="s">
        <v>211</v>
      </c>
      <c r="E226" t="s">
        <v>212</v>
      </c>
      <c r="F226" t="s">
        <v>212</v>
      </c>
      <c r="J226" t="s">
        <v>28</v>
      </c>
      <c r="K226">
        <v>1</v>
      </c>
      <c r="L226" s="26">
        <v>986000</v>
      </c>
      <c r="M226" s="24">
        <v>113</v>
      </c>
      <c r="N226" s="4">
        <v>44365</v>
      </c>
      <c r="O226">
        <v>2021</v>
      </c>
    </row>
    <row r="227" spans="1:15" x14ac:dyDescent="0.25">
      <c r="A227" t="s">
        <v>38</v>
      </c>
      <c r="C227">
        <v>601938</v>
      </c>
      <c r="D227" t="s">
        <v>211</v>
      </c>
      <c r="E227" t="s">
        <v>212</v>
      </c>
      <c r="F227" t="s">
        <v>212</v>
      </c>
      <c r="J227" t="s">
        <v>28</v>
      </c>
      <c r="K227">
        <v>1</v>
      </c>
      <c r="L227" s="26">
        <v>921000</v>
      </c>
      <c r="M227" s="24">
        <v>105</v>
      </c>
      <c r="N227" s="4">
        <v>44342</v>
      </c>
      <c r="O227">
        <v>2021</v>
      </c>
    </row>
    <row r="228" spans="1:15" x14ac:dyDescent="0.25">
      <c r="A228" t="s">
        <v>38</v>
      </c>
      <c r="C228">
        <v>601978</v>
      </c>
      <c r="D228" t="s">
        <v>211</v>
      </c>
      <c r="E228" t="s">
        <v>212</v>
      </c>
      <c r="F228" t="s">
        <v>212</v>
      </c>
      <c r="J228" t="s">
        <v>28</v>
      </c>
      <c r="K228">
        <v>1</v>
      </c>
      <c r="L228" s="26">
        <v>953000</v>
      </c>
      <c r="M228" s="24">
        <v>109</v>
      </c>
      <c r="N228" s="4">
        <v>44377</v>
      </c>
      <c r="O228">
        <v>2021</v>
      </c>
    </row>
    <row r="229" spans="1:15" x14ac:dyDescent="0.25">
      <c r="A229" t="s">
        <v>10</v>
      </c>
      <c r="C229" t="s">
        <v>224</v>
      </c>
      <c r="D229" t="s">
        <v>7</v>
      </c>
      <c r="E229" t="s">
        <v>199</v>
      </c>
      <c r="F229" t="s">
        <v>199</v>
      </c>
      <c r="J229" t="s">
        <v>28</v>
      </c>
      <c r="K229">
        <v>1</v>
      </c>
      <c r="L229">
        <v>182825</v>
      </c>
      <c r="M229">
        <v>156.1</v>
      </c>
      <c r="N229" s="4">
        <v>44470</v>
      </c>
      <c r="O229">
        <v>2021</v>
      </c>
    </row>
    <row r="230" spans="1:15" x14ac:dyDescent="0.25">
      <c r="A230" t="s">
        <v>10</v>
      </c>
      <c r="C230" t="s">
        <v>225</v>
      </c>
      <c r="D230" t="s">
        <v>7</v>
      </c>
      <c r="E230" t="s">
        <v>199</v>
      </c>
      <c r="F230" t="s">
        <v>199</v>
      </c>
      <c r="J230" t="s">
        <v>28</v>
      </c>
      <c r="K230">
        <v>1</v>
      </c>
      <c r="L230">
        <v>1374051</v>
      </c>
      <c r="M230">
        <v>273.60000000000002</v>
      </c>
      <c r="N230" s="4">
        <v>44545</v>
      </c>
      <c r="O230">
        <v>2021</v>
      </c>
    </row>
    <row r="231" spans="1:15" x14ac:dyDescent="0.25">
      <c r="A231" t="s">
        <v>38</v>
      </c>
      <c r="C231">
        <v>601935</v>
      </c>
      <c r="D231" t="s">
        <v>211</v>
      </c>
      <c r="E231" t="s">
        <v>212</v>
      </c>
      <c r="F231" t="s">
        <v>212</v>
      </c>
      <c r="J231" t="s">
        <v>28</v>
      </c>
      <c r="K231">
        <v>1</v>
      </c>
      <c r="L231" s="26">
        <v>792000</v>
      </c>
      <c r="M231" s="24">
        <v>90</v>
      </c>
      <c r="N231" s="4">
        <v>44356</v>
      </c>
      <c r="O231">
        <v>2021</v>
      </c>
    </row>
    <row r="232" spans="1:15" x14ac:dyDescent="0.25">
      <c r="A232" t="s">
        <v>38</v>
      </c>
      <c r="C232">
        <v>601940</v>
      </c>
      <c r="D232" t="s">
        <v>211</v>
      </c>
      <c r="E232" t="s">
        <v>212</v>
      </c>
      <c r="F232" t="s">
        <v>212</v>
      </c>
      <c r="J232" t="s">
        <v>28</v>
      </c>
      <c r="K232">
        <v>1</v>
      </c>
      <c r="L232" s="26">
        <v>915000</v>
      </c>
      <c r="M232" s="24">
        <v>105</v>
      </c>
      <c r="N232" s="4">
        <v>44369</v>
      </c>
      <c r="O232">
        <v>2021</v>
      </c>
    </row>
    <row r="233" spans="1:15" x14ac:dyDescent="0.25">
      <c r="A233" t="s">
        <v>10</v>
      </c>
      <c r="C233" t="s">
        <v>226</v>
      </c>
      <c r="D233" t="s">
        <v>7</v>
      </c>
      <c r="E233" t="s">
        <v>199</v>
      </c>
      <c r="F233" t="s">
        <v>199</v>
      </c>
      <c r="J233" t="s">
        <v>28</v>
      </c>
      <c r="K233">
        <v>1</v>
      </c>
      <c r="L233">
        <v>150617</v>
      </c>
      <c r="M233">
        <v>32</v>
      </c>
      <c r="N233" s="4">
        <v>44525</v>
      </c>
      <c r="O233">
        <v>2021</v>
      </c>
    </row>
    <row r="234" spans="1:15" x14ac:dyDescent="0.25">
      <c r="A234" t="s">
        <v>219</v>
      </c>
      <c r="C234">
        <v>601752</v>
      </c>
      <c r="D234" t="s">
        <v>227</v>
      </c>
      <c r="E234" t="s">
        <v>199</v>
      </c>
      <c r="F234" t="s">
        <v>199</v>
      </c>
      <c r="J234" t="s">
        <v>28</v>
      </c>
      <c r="K234">
        <v>1</v>
      </c>
      <c r="L234">
        <v>1922411</v>
      </c>
      <c r="M234">
        <v>732</v>
      </c>
      <c r="N234" s="4">
        <v>44196</v>
      </c>
      <c r="O234">
        <v>2020</v>
      </c>
    </row>
    <row r="235" spans="1:15" x14ac:dyDescent="0.25">
      <c r="A235" t="s">
        <v>38</v>
      </c>
      <c r="C235">
        <v>601947</v>
      </c>
      <c r="D235" t="s">
        <v>211</v>
      </c>
      <c r="E235" t="s">
        <v>212</v>
      </c>
      <c r="F235" t="s">
        <v>212</v>
      </c>
      <c r="J235" t="s">
        <v>28</v>
      </c>
      <c r="K235">
        <v>1</v>
      </c>
      <c r="L235" s="26">
        <v>965000</v>
      </c>
      <c r="M235" s="24">
        <v>110</v>
      </c>
      <c r="N235" s="4">
        <v>44366</v>
      </c>
      <c r="O235">
        <v>2021</v>
      </c>
    </row>
    <row r="236" spans="1:15" x14ac:dyDescent="0.25">
      <c r="A236" t="s">
        <v>38</v>
      </c>
      <c r="C236">
        <v>601953</v>
      </c>
      <c r="D236" t="s">
        <v>211</v>
      </c>
      <c r="E236" t="s">
        <v>212</v>
      </c>
      <c r="F236" t="s">
        <v>212</v>
      </c>
      <c r="J236" t="s">
        <v>28</v>
      </c>
      <c r="K236">
        <v>1</v>
      </c>
      <c r="L236" s="26">
        <v>1008000</v>
      </c>
      <c r="M236" s="24">
        <v>115</v>
      </c>
      <c r="N236" s="4">
        <v>44356</v>
      </c>
      <c r="O236">
        <v>2021</v>
      </c>
    </row>
    <row r="237" spans="1:15" x14ac:dyDescent="0.25">
      <c r="A237" t="s">
        <v>10</v>
      </c>
      <c r="C237" t="s">
        <v>228</v>
      </c>
      <c r="D237" t="s">
        <v>7</v>
      </c>
      <c r="E237" t="s">
        <v>199</v>
      </c>
      <c r="F237" t="s">
        <v>199</v>
      </c>
      <c r="J237" t="s">
        <v>28</v>
      </c>
      <c r="K237">
        <v>1</v>
      </c>
      <c r="L237">
        <v>141100</v>
      </c>
      <c r="M237">
        <v>69.400000000000006</v>
      </c>
      <c r="N237" s="4">
        <v>44561</v>
      </c>
      <c r="O237">
        <v>2021</v>
      </c>
    </row>
    <row r="238" spans="1:15" x14ac:dyDescent="0.25">
      <c r="A238" t="s">
        <v>10</v>
      </c>
      <c r="C238" t="s">
        <v>229</v>
      </c>
      <c r="D238" t="s">
        <v>7</v>
      </c>
      <c r="E238" t="s">
        <v>199</v>
      </c>
      <c r="F238" t="s">
        <v>199</v>
      </c>
      <c r="J238" t="s">
        <v>28</v>
      </c>
      <c r="K238">
        <v>1</v>
      </c>
      <c r="L238">
        <v>174901</v>
      </c>
      <c r="M238">
        <v>83.1</v>
      </c>
      <c r="N238" s="4">
        <v>44561</v>
      </c>
      <c r="O238">
        <v>2021</v>
      </c>
    </row>
    <row r="239" spans="1:15" x14ac:dyDescent="0.25">
      <c r="A239" t="s">
        <v>38</v>
      </c>
      <c r="C239">
        <v>601962</v>
      </c>
      <c r="D239" t="s">
        <v>211</v>
      </c>
      <c r="E239" t="s">
        <v>212</v>
      </c>
      <c r="F239" t="s">
        <v>212</v>
      </c>
      <c r="J239" t="s">
        <v>28</v>
      </c>
      <c r="K239">
        <v>1</v>
      </c>
      <c r="L239" s="26">
        <v>1003000</v>
      </c>
      <c r="M239" s="24">
        <v>115</v>
      </c>
      <c r="N239" s="4">
        <v>44365</v>
      </c>
      <c r="O239">
        <v>2021</v>
      </c>
    </row>
    <row r="240" spans="1:15" x14ac:dyDescent="0.25">
      <c r="A240" t="s">
        <v>10</v>
      </c>
      <c r="C240" t="s">
        <v>230</v>
      </c>
      <c r="D240" t="s">
        <v>7</v>
      </c>
      <c r="E240" t="s">
        <v>199</v>
      </c>
      <c r="F240" t="s">
        <v>199</v>
      </c>
      <c r="J240" t="s">
        <v>28</v>
      </c>
      <c r="K240">
        <v>1</v>
      </c>
      <c r="L240">
        <v>422396</v>
      </c>
      <c r="M240">
        <v>165.5</v>
      </c>
      <c r="N240" s="4">
        <v>44561</v>
      </c>
      <c r="O240">
        <v>2021</v>
      </c>
    </row>
    <row r="241" spans="1:15" x14ac:dyDescent="0.25">
      <c r="A241" t="s">
        <v>38</v>
      </c>
      <c r="C241">
        <v>601934</v>
      </c>
      <c r="D241" t="s">
        <v>211</v>
      </c>
      <c r="E241" t="s">
        <v>212</v>
      </c>
      <c r="F241" t="s">
        <v>212</v>
      </c>
      <c r="J241" t="s">
        <v>28</v>
      </c>
      <c r="K241">
        <v>1</v>
      </c>
      <c r="L241" s="26">
        <v>976000</v>
      </c>
      <c r="M241" s="24">
        <v>111</v>
      </c>
      <c r="N241" s="4">
        <v>44425</v>
      </c>
      <c r="O241">
        <v>2021</v>
      </c>
    </row>
    <row r="242" spans="1:15" x14ac:dyDescent="0.25">
      <c r="A242" t="s">
        <v>219</v>
      </c>
      <c r="C242">
        <v>601753</v>
      </c>
      <c r="D242" t="s">
        <v>227</v>
      </c>
      <c r="E242" t="s">
        <v>199</v>
      </c>
      <c r="F242" t="s">
        <v>199</v>
      </c>
      <c r="J242" t="s">
        <v>28</v>
      </c>
      <c r="K242">
        <v>1</v>
      </c>
      <c r="L242">
        <v>1253000</v>
      </c>
      <c r="M242">
        <v>129</v>
      </c>
      <c r="N242" s="4">
        <v>43732</v>
      </c>
      <c r="O242">
        <v>2019</v>
      </c>
    </row>
    <row r="243" spans="1:15" x14ac:dyDescent="0.25">
      <c r="A243" t="s">
        <v>10</v>
      </c>
      <c r="C243" t="s">
        <v>231</v>
      </c>
      <c r="D243" t="s">
        <v>7</v>
      </c>
      <c r="E243" t="s">
        <v>199</v>
      </c>
      <c r="F243" t="s">
        <v>199</v>
      </c>
      <c r="J243" t="s">
        <v>28</v>
      </c>
      <c r="K243">
        <v>1</v>
      </c>
      <c r="L243">
        <v>589554</v>
      </c>
      <c r="M243">
        <v>67.2</v>
      </c>
      <c r="N243" s="4">
        <v>44561</v>
      </c>
      <c r="O243">
        <v>2021</v>
      </c>
    </row>
    <row r="244" spans="1:15" x14ac:dyDescent="0.25">
      <c r="A244" t="s">
        <v>38</v>
      </c>
      <c r="C244">
        <v>601600</v>
      </c>
      <c r="D244" t="s">
        <v>211</v>
      </c>
      <c r="E244" t="s">
        <v>212</v>
      </c>
      <c r="F244" t="s">
        <v>212</v>
      </c>
      <c r="J244" t="s">
        <v>28</v>
      </c>
      <c r="K244">
        <v>1</v>
      </c>
      <c r="L244" s="26">
        <v>1437000</v>
      </c>
      <c r="M244" s="24">
        <v>97</v>
      </c>
      <c r="N244" s="4">
        <v>44425</v>
      </c>
      <c r="O244">
        <v>2021</v>
      </c>
    </row>
    <row r="245" spans="1:15" x14ac:dyDescent="0.25">
      <c r="A245" t="s">
        <v>12</v>
      </c>
      <c r="C245" t="s">
        <v>232</v>
      </c>
      <c r="D245" t="s">
        <v>14</v>
      </c>
      <c r="E245" t="s">
        <v>233</v>
      </c>
      <c r="F245" t="s">
        <v>233</v>
      </c>
      <c r="J245" t="s">
        <v>28</v>
      </c>
      <c r="K245">
        <v>1</v>
      </c>
      <c r="L245">
        <v>222687</v>
      </c>
      <c r="M245">
        <v>0</v>
      </c>
      <c r="N245" s="4">
        <v>44196</v>
      </c>
      <c r="O245">
        <v>2020</v>
      </c>
    </row>
    <row r="246" spans="1:15" x14ac:dyDescent="0.25">
      <c r="A246" t="s">
        <v>38</v>
      </c>
      <c r="C246">
        <v>601955</v>
      </c>
      <c r="D246" t="s">
        <v>211</v>
      </c>
      <c r="E246" t="s">
        <v>212</v>
      </c>
      <c r="F246" t="s">
        <v>212</v>
      </c>
      <c r="J246" t="s">
        <v>28</v>
      </c>
      <c r="K246">
        <v>1</v>
      </c>
      <c r="L246" s="26">
        <v>1011000</v>
      </c>
      <c r="M246" s="24">
        <v>120</v>
      </c>
      <c r="N246" s="4">
        <v>44343</v>
      </c>
      <c r="O246">
        <v>2021</v>
      </c>
    </row>
    <row r="247" spans="1:15" x14ac:dyDescent="0.25">
      <c r="A247" t="s">
        <v>38</v>
      </c>
      <c r="C247">
        <v>602011</v>
      </c>
      <c r="D247" t="s">
        <v>211</v>
      </c>
      <c r="J247" t="s">
        <v>28</v>
      </c>
      <c r="K247">
        <v>1</v>
      </c>
      <c r="L247" s="26">
        <v>1130000</v>
      </c>
      <c r="M247" s="24">
        <v>314</v>
      </c>
      <c r="N247" s="4">
        <v>43709</v>
      </c>
      <c r="O247">
        <v>2019</v>
      </c>
    </row>
    <row r="248" spans="1:15" x14ac:dyDescent="0.25">
      <c r="A248" t="s">
        <v>38</v>
      </c>
      <c r="C248">
        <v>602015</v>
      </c>
      <c r="D248" t="s">
        <v>211</v>
      </c>
      <c r="J248" t="s">
        <v>28</v>
      </c>
      <c r="K248">
        <v>1</v>
      </c>
      <c r="L248">
        <v>386000</v>
      </c>
      <c r="M248">
        <v>0</v>
      </c>
      <c r="N248" s="4">
        <v>43580</v>
      </c>
      <c r="O248">
        <v>2019</v>
      </c>
    </row>
    <row r="249" spans="1:15" x14ac:dyDescent="0.25">
      <c r="A249" t="s">
        <v>38</v>
      </c>
      <c r="C249">
        <v>601770</v>
      </c>
      <c r="D249" t="s">
        <v>211</v>
      </c>
      <c r="J249" t="s">
        <v>28</v>
      </c>
      <c r="K249">
        <v>1</v>
      </c>
      <c r="L249">
        <v>293000</v>
      </c>
      <c r="M249">
        <v>5.7</v>
      </c>
      <c r="N249" s="4">
        <v>43551</v>
      </c>
      <c r="O249">
        <v>2019</v>
      </c>
    </row>
    <row r="250" spans="1:15" x14ac:dyDescent="0.25">
      <c r="A250" t="s">
        <v>38</v>
      </c>
      <c r="C250">
        <v>601818</v>
      </c>
      <c r="D250" t="s">
        <v>211</v>
      </c>
      <c r="J250" t="s">
        <v>28</v>
      </c>
      <c r="K250">
        <v>1</v>
      </c>
      <c r="L250">
        <v>652000</v>
      </c>
      <c r="M250">
        <v>109</v>
      </c>
      <c r="N250" s="4">
        <v>43617</v>
      </c>
      <c r="O250">
        <v>2019</v>
      </c>
    </row>
  </sheetData>
  <autoFilter ref="A1:O246" xr:uid="{D9C57763-EF30-4A38-86A3-10AA117D9A9E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B62A92-50FE-4419-83D6-AE747F8C514B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178a8d1-16ff-473a-8ed0-d41f4478457a"/>
    <ds:schemaRef ds:uri="http://schemas.microsoft.com/sharepoint/v3/fields"/>
    <ds:schemaRef ds:uri="12f68b52-648b-46a0-8463-d3282342a49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A58908-F1C2-4302-BB51-58F4E34BA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F7934-08AE-4AC8-BBB8-242E20A79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Jun2020-May2023 Summary</vt:lpstr>
      <vt:lpstr>Measures Jun2020-May2023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Roy Chung</dc:creator>
  <cp:lastModifiedBy>Sehrish Syed</cp:lastModifiedBy>
  <dcterms:created xsi:type="dcterms:W3CDTF">2020-11-16T19:18:42Z</dcterms:created>
  <dcterms:modified xsi:type="dcterms:W3CDTF">2023-11-16T18:15:51Z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2023-08-03T15:25:48Z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b9b7315d-952c-48a1-919d-da6af0cfd74c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  <property fmtid="{D5CDD505-2E9C-101B-9397-08002B2CF9AE}" pid="11" name="Status">
    <vt:lpwstr>Published</vt:lpwstr>
  </property>
  <property fmtid="{D5CDD505-2E9C-101B-9397-08002B2CF9AE}" pid="12" name="Comments">
    <vt:lpwstr>Excel</vt:lpwstr>
  </property>
  <property fmtid="{D5CDD505-2E9C-101B-9397-08002B2CF9AE}" pid="13" name="To Be Filed">
    <vt:bool>true</vt:bool>
  </property>
</Properties>
</file>