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3/Tab01-Load and Customers/S01-Narrative/"/>
    </mc:Choice>
  </mc:AlternateContent>
  <xr:revisionPtr revIDLastSave="0" documentId="13_ncr:1_{223247AE-767E-486A-A907-490C93D71EDE}" xr6:coauthVersionLast="47" xr6:coauthVersionMax="47" xr10:uidLastSave="{00000000-0000-0000-0000-000000000000}"/>
  <bookViews>
    <workbookView xWindow="-110" yWindow="-110" windowWidth="19420" windowHeight="10420" activeTab="1" xr2:uid="{A867D01C-B386-48F1-828D-356980751F55}"/>
  </bookViews>
  <sheets>
    <sheet name="Monthly Savings" sheetId="3" r:id="rId1"/>
    <sheet name="Annual Saving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D14" i="3"/>
  <c r="E14" i="3"/>
  <c r="F14" i="3"/>
  <c r="G14" i="3"/>
  <c r="D15" i="3"/>
  <c r="E15" i="3"/>
  <c r="F15" i="3"/>
  <c r="G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C22" i="3" l="1"/>
  <c r="C23" i="3"/>
  <c r="C24" i="3"/>
  <c r="C25" i="3"/>
  <c r="C26" i="3"/>
  <c r="C27" i="3"/>
  <c r="C28" i="3"/>
  <c r="C29" i="3"/>
  <c r="C30" i="3"/>
  <c r="C31" i="3"/>
  <c r="C32" i="3"/>
  <c r="C36" i="3"/>
  <c r="C37" i="3"/>
  <c r="C21" i="3"/>
  <c r="C4" i="3"/>
  <c r="C5" i="3"/>
  <c r="C6" i="3"/>
  <c r="C7" i="3"/>
  <c r="C8" i="3"/>
  <c r="C3" i="3"/>
  <c r="E21" i="3" l="1"/>
  <c r="D21" i="3"/>
  <c r="F21" i="3"/>
  <c r="G21" i="3"/>
  <c r="D5" i="3"/>
  <c r="E5" i="3"/>
  <c r="F5" i="3"/>
  <c r="G5" i="3"/>
  <c r="C41" i="3"/>
  <c r="E29" i="3"/>
  <c r="D29" i="3"/>
  <c r="F29" i="3"/>
  <c r="G29" i="3"/>
  <c r="E27" i="3"/>
  <c r="D27" i="3"/>
  <c r="F27" i="3"/>
  <c r="G27" i="3"/>
  <c r="D3" i="3"/>
  <c r="E3" i="3"/>
  <c r="G3" i="3"/>
  <c r="F3" i="3"/>
  <c r="C44" i="3"/>
  <c r="F32" i="3"/>
  <c r="G32" i="3"/>
  <c r="D32" i="3"/>
  <c r="E32" i="3"/>
  <c r="D4" i="3"/>
  <c r="E4" i="3"/>
  <c r="F4" i="3"/>
  <c r="G4" i="3"/>
  <c r="C38" i="3"/>
  <c r="D26" i="3"/>
  <c r="E26" i="3"/>
  <c r="F26" i="3"/>
  <c r="G26" i="3"/>
  <c r="C35" i="3"/>
  <c r="E23" i="3"/>
  <c r="F23" i="3"/>
  <c r="G23" i="3"/>
  <c r="D23" i="3"/>
  <c r="D28" i="3"/>
  <c r="E28" i="3"/>
  <c r="F28" i="3"/>
  <c r="G28" i="3"/>
  <c r="E37" i="3"/>
  <c r="D37" i="3"/>
  <c r="F37" i="3"/>
  <c r="G37" i="3"/>
  <c r="D36" i="3"/>
  <c r="E36" i="3"/>
  <c r="F36" i="3"/>
  <c r="G36" i="3"/>
  <c r="E25" i="3"/>
  <c r="G25" i="3"/>
  <c r="D25" i="3"/>
  <c r="F25" i="3"/>
  <c r="D8" i="3"/>
  <c r="E8" i="3"/>
  <c r="F8" i="3"/>
  <c r="G8" i="3"/>
  <c r="D24" i="3"/>
  <c r="E24" i="3"/>
  <c r="F24" i="3"/>
  <c r="G24" i="3"/>
  <c r="D7" i="3"/>
  <c r="E7" i="3"/>
  <c r="F7" i="3"/>
  <c r="G7" i="3"/>
  <c r="C43" i="3"/>
  <c r="E31" i="3"/>
  <c r="D31" i="3"/>
  <c r="F31" i="3"/>
  <c r="G31" i="3"/>
  <c r="D6" i="3"/>
  <c r="E6" i="3"/>
  <c r="F6" i="3"/>
  <c r="G6" i="3"/>
  <c r="E30" i="3"/>
  <c r="F30" i="3"/>
  <c r="G30" i="3"/>
  <c r="D30" i="3"/>
  <c r="D22" i="3"/>
  <c r="E22" i="3"/>
  <c r="F22" i="3"/>
  <c r="G22" i="3"/>
  <c r="C56" i="3"/>
  <c r="C49" i="3"/>
  <c r="C40" i="3"/>
  <c r="C48" i="3"/>
  <c r="C39" i="3"/>
  <c r="C34" i="3"/>
  <c r="C47" i="3"/>
  <c r="C33" i="3"/>
  <c r="C53" i="3"/>
  <c r="C42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" i="3"/>
  <c r="E47" i="3" l="1"/>
  <c r="D47" i="3"/>
  <c r="F47" i="3"/>
  <c r="G47" i="3"/>
  <c r="D42" i="3"/>
  <c r="E42" i="3"/>
  <c r="F42" i="3"/>
  <c r="G42" i="3"/>
  <c r="F48" i="3"/>
  <c r="G48" i="3"/>
  <c r="D48" i="3"/>
  <c r="E48" i="3"/>
  <c r="D40" i="3"/>
  <c r="E40" i="3"/>
  <c r="F40" i="3"/>
  <c r="G40" i="3"/>
  <c r="E53" i="3"/>
  <c r="D53" i="3"/>
  <c r="F53" i="3"/>
  <c r="G53" i="3"/>
  <c r="E49" i="3"/>
  <c r="D49" i="3"/>
  <c r="F49" i="3"/>
  <c r="G49" i="3"/>
  <c r="C50" i="3"/>
  <c r="D38" i="3"/>
  <c r="E38" i="3"/>
  <c r="F38" i="3"/>
  <c r="G38" i="3"/>
  <c r="D44" i="3"/>
  <c r="E44" i="3"/>
  <c r="F44" i="3"/>
  <c r="G44" i="3"/>
  <c r="C55" i="3"/>
  <c r="E43" i="3"/>
  <c r="D43" i="3"/>
  <c r="F43" i="3"/>
  <c r="G43" i="3"/>
  <c r="E35" i="3"/>
  <c r="D35" i="3"/>
  <c r="H36" i="3" s="1"/>
  <c r="J36" i="3" s="1"/>
  <c r="F35" i="3"/>
  <c r="G35" i="3"/>
  <c r="E33" i="3"/>
  <c r="D33" i="3"/>
  <c r="F33" i="3"/>
  <c r="H33" i="3" s="1"/>
  <c r="J33" i="3" s="1"/>
  <c r="G33" i="3"/>
  <c r="D56" i="3"/>
  <c r="E56" i="3"/>
  <c r="F56" i="3"/>
  <c r="G56" i="3"/>
  <c r="G34" i="3"/>
  <c r="D34" i="3"/>
  <c r="E34" i="3"/>
  <c r="F34" i="3"/>
  <c r="E39" i="3"/>
  <c r="F39" i="3"/>
  <c r="G39" i="3"/>
  <c r="D39" i="3"/>
  <c r="E41" i="3"/>
  <c r="G41" i="3"/>
  <c r="D41" i="3"/>
  <c r="F41" i="3"/>
  <c r="C59" i="3"/>
  <c r="C60" i="3"/>
  <c r="C65" i="3"/>
  <c r="C46" i="3"/>
  <c r="C45" i="3"/>
  <c r="C52" i="3"/>
  <c r="C54" i="3"/>
  <c r="C51" i="3"/>
  <c r="C61" i="3"/>
  <c r="C68" i="3"/>
  <c r="H3" i="3"/>
  <c r="J3" i="3" s="1"/>
  <c r="I21" i="3"/>
  <c r="K21" i="3" s="1"/>
  <c r="I4" i="3"/>
  <c r="K4" i="3" s="1"/>
  <c r="I8" i="3"/>
  <c r="K8" i="3" s="1"/>
  <c r="I5" i="3"/>
  <c r="K5" i="3" s="1"/>
  <c r="I9" i="3"/>
  <c r="K9" i="3" s="1"/>
  <c r="I17" i="3"/>
  <c r="K17" i="3" s="1"/>
  <c r="I28" i="3"/>
  <c r="K28" i="3" s="1"/>
  <c r="I15" i="3"/>
  <c r="K15" i="3" s="1"/>
  <c r="I22" i="3"/>
  <c r="K22" i="3" s="1"/>
  <c r="I12" i="3"/>
  <c r="K12" i="3" s="1"/>
  <c r="I16" i="3"/>
  <c r="K16" i="3" s="1"/>
  <c r="I6" i="3"/>
  <c r="K6" i="3" s="1"/>
  <c r="I20" i="3"/>
  <c r="K20" i="3" s="1"/>
  <c r="I18" i="3"/>
  <c r="K18" i="3" s="1"/>
  <c r="I29" i="3"/>
  <c r="K29" i="3" s="1"/>
  <c r="I19" i="3"/>
  <c r="K19" i="3" s="1"/>
  <c r="I23" i="3"/>
  <c r="K23" i="3" s="1"/>
  <c r="I13" i="3"/>
  <c r="K13" i="3" s="1"/>
  <c r="I31" i="3"/>
  <c r="K31" i="3" s="1"/>
  <c r="I25" i="3"/>
  <c r="K25" i="3" s="1"/>
  <c r="I26" i="3"/>
  <c r="K26" i="3" s="1"/>
  <c r="I30" i="3"/>
  <c r="K30" i="3" s="1"/>
  <c r="I27" i="3"/>
  <c r="K27" i="3" s="1"/>
  <c r="I14" i="3"/>
  <c r="K14" i="3" s="1"/>
  <c r="I24" i="3"/>
  <c r="K24" i="3" s="1"/>
  <c r="I3" i="3"/>
  <c r="K3" i="3" s="1"/>
  <c r="I11" i="3"/>
  <c r="K11" i="3" s="1"/>
  <c r="I32" i="3"/>
  <c r="K32" i="3" s="1"/>
  <c r="I10" i="3"/>
  <c r="K10" i="3" s="1"/>
  <c r="I7" i="3"/>
  <c r="K7" i="3" s="1"/>
  <c r="H18" i="3"/>
  <c r="J18" i="3" s="1"/>
  <c r="H26" i="3"/>
  <c r="J26" i="3" s="1"/>
  <c r="H30" i="3"/>
  <c r="J30" i="3" s="1"/>
  <c r="H27" i="3"/>
  <c r="J27" i="3" s="1"/>
  <c r="H24" i="3"/>
  <c r="J24" i="3" s="1"/>
  <c r="H11" i="3"/>
  <c r="J11" i="3" s="1"/>
  <c r="H25" i="3"/>
  <c r="J25" i="3" s="1"/>
  <c r="H32" i="3"/>
  <c r="J32" i="3" s="1"/>
  <c r="H8" i="3"/>
  <c r="J8" i="3" s="1"/>
  <c r="H5" i="3"/>
  <c r="J5" i="3" s="1"/>
  <c r="H9" i="3"/>
  <c r="J9" i="3" s="1"/>
  <c r="H17" i="3"/>
  <c r="J17" i="3" s="1"/>
  <c r="H22" i="3"/>
  <c r="J22" i="3" s="1"/>
  <c r="H19" i="3"/>
  <c r="J19" i="3" s="1"/>
  <c r="H21" i="3"/>
  <c r="J21" i="3" s="1"/>
  <c r="H15" i="3"/>
  <c r="J15" i="3" s="1"/>
  <c r="H7" i="3"/>
  <c r="J7" i="3" s="1"/>
  <c r="H31" i="3"/>
  <c r="J31" i="3" s="1"/>
  <c r="H29" i="3"/>
  <c r="J29" i="3" s="1"/>
  <c r="H12" i="3"/>
  <c r="J12" i="3" s="1"/>
  <c r="H6" i="3"/>
  <c r="J6" i="3" s="1"/>
  <c r="H14" i="3"/>
  <c r="J14" i="3" s="1"/>
  <c r="H16" i="3"/>
  <c r="J16" i="3" s="1"/>
  <c r="H13" i="3"/>
  <c r="J13" i="3" s="1"/>
  <c r="H10" i="3"/>
  <c r="J10" i="3" s="1"/>
  <c r="H20" i="3"/>
  <c r="J20" i="3" s="1"/>
  <c r="H4" i="3"/>
  <c r="J4" i="3" s="1"/>
  <c r="H23" i="3"/>
  <c r="J23" i="3" s="1"/>
  <c r="H28" i="3"/>
  <c r="J28" i="3" s="1"/>
  <c r="H37" i="3" l="1"/>
  <c r="J37" i="3" s="1"/>
  <c r="I36" i="3"/>
  <c r="K36" i="3" s="1"/>
  <c r="H34" i="3"/>
  <c r="J34" i="3" s="1"/>
  <c r="I33" i="3"/>
  <c r="K33" i="3" s="1"/>
  <c r="H35" i="3"/>
  <c r="J35" i="3" s="1"/>
  <c r="H38" i="3"/>
  <c r="J38" i="3" s="1"/>
  <c r="D52" i="3"/>
  <c r="E52" i="3"/>
  <c r="F52" i="3"/>
  <c r="G52" i="3"/>
  <c r="D54" i="3"/>
  <c r="E54" i="3"/>
  <c r="F54" i="3"/>
  <c r="G54" i="3"/>
  <c r="E59" i="3"/>
  <c r="D59" i="3"/>
  <c r="F59" i="3"/>
  <c r="G59" i="3"/>
  <c r="E45" i="3"/>
  <c r="D45" i="3"/>
  <c r="F45" i="3"/>
  <c r="G45" i="3"/>
  <c r="D68" i="3"/>
  <c r="E68" i="3"/>
  <c r="F68" i="3"/>
  <c r="G68" i="3"/>
  <c r="E61" i="3"/>
  <c r="D61" i="3"/>
  <c r="F61" i="3"/>
  <c r="G61" i="3"/>
  <c r="E65" i="3"/>
  <c r="D65" i="3"/>
  <c r="F65" i="3"/>
  <c r="G65" i="3"/>
  <c r="E55" i="3"/>
  <c r="F55" i="3"/>
  <c r="G55" i="3"/>
  <c r="D55" i="3"/>
  <c r="C67" i="3"/>
  <c r="E46" i="3"/>
  <c r="F46" i="3"/>
  <c r="G46" i="3"/>
  <c r="D46" i="3"/>
  <c r="E51" i="3"/>
  <c r="D51" i="3"/>
  <c r="F51" i="3"/>
  <c r="G51" i="3"/>
  <c r="D60" i="3"/>
  <c r="E60" i="3"/>
  <c r="F60" i="3"/>
  <c r="G60" i="3"/>
  <c r="G50" i="3"/>
  <c r="D50" i="3"/>
  <c r="E50" i="3"/>
  <c r="F50" i="3"/>
  <c r="C62" i="3"/>
  <c r="H39" i="3"/>
  <c r="J39" i="3" s="1"/>
  <c r="H40" i="3"/>
  <c r="J40" i="3" s="1"/>
  <c r="I41" i="3"/>
  <c r="K41" i="3" s="1"/>
  <c r="I34" i="3"/>
  <c r="K34" i="3" s="1"/>
  <c r="I42" i="3"/>
  <c r="K42" i="3" s="1"/>
  <c r="I39" i="3"/>
  <c r="K39" i="3" s="1"/>
  <c r="I43" i="3"/>
  <c r="K43" i="3" s="1"/>
  <c r="I38" i="3"/>
  <c r="K38" i="3" s="1"/>
  <c r="I35" i="3"/>
  <c r="K35" i="3" s="1"/>
  <c r="I37" i="3"/>
  <c r="K37" i="3" s="1"/>
  <c r="I40" i="3"/>
  <c r="K40" i="3" s="1"/>
  <c r="I44" i="3"/>
  <c r="K44" i="3" s="1"/>
  <c r="C80" i="3"/>
  <c r="H43" i="3"/>
  <c r="J43" i="3" s="1"/>
  <c r="C64" i="3"/>
  <c r="C77" i="3"/>
  <c r="H42" i="3"/>
  <c r="J42" i="3" s="1"/>
  <c r="C73" i="3"/>
  <c r="C71" i="3"/>
  <c r="H41" i="3"/>
  <c r="J41" i="3" s="1"/>
  <c r="C72" i="3"/>
  <c r="C66" i="3"/>
  <c r="C57" i="3"/>
  <c r="H44" i="3"/>
  <c r="J44" i="3" s="1"/>
  <c r="C63" i="3"/>
  <c r="C58" i="3"/>
  <c r="E63" i="3" l="1"/>
  <c r="D63" i="3"/>
  <c r="F63" i="3"/>
  <c r="G63" i="3"/>
  <c r="F80" i="3"/>
  <c r="G80" i="3"/>
  <c r="D80" i="3"/>
  <c r="E80" i="3"/>
  <c r="E71" i="3"/>
  <c r="F71" i="3"/>
  <c r="G71" i="3"/>
  <c r="D71" i="3"/>
  <c r="D58" i="3"/>
  <c r="E58" i="3"/>
  <c r="F58" i="3"/>
  <c r="G58" i="3"/>
  <c r="E73" i="3"/>
  <c r="G73" i="3"/>
  <c r="D73" i="3"/>
  <c r="F73" i="3"/>
  <c r="E57" i="3"/>
  <c r="G57" i="3"/>
  <c r="D57" i="3"/>
  <c r="F57" i="3"/>
  <c r="F64" i="3"/>
  <c r="G64" i="3"/>
  <c r="D64" i="3"/>
  <c r="E64" i="3"/>
  <c r="E62" i="3"/>
  <c r="F62" i="3"/>
  <c r="G62" i="3"/>
  <c r="D62" i="3"/>
  <c r="C74" i="3"/>
  <c r="G66" i="3"/>
  <c r="D66" i="3"/>
  <c r="E66" i="3"/>
  <c r="F66" i="3"/>
  <c r="E67" i="3"/>
  <c r="D67" i="3"/>
  <c r="F67" i="3"/>
  <c r="G67" i="3"/>
  <c r="C79" i="3"/>
  <c r="E77" i="3"/>
  <c r="D77" i="3"/>
  <c r="F77" i="3"/>
  <c r="G77" i="3"/>
  <c r="D72" i="3"/>
  <c r="E72" i="3"/>
  <c r="F72" i="3"/>
  <c r="G72" i="3"/>
  <c r="H55" i="3"/>
  <c r="J55" i="3" s="1"/>
  <c r="H56" i="3"/>
  <c r="J56" i="3" s="1"/>
  <c r="I54" i="3"/>
  <c r="K54" i="3" s="1"/>
  <c r="I47" i="3"/>
  <c r="K47" i="3" s="1"/>
  <c r="I56" i="3"/>
  <c r="K56" i="3" s="1"/>
  <c r="I55" i="3"/>
  <c r="K55" i="3" s="1"/>
  <c r="I48" i="3"/>
  <c r="K48" i="3" s="1"/>
  <c r="I51" i="3"/>
  <c r="K51" i="3" s="1"/>
  <c r="I46" i="3"/>
  <c r="K46" i="3" s="1"/>
  <c r="I53" i="3"/>
  <c r="K53" i="3" s="1"/>
  <c r="I50" i="3"/>
  <c r="K50" i="3" s="1"/>
  <c r="I49" i="3"/>
  <c r="K49" i="3" s="1"/>
  <c r="I52" i="3"/>
  <c r="K52" i="3" s="1"/>
  <c r="I45" i="3"/>
  <c r="K45" i="3" s="1"/>
  <c r="H54" i="3"/>
  <c r="J54" i="3" s="1"/>
  <c r="H45" i="3"/>
  <c r="J45" i="3" s="1"/>
  <c r="C85" i="3"/>
  <c r="C89" i="3"/>
  <c r="C70" i="3"/>
  <c r="H47" i="3"/>
  <c r="J47" i="3" s="1"/>
  <c r="H51" i="3"/>
  <c r="J51" i="3" s="1"/>
  <c r="C78" i="3"/>
  <c r="H50" i="3"/>
  <c r="J50" i="3" s="1"/>
  <c r="C75" i="3"/>
  <c r="C69" i="3"/>
  <c r="C84" i="3"/>
  <c r="H48" i="3"/>
  <c r="J48" i="3" s="1"/>
  <c r="H52" i="3"/>
  <c r="J52" i="3" s="1"/>
  <c r="H53" i="3"/>
  <c r="J53" i="3" s="1"/>
  <c r="C83" i="3"/>
  <c r="H49" i="3"/>
  <c r="J49" i="3" s="1"/>
  <c r="C92" i="3"/>
  <c r="H46" i="3"/>
  <c r="J46" i="3" s="1"/>
  <c r="C76" i="3"/>
  <c r="H62" i="3" l="1"/>
  <c r="J62" i="3" s="1"/>
  <c r="D76" i="3"/>
  <c r="E76" i="3"/>
  <c r="F76" i="3"/>
  <c r="G76" i="3"/>
  <c r="D70" i="3"/>
  <c r="E70" i="3"/>
  <c r="F70" i="3"/>
  <c r="G70" i="3"/>
  <c r="D84" i="3"/>
  <c r="E84" i="3"/>
  <c r="F84" i="3"/>
  <c r="G84" i="3"/>
  <c r="D92" i="3"/>
  <c r="E92" i="3"/>
  <c r="F92" i="3"/>
  <c r="G92" i="3"/>
  <c r="E89" i="3"/>
  <c r="G89" i="3"/>
  <c r="D89" i="3"/>
  <c r="F89" i="3"/>
  <c r="E83" i="3"/>
  <c r="D83" i="3"/>
  <c r="F83" i="3"/>
  <c r="G83" i="3"/>
  <c r="E78" i="3"/>
  <c r="F78" i="3"/>
  <c r="G78" i="3"/>
  <c r="D78" i="3"/>
  <c r="E79" i="3"/>
  <c r="D79" i="3"/>
  <c r="F79" i="3"/>
  <c r="G79" i="3"/>
  <c r="C91" i="3"/>
  <c r="E69" i="3"/>
  <c r="D69" i="3"/>
  <c r="F69" i="3"/>
  <c r="G69" i="3"/>
  <c r="E75" i="3"/>
  <c r="D75" i="3"/>
  <c r="F75" i="3"/>
  <c r="G75" i="3"/>
  <c r="E85" i="3"/>
  <c r="D85" i="3"/>
  <c r="F85" i="3"/>
  <c r="G85" i="3"/>
  <c r="D74" i="3"/>
  <c r="E74" i="3"/>
  <c r="F74" i="3"/>
  <c r="G74" i="3"/>
  <c r="C86" i="3"/>
  <c r="H63" i="3"/>
  <c r="J63" i="3" s="1"/>
  <c r="H58" i="3"/>
  <c r="J58" i="3" s="1"/>
  <c r="H67" i="3"/>
  <c r="J67" i="3" s="1"/>
  <c r="I64" i="3"/>
  <c r="K64" i="3" s="1"/>
  <c r="C95" i="3"/>
  <c r="C101" i="3"/>
  <c r="I62" i="3"/>
  <c r="K62" i="3" s="1"/>
  <c r="H59" i="3"/>
  <c r="J59" i="3" s="1"/>
  <c r="H60" i="3"/>
  <c r="J60" i="3" s="1"/>
  <c r="C97" i="3"/>
  <c r="H65" i="3"/>
  <c r="J65" i="3" s="1"/>
  <c r="I63" i="3"/>
  <c r="K63" i="3" s="1"/>
  <c r="I65" i="3"/>
  <c r="K65" i="3" s="1"/>
  <c r="C90" i="3"/>
  <c r="I58" i="3"/>
  <c r="K58" i="3" s="1"/>
  <c r="C104" i="3"/>
  <c r="H66" i="3"/>
  <c r="J66" i="3" s="1"/>
  <c r="C96" i="3"/>
  <c r="H64" i="3"/>
  <c r="J64" i="3" s="1"/>
  <c r="H61" i="3"/>
  <c r="J61" i="3" s="1"/>
  <c r="I67" i="3"/>
  <c r="K67" i="3" s="1"/>
  <c r="I59" i="3"/>
  <c r="K59" i="3" s="1"/>
  <c r="C88" i="3"/>
  <c r="H57" i="3"/>
  <c r="J57" i="3" s="1"/>
  <c r="C81" i="3"/>
  <c r="C82" i="3"/>
  <c r="I60" i="3"/>
  <c r="K60" i="3" s="1"/>
  <c r="I61" i="3"/>
  <c r="K61" i="3" s="1"/>
  <c r="I68" i="3"/>
  <c r="K68" i="3" s="1"/>
  <c r="H68" i="3"/>
  <c r="J68" i="3" s="1"/>
  <c r="C87" i="3"/>
  <c r="I57" i="3"/>
  <c r="K57" i="3" s="1"/>
  <c r="I66" i="3"/>
  <c r="K66" i="3" s="1"/>
  <c r="I74" i="3" l="1"/>
  <c r="K74" i="3" s="1"/>
  <c r="H74" i="3"/>
  <c r="J74" i="3" s="1"/>
  <c r="E95" i="3"/>
  <c r="D95" i="3"/>
  <c r="F95" i="3"/>
  <c r="G95" i="3"/>
  <c r="G82" i="3"/>
  <c r="D82" i="3"/>
  <c r="E82" i="3"/>
  <c r="F82" i="3"/>
  <c r="E81" i="3"/>
  <c r="D81" i="3"/>
  <c r="F81" i="3"/>
  <c r="H81" i="3" s="1"/>
  <c r="J81" i="3" s="1"/>
  <c r="G81" i="3"/>
  <c r="D104" i="3"/>
  <c r="E104" i="3"/>
  <c r="F104" i="3"/>
  <c r="G104" i="3"/>
  <c r="D86" i="3"/>
  <c r="E86" i="3"/>
  <c r="F86" i="3"/>
  <c r="G86" i="3"/>
  <c r="I86" i="3" s="1"/>
  <c r="K86" i="3" s="1"/>
  <c r="C98" i="3"/>
  <c r="D90" i="3"/>
  <c r="E90" i="3"/>
  <c r="F90" i="3"/>
  <c r="G90" i="3"/>
  <c r="E101" i="3"/>
  <c r="D101" i="3"/>
  <c r="F101" i="3"/>
  <c r="G101" i="3"/>
  <c r="E87" i="3"/>
  <c r="F87" i="3"/>
  <c r="G87" i="3"/>
  <c r="D87" i="3"/>
  <c r="F96" i="3"/>
  <c r="G96" i="3"/>
  <c r="D96" i="3"/>
  <c r="E96" i="3"/>
  <c r="E97" i="3"/>
  <c r="D97" i="3"/>
  <c r="F97" i="3"/>
  <c r="G97" i="3"/>
  <c r="D88" i="3"/>
  <c r="E88" i="3"/>
  <c r="F88" i="3"/>
  <c r="G88" i="3"/>
  <c r="E91" i="3"/>
  <c r="D91" i="3"/>
  <c r="F91" i="3"/>
  <c r="G91" i="3"/>
  <c r="C103" i="3"/>
  <c r="I71" i="3"/>
  <c r="K71" i="3" s="1"/>
  <c r="I73" i="3"/>
  <c r="K73" i="3" s="1"/>
  <c r="I76" i="3"/>
  <c r="K76" i="3" s="1"/>
  <c r="C93" i="3"/>
  <c r="I85" i="3"/>
  <c r="K85" i="3" s="1"/>
  <c r="C108" i="3"/>
  <c r="I77" i="3"/>
  <c r="K77" i="3" s="1"/>
  <c r="C102" i="3"/>
  <c r="I69" i="3"/>
  <c r="K69" i="3" s="1"/>
  <c r="C107" i="3"/>
  <c r="C100" i="3"/>
  <c r="H79" i="3"/>
  <c r="J79" i="3" s="1"/>
  <c r="C99" i="3"/>
  <c r="C94" i="3"/>
  <c r="H71" i="3"/>
  <c r="J71" i="3" s="1"/>
  <c r="I78" i="3"/>
  <c r="K78" i="3" s="1"/>
  <c r="H76" i="3"/>
  <c r="J76" i="3" s="1"/>
  <c r="H80" i="3"/>
  <c r="J80" i="3" s="1"/>
  <c r="H78" i="3"/>
  <c r="J78" i="3" s="1"/>
  <c r="I70" i="3"/>
  <c r="K70" i="3" s="1"/>
  <c r="I79" i="3"/>
  <c r="K79" i="3" s="1"/>
  <c r="H69" i="3"/>
  <c r="J69" i="3" s="1"/>
  <c r="H70" i="3"/>
  <c r="J70" i="3" s="1"/>
  <c r="C109" i="3"/>
  <c r="C116" i="3"/>
  <c r="H75" i="3"/>
  <c r="J75" i="3" s="1"/>
  <c r="I80" i="3"/>
  <c r="K80" i="3" s="1"/>
  <c r="C113" i="3"/>
  <c r="H72" i="3"/>
  <c r="J72" i="3" s="1"/>
  <c r="H73" i="3"/>
  <c r="J73" i="3" s="1"/>
  <c r="I75" i="3"/>
  <c r="K75" i="3" s="1"/>
  <c r="H77" i="3"/>
  <c r="J77" i="3" s="1"/>
  <c r="I72" i="3"/>
  <c r="K72" i="3" s="1"/>
  <c r="I83" i="3"/>
  <c r="K83" i="3" s="1"/>
  <c r="I82" i="3" l="1"/>
  <c r="K82" i="3" s="1"/>
  <c r="E113" i="3"/>
  <c r="D113" i="3"/>
  <c r="F113" i="3"/>
  <c r="G113" i="3"/>
  <c r="E99" i="3"/>
  <c r="D99" i="3"/>
  <c r="F99" i="3"/>
  <c r="G99" i="3"/>
  <c r="D116" i="3"/>
  <c r="E116" i="3"/>
  <c r="F116" i="3"/>
  <c r="G116" i="3"/>
  <c r="D100" i="3"/>
  <c r="E100" i="3"/>
  <c r="F100" i="3"/>
  <c r="G100" i="3"/>
  <c r="D108" i="3"/>
  <c r="E108" i="3"/>
  <c r="F108" i="3"/>
  <c r="G108" i="3"/>
  <c r="E93" i="3"/>
  <c r="D93" i="3"/>
  <c r="F93" i="3"/>
  <c r="G93" i="3"/>
  <c r="G98" i="3"/>
  <c r="D98" i="3"/>
  <c r="E98" i="3"/>
  <c r="F98" i="3"/>
  <c r="C110" i="3"/>
  <c r="E107" i="3"/>
  <c r="D107" i="3"/>
  <c r="F107" i="3"/>
  <c r="G107" i="3"/>
  <c r="D102" i="3"/>
  <c r="E102" i="3"/>
  <c r="F102" i="3"/>
  <c r="G102" i="3"/>
  <c r="E103" i="3"/>
  <c r="F103" i="3"/>
  <c r="G103" i="3"/>
  <c r="D103" i="3"/>
  <c r="C115" i="3"/>
  <c r="E109" i="3"/>
  <c r="D109" i="3"/>
  <c r="F109" i="3"/>
  <c r="G109" i="3"/>
  <c r="E94" i="3"/>
  <c r="F94" i="3"/>
  <c r="G94" i="3"/>
  <c r="D94" i="3"/>
  <c r="I81" i="3"/>
  <c r="K81" i="3" s="1"/>
  <c r="I84" i="3"/>
  <c r="K84" i="3" s="1"/>
  <c r="H89" i="3"/>
  <c r="J89" i="3" s="1"/>
  <c r="H92" i="3"/>
  <c r="J92" i="3" s="1"/>
  <c r="H90" i="3"/>
  <c r="J90" i="3" s="1"/>
  <c r="H84" i="3"/>
  <c r="J84" i="3" s="1"/>
  <c r="H91" i="3"/>
  <c r="J91" i="3" s="1"/>
  <c r="H88" i="3"/>
  <c r="J88" i="3" s="1"/>
  <c r="H82" i="3"/>
  <c r="J82" i="3" s="1"/>
  <c r="I90" i="3"/>
  <c r="K90" i="3" s="1"/>
  <c r="H85" i="3"/>
  <c r="J85" i="3" s="1"/>
  <c r="H86" i="3"/>
  <c r="J86" i="3" s="1"/>
  <c r="C128" i="3"/>
  <c r="C121" i="3"/>
  <c r="C111" i="3"/>
  <c r="C105" i="3"/>
  <c r="I88" i="3"/>
  <c r="K88" i="3" s="1"/>
  <c r="I89" i="3"/>
  <c r="K89" i="3" s="1"/>
  <c r="C112" i="3"/>
  <c r="C125" i="3"/>
  <c r="I92" i="3"/>
  <c r="K92" i="3" s="1"/>
  <c r="I91" i="3"/>
  <c r="K91" i="3" s="1"/>
  <c r="C106" i="3"/>
  <c r="H83" i="3"/>
  <c r="J83" i="3" s="1"/>
  <c r="C119" i="3"/>
  <c r="C120" i="3"/>
  <c r="I87" i="3"/>
  <c r="K87" i="3" s="1"/>
  <c r="C114" i="3"/>
  <c r="H87" i="3"/>
  <c r="J87" i="3" s="1"/>
  <c r="G114" i="3" l="1"/>
  <c r="D114" i="3"/>
  <c r="E114" i="3"/>
  <c r="F114" i="3"/>
  <c r="E121" i="3"/>
  <c r="G121" i="3"/>
  <c r="D121" i="3"/>
  <c r="F121" i="3"/>
  <c r="D120" i="3"/>
  <c r="E120" i="3"/>
  <c r="F120" i="3"/>
  <c r="G120" i="3"/>
  <c r="F112" i="3"/>
  <c r="G112" i="3"/>
  <c r="D112" i="3"/>
  <c r="E112" i="3"/>
  <c r="E125" i="3"/>
  <c r="D125" i="3"/>
  <c r="F125" i="3"/>
  <c r="G125" i="3"/>
  <c r="E110" i="3"/>
  <c r="F110" i="3"/>
  <c r="G110" i="3"/>
  <c r="D110" i="3"/>
  <c r="C122" i="3"/>
  <c r="D106" i="3"/>
  <c r="E106" i="3"/>
  <c r="F106" i="3"/>
  <c r="G106" i="3"/>
  <c r="F128" i="3"/>
  <c r="G128" i="3"/>
  <c r="D128" i="3"/>
  <c r="E128" i="3"/>
  <c r="E119" i="3"/>
  <c r="F119" i="3"/>
  <c r="G119" i="3"/>
  <c r="D119" i="3"/>
  <c r="E105" i="3"/>
  <c r="G105" i="3"/>
  <c r="I105" i="3" s="1"/>
  <c r="K105" i="3" s="1"/>
  <c r="D105" i="3"/>
  <c r="F105" i="3"/>
  <c r="E115" i="3"/>
  <c r="D115" i="3"/>
  <c r="F115" i="3"/>
  <c r="G115" i="3"/>
  <c r="C127" i="3"/>
  <c r="E111" i="3"/>
  <c r="D111" i="3"/>
  <c r="F111" i="3"/>
  <c r="G111" i="3"/>
  <c r="I104" i="3"/>
  <c r="K104" i="3" s="1"/>
  <c r="C133" i="3"/>
  <c r="C140" i="3"/>
  <c r="H97" i="3"/>
  <c r="J97" i="3" s="1"/>
  <c r="I103" i="3"/>
  <c r="K103" i="3" s="1"/>
  <c r="C117" i="3"/>
  <c r="I98" i="3"/>
  <c r="K98" i="3" s="1"/>
  <c r="I93" i="3"/>
  <c r="K93" i="3" s="1"/>
  <c r="C123" i="3"/>
  <c r="I96" i="3"/>
  <c r="K96" i="3" s="1"/>
  <c r="I99" i="3"/>
  <c r="K99" i="3" s="1"/>
  <c r="I95" i="3"/>
  <c r="K95" i="3" s="1"/>
  <c r="C132" i="3"/>
  <c r="C131" i="3"/>
  <c r="C118" i="3"/>
  <c r="H100" i="3"/>
  <c r="J100" i="3" s="1"/>
  <c r="I100" i="3"/>
  <c r="K100" i="3" s="1"/>
  <c r="C124" i="3"/>
  <c r="I97" i="3"/>
  <c r="K97" i="3" s="1"/>
  <c r="I102" i="3"/>
  <c r="K102" i="3" s="1"/>
  <c r="H104" i="3"/>
  <c r="J104" i="3" s="1"/>
  <c r="H98" i="3"/>
  <c r="J98" i="3" s="1"/>
  <c r="H96" i="3"/>
  <c r="J96" i="3" s="1"/>
  <c r="H103" i="3"/>
  <c r="J103" i="3" s="1"/>
  <c r="H102" i="3"/>
  <c r="J102" i="3" s="1"/>
  <c r="H95" i="3"/>
  <c r="J95" i="3" s="1"/>
  <c r="H94" i="3"/>
  <c r="J94" i="3" s="1"/>
  <c r="H101" i="3"/>
  <c r="J101" i="3" s="1"/>
  <c r="I101" i="3"/>
  <c r="K101" i="3" s="1"/>
  <c r="C137" i="3"/>
  <c r="I94" i="3"/>
  <c r="K94" i="3" s="1"/>
  <c r="C126" i="3"/>
  <c r="H93" i="3"/>
  <c r="J93" i="3" s="1"/>
  <c r="H99" i="3"/>
  <c r="J99" i="3" s="1"/>
  <c r="H105" i="3" l="1"/>
  <c r="J105" i="3" s="1"/>
  <c r="H110" i="3"/>
  <c r="J110" i="3" s="1"/>
  <c r="D124" i="3"/>
  <c r="E124" i="3"/>
  <c r="F124" i="3"/>
  <c r="G124" i="3"/>
  <c r="E127" i="3"/>
  <c r="D127" i="3"/>
  <c r="F127" i="3"/>
  <c r="G127" i="3"/>
  <c r="C139" i="3"/>
  <c r="E133" i="3"/>
  <c r="F133" i="3"/>
  <c r="D133" i="3"/>
  <c r="G133" i="3"/>
  <c r="E131" i="3"/>
  <c r="D131" i="3"/>
  <c r="F131" i="3"/>
  <c r="G131" i="3"/>
  <c r="E117" i="3"/>
  <c r="D117" i="3"/>
  <c r="F117" i="3"/>
  <c r="G117" i="3"/>
  <c r="E126" i="3"/>
  <c r="F126" i="3"/>
  <c r="G126" i="3"/>
  <c r="D126" i="3"/>
  <c r="E123" i="3"/>
  <c r="D123" i="3"/>
  <c r="F123" i="3"/>
  <c r="G123" i="3"/>
  <c r="H108" i="3"/>
  <c r="J108" i="3" s="1"/>
  <c r="E132" i="3"/>
  <c r="D132" i="3"/>
  <c r="F132" i="3"/>
  <c r="G132" i="3"/>
  <c r="E137" i="3"/>
  <c r="D137" i="3"/>
  <c r="F137" i="3"/>
  <c r="G137" i="3"/>
  <c r="D118" i="3"/>
  <c r="E118" i="3"/>
  <c r="F118" i="3"/>
  <c r="G118" i="3"/>
  <c r="E140" i="3"/>
  <c r="D140" i="3"/>
  <c r="F140" i="3"/>
  <c r="G140" i="3"/>
  <c r="D122" i="3"/>
  <c r="E122" i="3"/>
  <c r="F122" i="3"/>
  <c r="G122" i="3"/>
  <c r="C134" i="3"/>
  <c r="H106" i="3"/>
  <c r="J106" i="3" s="1"/>
  <c r="I116" i="3"/>
  <c r="K116" i="3" s="1"/>
  <c r="H112" i="3"/>
  <c r="J112" i="3" s="1"/>
  <c r="H111" i="3"/>
  <c r="J111" i="3" s="1"/>
  <c r="H113" i="3"/>
  <c r="J113" i="3" s="1"/>
  <c r="H109" i="3"/>
  <c r="J109" i="3" s="1"/>
  <c r="I110" i="3"/>
  <c r="K110" i="3" s="1"/>
  <c r="I106" i="3"/>
  <c r="K106" i="3" s="1"/>
  <c r="C143" i="3"/>
  <c r="I115" i="3"/>
  <c r="K115" i="3" s="1"/>
  <c r="I111" i="3"/>
  <c r="K111" i="3" s="1"/>
  <c r="I108" i="3"/>
  <c r="K108" i="3" s="1"/>
  <c r="C135" i="3"/>
  <c r="H116" i="3"/>
  <c r="J116" i="3" s="1"/>
  <c r="C145" i="3"/>
  <c r="I113" i="3"/>
  <c r="K113" i="3" s="1"/>
  <c r="H114" i="3"/>
  <c r="J114" i="3" s="1"/>
  <c r="I107" i="3"/>
  <c r="K107" i="3" s="1"/>
  <c r="C138" i="3"/>
  <c r="I112" i="3"/>
  <c r="K112" i="3" s="1"/>
  <c r="C149" i="3"/>
  <c r="I114" i="3"/>
  <c r="K114" i="3" s="1"/>
  <c r="C152" i="3"/>
  <c r="C129" i="3"/>
  <c r="C136" i="3"/>
  <c r="C144" i="3"/>
  <c r="H107" i="3"/>
  <c r="J107" i="3" s="1"/>
  <c r="H115" i="3"/>
  <c r="J115" i="3" s="1"/>
  <c r="I109" i="3"/>
  <c r="K109" i="3" s="1"/>
  <c r="C130" i="3"/>
  <c r="I121" i="3" l="1"/>
  <c r="K121" i="3" s="1"/>
  <c r="G144" i="3"/>
  <c r="E144" i="3"/>
  <c r="F144" i="3"/>
  <c r="D144" i="3"/>
  <c r="G136" i="3"/>
  <c r="D136" i="3"/>
  <c r="E136" i="3"/>
  <c r="F136" i="3"/>
  <c r="F134" i="3"/>
  <c r="D134" i="3"/>
  <c r="E134" i="3"/>
  <c r="G134" i="3"/>
  <c r="C146" i="3"/>
  <c r="E145" i="3"/>
  <c r="D145" i="3"/>
  <c r="F145" i="3"/>
  <c r="G145" i="3"/>
  <c r="D138" i="3"/>
  <c r="E138" i="3"/>
  <c r="F138" i="3"/>
  <c r="G138" i="3"/>
  <c r="E129" i="3"/>
  <c r="I131" i="3" s="1"/>
  <c r="K131" i="3" s="1"/>
  <c r="D129" i="3"/>
  <c r="F129" i="3"/>
  <c r="G129" i="3"/>
  <c r="G130" i="3"/>
  <c r="D130" i="3"/>
  <c r="E130" i="3"/>
  <c r="F130" i="3"/>
  <c r="E152" i="3"/>
  <c r="F152" i="3"/>
  <c r="G152" i="3"/>
  <c r="D152" i="3"/>
  <c r="E149" i="3"/>
  <c r="F149" i="3"/>
  <c r="G149" i="3"/>
  <c r="D149" i="3"/>
  <c r="E139" i="3"/>
  <c r="D139" i="3"/>
  <c r="F139" i="3"/>
  <c r="G139" i="3"/>
  <c r="C151" i="3"/>
  <c r="E143" i="3"/>
  <c r="G143" i="3"/>
  <c r="D143" i="3"/>
  <c r="F143" i="3"/>
  <c r="E135" i="3"/>
  <c r="G135" i="3"/>
  <c r="D135" i="3"/>
  <c r="F135" i="3"/>
  <c r="I125" i="3"/>
  <c r="K125" i="3" s="1"/>
  <c r="I127" i="3"/>
  <c r="K127" i="3" s="1"/>
  <c r="H126" i="3"/>
  <c r="J126" i="3" s="1"/>
  <c r="H124" i="3"/>
  <c r="J124" i="3" s="1"/>
  <c r="H123" i="3"/>
  <c r="J123" i="3" s="1"/>
  <c r="C148" i="3"/>
  <c r="I117" i="3"/>
  <c r="K117" i="3" s="1"/>
  <c r="I123" i="3"/>
  <c r="K123" i="3" s="1"/>
  <c r="C164" i="3"/>
  <c r="H117" i="3"/>
  <c r="J117" i="3" s="1"/>
  <c r="C150" i="3"/>
  <c r="I128" i="3"/>
  <c r="K128" i="3" s="1"/>
  <c r="I118" i="3"/>
  <c r="K118" i="3" s="1"/>
  <c r="I122" i="3"/>
  <c r="K122" i="3" s="1"/>
  <c r="H118" i="3"/>
  <c r="J118" i="3" s="1"/>
  <c r="H120" i="3"/>
  <c r="J120" i="3" s="1"/>
  <c r="H119" i="3"/>
  <c r="J119" i="3" s="1"/>
  <c r="H121" i="3"/>
  <c r="J121" i="3" s="1"/>
  <c r="C156" i="3"/>
  <c r="C141" i="3"/>
  <c r="C155" i="3"/>
  <c r="H125" i="3"/>
  <c r="J125" i="3" s="1"/>
  <c r="H122" i="3"/>
  <c r="J122" i="3" s="1"/>
  <c r="I120" i="3"/>
  <c r="K120" i="3" s="1"/>
  <c r="I126" i="3"/>
  <c r="K126" i="3" s="1"/>
  <c r="C157" i="3"/>
  <c r="C147" i="3"/>
  <c r="H128" i="3"/>
  <c r="J128" i="3" s="1"/>
  <c r="H127" i="3"/>
  <c r="J127" i="3" s="1"/>
  <c r="I119" i="3"/>
  <c r="K119" i="3" s="1"/>
  <c r="C161" i="3"/>
  <c r="C142" i="3"/>
  <c r="I124" i="3"/>
  <c r="K124" i="3" s="1"/>
  <c r="D148" i="3" l="1"/>
  <c r="E148" i="3"/>
  <c r="F148" i="3"/>
  <c r="G148" i="3"/>
  <c r="E155" i="3"/>
  <c r="D155" i="3"/>
  <c r="F155" i="3"/>
  <c r="G155" i="3"/>
  <c r="E147" i="3"/>
  <c r="D147" i="3"/>
  <c r="F147" i="3"/>
  <c r="G147" i="3"/>
  <c r="E141" i="3"/>
  <c r="F141" i="3"/>
  <c r="D141" i="3"/>
  <c r="G141" i="3"/>
  <c r="F142" i="3"/>
  <c r="D142" i="3"/>
  <c r="E142" i="3"/>
  <c r="G142" i="3"/>
  <c r="E161" i="3"/>
  <c r="D161" i="3"/>
  <c r="F161" i="3"/>
  <c r="G161" i="3"/>
  <c r="D164" i="3"/>
  <c r="E164" i="3"/>
  <c r="F164" i="3"/>
  <c r="G164" i="3"/>
  <c r="E156" i="3"/>
  <c r="D156" i="3"/>
  <c r="F156" i="3"/>
  <c r="G156" i="3"/>
  <c r="E151" i="3"/>
  <c r="G151" i="3"/>
  <c r="D151" i="3"/>
  <c r="F151" i="3"/>
  <c r="C163" i="3"/>
  <c r="E157" i="3"/>
  <c r="F157" i="3"/>
  <c r="G157" i="3"/>
  <c r="D157" i="3"/>
  <c r="D150" i="3"/>
  <c r="E150" i="3"/>
  <c r="F150" i="3"/>
  <c r="G150" i="3"/>
  <c r="G146" i="3"/>
  <c r="D146" i="3"/>
  <c r="E146" i="3"/>
  <c r="F146" i="3"/>
  <c r="C158" i="3"/>
  <c r="H132" i="3"/>
  <c r="J132" i="3" s="1"/>
  <c r="H130" i="3"/>
  <c r="J130" i="3" s="1"/>
  <c r="I138" i="3"/>
  <c r="K138" i="3" s="1"/>
  <c r="I136" i="3"/>
  <c r="K136" i="3" s="1"/>
  <c r="I129" i="3"/>
  <c r="K129" i="3" s="1"/>
  <c r="C154" i="3"/>
  <c r="C159" i="3"/>
  <c r="H134" i="3"/>
  <c r="J134" i="3" s="1"/>
  <c r="H138" i="3"/>
  <c r="J138" i="3" s="1"/>
  <c r="H136" i="3"/>
  <c r="J136" i="3" s="1"/>
  <c r="I139" i="3"/>
  <c r="K139" i="3" s="1"/>
  <c r="C173" i="3"/>
  <c r="I134" i="3"/>
  <c r="K134" i="3" s="1"/>
  <c r="H133" i="3"/>
  <c r="J133" i="3" s="1"/>
  <c r="C167" i="3"/>
  <c r="C160" i="3"/>
  <c r="C168" i="3"/>
  <c r="I132" i="3"/>
  <c r="K132" i="3" s="1"/>
  <c r="I130" i="3"/>
  <c r="K130" i="3" s="1"/>
  <c r="I133" i="3"/>
  <c r="K133" i="3" s="1"/>
  <c r="H131" i="3"/>
  <c r="J131" i="3" s="1"/>
  <c r="I137" i="3"/>
  <c r="K137" i="3" s="1"/>
  <c r="H140" i="3"/>
  <c r="J140" i="3" s="1"/>
  <c r="I140" i="3"/>
  <c r="K140" i="3" s="1"/>
  <c r="C169" i="3"/>
  <c r="H129" i="3"/>
  <c r="J129" i="3" s="1"/>
  <c r="H139" i="3"/>
  <c r="J139" i="3" s="1"/>
  <c r="C162" i="3"/>
  <c r="C176" i="3"/>
  <c r="H137" i="3"/>
  <c r="J137" i="3" s="1"/>
  <c r="I135" i="3"/>
  <c r="K135" i="3" s="1"/>
  <c r="C153" i="3"/>
  <c r="I145" i="3"/>
  <c r="K145" i="3" s="1"/>
  <c r="H135" i="3"/>
  <c r="J135" i="3" s="1"/>
  <c r="D154" i="3" l="1"/>
  <c r="G154" i="3"/>
  <c r="E154" i="3"/>
  <c r="F154" i="3"/>
  <c r="E173" i="3"/>
  <c r="D173" i="3"/>
  <c r="F173" i="3"/>
  <c r="G173" i="3"/>
  <c r="E153" i="3"/>
  <c r="D153" i="3"/>
  <c r="F153" i="3"/>
  <c r="H153" i="3" s="1"/>
  <c r="J153" i="3" s="1"/>
  <c r="G153" i="3"/>
  <c r="E169" i="3"/>
  <c r="D169" i="3"/>
  <c r="F169" i="3"/>
  <c r="G169" i="3"/>
  <c r="D168" i="3"/>
  <c r="E168" i="3"/>
  <c r="F168" i="3"/>
  <c r="G168" i="3"/>
  <c r="F162" i="3"/>
  <c r="G162" i="3"/>
  <c r="D162" i="3"/>
  <c r="E162" i="3"/>
  <c r="G160" i="3"/>
  <c r="D160" i="3"/>
  <c r="E160" i="3"/>
  <c r="F160" i="3"/>
  <c r="F158" i="3"/>
  <c r="D158" i="3"/>
  <c r="E158" i="3"/>
  <c r="G158" i="3"/>
  <c r="C170" i="3"/>
  <c r="E163" i="3"/>
  <c r="D163" i="3"/>
  <c r="F163" i="3"/>
  <c r="G163" i="3"/>
  <c r="C175" i="3"/>
  <c r="G176" i="3"/>
  <c r="D176" i="3"/>
  <c r="E176" i="3"/>
  <c r="F176" i="3"/>
  <c r="E167" i="3"/>
  <c r="G167" i="3"/>
  <c r="D167" i="3"/>
  <c r="F167" i="3"/>
  <c r="E159" i="3"/>
  <c r="D159" i="3"/>
  <c r="F159" i="3"/>
  <c r="G159" i="3"/>
  <c r="H149" i="3"/>
  <c r="J149" i="3" s="1"/>
  <c r="H144" i="3"/>
  <c r="J144" i="3" s="1"/>
  <c r="I146" i="3"/>
  <c r="K146" i="3" s="1"/>
  <c r="H150" i="3"/>
  <c r="J150" i="3" s="1"/>
  <c r="I147" i="3"/>
  <c r="K147" i="3" s="1"/>
  <c r="H152" i="3"/>
  <c r="J152" i="3" s="1"/>
  <c r="H147" i="3"/>
  <c r="J147" i="3" s="1"/>
  <c r="I144" i="3"/>
  <c r="K144" i="3" s="1"/>
  <c r="C171" i="3"/>
  <c r="H141" i="3"/>
  <c r="J141" i="3" s="1"/>
  <c r="H151" i="3"/>
  <c r="J151" i="3" s="1"/>
  <c r="H146" i="3"/>
  <c r="J146" i="3" s="1"/>
  <c r="C188" i="3"/>
  <c r="C180" i="3"/>
  <c r="C166" i="3"/>
  <c r="I149" i="3"/>
  <c r="K149" i="3" s="1"/>
  <c r="C165" i="3"/>
  <c r="I157" i="3"/>
  <c r="K157" i="3" s="1"/>
  <c r="C174" i="3"/>
  <c r="C181" i="3"/>
  <c r="H143" i="3"/>
  <c r="J143" i="3" s="1"/>
  <c r="I141" i="3"/>
  <c r="K141" i="3" s="1"/>
  <c r="I148" i="3"/>
  <c r="K148" i="3" s="1"/>
  <c r="C179" i="3"/>
  <c r="C185" i="3"/>
  <c r="I152" i="3"/>
  <c r="K152" i="3" s="1"/>
  <c r="H148" i="3"/>
  <c r="J148" i="3" s="1"/>
  <c r="I142" i="3"/>
  <c r="K142" i="3" s="1"/>
  <c r="I151" i="3"/>
  <c r="K151" i="3" s="1"/>
  <c r="I150" i="3"/>
  <c r="K150" i="3" s="1"/>
  <c r="H145" i="3"/>
  <c r="J145" i="3" s="1"/>
  <c r="C172" i="3"/>
  <c r="I143" i="3"/>
  <c r="K143" i="3" s="1"/>
  <c r="H142" i="3"/>
  <c r="J142" i="3" s="1"/>
  <c r="E185" i="3" l="1"/>
  <c r="D185" i="3"/>
  <c r="F185" i="3"/>
  <c r="G185" i="3"/>
  <c r="E175" i="3"/>
  <c r="G175" i="3"/>
  <c r="D175" i="3"/>
  <c r="F175" i="3"/>
  <c r="C187" i="3"/>
  <c r="D188" i="3"/>
  <c r="F188" i="3"/>
  <c r="G188" i="3"/>
  <c r="E188" i="3"/>
  <c r="E172" i="3"/>
  <c r="D172" i="3"/>
  <c r="F172" i="3"/>
  <c r="G172" i="3"/>
  <c r="E171" i="3"/>
  <c r="D171" i="3"/>
  <c r="F171" i="3"/>
  <c r="G171" i="3"/>
  <c r="E179" i="3"/>
  <c r="D179" i="3"/>
  <c r="F179" i="3"/>
  <c r="G179" i="3"/>
  <c r="E165" i="3"/>
  <c r="F165" i="3"/>
  <c r="D165" i="3"/>
  <c r="G165" i="3"/>
  <c r="F174" i="3"/>
  <c r="D174" i="3"/>
  <c r="E174" i="3"/>
  <c r="G174" i="3"/>
  <c r="D166" i="3"/>
  <c r="E166" i="3"/>
  <c r="F166" i="3"/>
  <c r="G166" i="3"/>
  <c r="G180" i="3"/>
  <c r="D180" i="3"/>
  <c r="E180" i="3"/>
  <c r="F180" i="3"/>
  <c r="E181" i="3"/>
  <c r="F181" i="3"/>
  <c r="D181" i="3"/>
  <c r="G181" i="3"/>
  <c r="D170" i="3"/>
  <c r="F170" i="3"/>
  <c r="G170" i="3"/>
  <c r="E170" i="3"/>
  <c r="C182" i="3"/>
  <c r="I160" i="3"/>
  <c r="K160" i="3" s="1"/>
  <c r="H154" i="3"/>
  <c r="J154" i="3" s="1"/>
  <c r="H161" i="3"/>
  <c r="J161" i="3" s="1"/>
  <c r="C177" i="3"/>
  <c r="H158" i="3"/>
  <c r="J158" i="3" s="1"/>
  <c r="H157" i="3"/>
  <c r="J157" i="3" s="1"/>
  <c r="I159" i="3"/>
  <c r="K159" i="3" s="1"/>
  <c r="C184" i="3"/>
  <c r="H155" i="3"/>
  <c r="J155" i="3" s="1"/>
  <c r="I161" i="3"/>
  <c r="K161" i="3" s="1"/>
  <c r="H159" i="3"/>
  <c r="J159" i="3" s="1"/>
  <c r="H163" i="3"/>
  <c r="J163" i="3" s="1"/>
  <c r="C191" i="3"/>
  <c r="I162" i="3"/>
  <c r="K162" i="3" s="1"/>
  <c r="H164" i="3"/>
  <c r="J164" i="3" s="1"/>
  <c r="I155" i="3"/>
  <c r="K155" i="3" s="1"/>
  <c r="C200" i="3"/>
  <c r="C183" i="3"/>
  <c r="C186" i="3"/>
  <c r="H162" i="3"/>
  <c r="J162" i="3" s="1"/>
  <c r="C178" i="3"/>
  <c r="C192" i="3"/>
  <c r="I163" i="3"/>
  <c r="K163" i="3" s="1"/>
  <c r="H156" i="3"/>
  <c r="J156" i="3" s="1"/>
  <c r="I156" i="3"/>
  <c r="K156" i="3" s="1"/>
  <c r="C197" i="3"/>
  <c r="H160" i="3"/>
  <c r="J160" i="3" s="1"/>
  <c r="C193" i="3"/>
  <c r="I153" i="3"/>
  <c r="K153" i="3" s="1"/>
  <c r="I158" i="3"/>
  <c r="K158" i="3" s="1"/>
  <c r="I154" i="3"/>
  <c r="K154" i="3" s="1"/>
  <c r="I164" i="3"/>
  <c r="K164" i="3" s="1"/>
  <c r="F197" i="3" l="1"/>
  <c r="G197" i="3"/>
  <c r="D197" i="3"/>
  <c r="E197" i="3"/>
  <c r="D186" i="3"/>
  <c r="E186" i="3"/>
  <c r="F186" i="3"/>
  <c r="G186" i="3"/>
  <c r="E177" i="3"/>
  <c r="D177" i="3"/>
  <c r="F177" i="3"/>
  <c r="G177" i="3"/>
  <c r="D193" i="3"/>
  <c r="E193" i="3"/>
  <c r="F193" i="3"/>
  <c r="G193" i="3"/>
  <c r="D191" i="3"/>
  <c r="E191" i="3"/>
  <c r="F191" i="3"/>
  <c r="G191" i="3"/>
  <c r="E183" i="3"/>
  <c r="G183" i="3"/>
  <c r="F183" i="3"/>
  <c r="D183" i="3"/>
  <c r="D200" i="3"/>
  <c r="E200" i="3"/>
  <c r="F200" i="3"/>
  <c r="G200" i="3"/>
  <c r="E178" i="3"/>
  <c r="F178" i="3"/>
  <c r="G178" i="3"/>
  <c r="D178" i="3"/>
  <c r="H181" i="3" s="1"/>
  <c r="J181" i="3" s="1"/>
  <c r="D192" i="3"/>
  <c r="E192" i="3"/>
  <c r="F192" i="3"/>
  <c r="G192" i="3"/>
  <c r="D184" i="3"/>
  <c r="E184" i="3"/>
  <c r="F184" i="3"/>
  <c r="G184" i="3"/>
  <c r="D182" i="3"/>
  <c r="E182" i="3"/>
  <c r="F182" i="3"/>
  <c r="G182" i="3"/>
  <c r="C194" i="3"/>
  <c r="D187" i="3"/>
  <c r="E187" i="3"/>
  <c r="F187" i="3"/>
  <c r="G187" i="3"/>
  <c r="C199" i="3"/>
  <c r="I169" i="3"/>
  <c r="K169" i="3" s="1"/>
  <c r="I166" i="3"/>
  <c r="K166" i="3" s="1"/>
  <c r="I168" i="3"/>
  <c r="K168" i="3" s="1"/>
  <c r="I171" i="3"/>
  <c r="K171" i="3" s="1"/>
  <c r="H165" i="3"/>
  <c r="J165" i="3" s="1"/>
  <c r="H166" i="3"/>
  <c r="J166" i="3" s="1"/>
  <c r="H173" i="3"/>
  <c r="J173" i="3" s="1"/>
  <c r="H175" i="3"/>
  <c r="J175" i="3" s="1"/>
  <c r="I173" i="3"/>
  <c r="K173" i="3" s="1"/>
  <c r="C212" i="3"/>
  <c r="C203" i="3"/>
  <c r="I172" i="3"/>
  <c r="K172" i="3" s="1"/>
  <c r="C209" i="3"/>
  <c r="C198" i="3"/>
  <c r="H170" i="3"/>
  <c r="J170" i="3" s="1"/>
  <c r="H172" i="3"/>
  <c r="J172" i="3" s="1"/>
  <c r="I165" i="3"/>
  <c r="K165" i="3" s="1"/>
  <c r="I170" i="3"/>
  <c r="K170" i="3" s="1"/>
  <c r="I175" i="3"/>
  <c r="K175" i="3" s="1"/>
  <c r="C190" i="3"/>
  <c r="H171" i="3"/>
  <c r="J171" i="3" s="1"/>
  <c r="C196" i="3"/>
  <c r="C195" i="3"/>
  <c r="C189" i="3"/>
  <c r="H168" i="3"/>
  <c r="J168" i="3" s="1"/>
  <c r="C205" i="3"/>
  <c r="H169" i="3"/>
  <c r="J169" i="3" s="1"/>
  <c r="C204" i="3"/>
  <c r="I174" i="3"/>
  <c r="K174" i="3" s="1"/>
  <c r="I176" i="3"/>
  <c r="K176" i="3" s="1"/>
  <c r="H174" i="3"/>
  <c r="J174" i="3" s="1"/>
  <c r="H176" i="3"/>
  <c r="J176" i="3" s="1"/>
  <c r="H167" i="3"/>
  <c r="J167" i="3" s="1"/>
  <c r="I167" i="3"/>
  <c r="K167" i="3" s="1"/>
  <c r="I179" i="3" l="1"/>
  <c r="K179" i="3" s="1"/>
  <c r="D209" i="3"/>
  <c r="E209" i="3"/>
  <c r="F209" i="3"/>
  <c r="G209" i="3"/>
  <c r="D190" i="3"/>
  <c r="G190" i="3"/>
  <c r="E190" i="3"/>
  <c r="F190" i="3"/>
  <c r="D189" i="3"/>
  <c r="E189" i="3"/>
  <c r="F189" i="3"/>
  <c r="G189" i="3"/>
  <c r="D212" i="3"/>
  <c r="E212" i="3"/>
  <c r="F212" i="3"/>
  <c r="G212" i="3"/>
  <c r="D205" i="3"/>
  <c r="E205" i="3"/>
  <c r="F205" i="3"/>
  <c r="G205" i="3"/>
  <c r="E195" i="3"/>
  <c r="F195" i="3"/>
  <c r="G195" i="3"/>
  <c r="D195" i="3"/>
  <c r="G199" i="3"/>
  <c r="D199" i="3"/>
  <c r="E199" i="3"/>
  <c r="F199" i="3"/>
  <c r="C211" i="3"/>
  <c r="D203" i="3"/>
  <c r="E203" i="3"/>
  <c r="F203" i="3"/>
  <c r="G203" i="3"/>
  <c r="D194" i="3"/>
  <c r="E194" i="3"/>
  <c r="F194" i="3"/>
  <c r="G194" i="3"/>
  <c r="C206" i="3"/>
  <c r="D204" i="3"/>
  <c r="F204" i="3"/>
  <c r="G204" i="3"/>
  <c r="E204" i="3"/>
  <c r="D196" i="3"/>
  <c r="E196" i="3"/>
  <c r="F196" i="3"/>
  <c r="G196" i="3"/>
  <c r="D198" i="3"/>
  <c r="E198" i="3"/>
  <c r="F198" i="3"/>
  <c r="G198" i="3"/>
  <c r="I188" i="3"/>
  <c r="K188" i="3" s="1"/>
  <c r="H183" i="3"/>
  <c r="J183" i="3" s="1"/>
  <c r="H186" i="3"/>
  <c r="J186" i="3" s="1"/>
  <c r="H177" i="3"/>
  <c r="J177" i="3" s="1"/>
  <c r="H187" i="3"/>
  <c r="J187" i="3" s="1"/>
  <c r="H180" i="3"/>
  <c r="J180" i="3" s="1"/>
  <c r="C215" i="3"/>
  <c r="H185" i="3"/>
  <c r="J185" i="3" s="1"/>
  <c r="C202" i="3"/>
  <c r="C201" i="3"/>
  <c r="H189" i="3"/>
  <c r="J189" i="3" s="1"/>
  <c r="H182" i="3"/>
  <c r="J182" i="3" s="1"/>
  <c r="C221" i="3"/>
  <c r="I187" i="3"/>
  <c r="K187" i="3" s="1"/>
  <c r="I184" i="3"/>
  <c r="K184" i="3" s="1"/>
  <c r="I178" i="3"/>
  <c r="K178" i="3" s="1"/>
  <c r="H179" i="3"/>
  <c r="J179" i="3" s="1"/>
  <c r="C217" i="3"/>
  <c r="H184" i="3"/>
  <c r="J184" i="3" s="1"/>
  <c r="H178" i="3"/>
  <c r="J178" i="3" s="1"/>
  <c r="C210" i="3"/>
  <c r="H188" i="3"/>
  <c r="J188" i="3" s="1"/>
  <c r="I177" i="3"/>
  <c r="K177" i="3" s="1"/>
  <c r="I182" i="3"/>
  <c r="K182" i="3" s="1"/>
  <c r="C207" i="3"/>
  <c r="H193" i="3"/>
  <c r="J193" i="3" s="1"/>
  <c r="H192" i="3"/>
  <c r="J192" i="3" s="1"/>
  <c r="C208" i="3"/>
  <c r="I180" i="3"/>
  <c r="K180" i="3" s="1"/>
  <c r="I181" i="3"/>
  <c r="K181" i="3" s="1"/>
  <c r="C216" i="3"/>
  <c r="I183" i="3"/>
  <c r="K183" i="3" s="1"/>
  <c r="H194" i="3"/>
  <c r="J194" i="3" s="1"/>
  <c r="C224" i="3"/>
  <c r="I186" i="3"/>
  <c r="K186" i="3" s="1"/>
  <c r="I185" i="3"/>
  <c r="K185" i="3" s="1"/>
  <c r="D208" i="3" l="1"/>
  <c r="E208" i="3"/>
  <c r="F208" i="3"/>
  <c r="G208" i="3"/>
  <c r="D224" i="3"/>
  <c r="E224" i="3"/>
  <c r="F224" i="3"/>
  <c r="G224" i="3"/>
  <c r="D206" i="3"/>
  <c r="G206" i="3"/>
  <c r="E206" i="3"/>
  <c r="F206" i="3"/>
  <c r="C218" i="3"/>
  <c r="E217" i="3"/>
  <c r="F217" i="3"/>
  <c r="G217" i="3"/>
  <c r="D217" i="3"/>
  <c r="D207" i="3"/>
  <c r="E207" i="3"/>
  <c r="F207" i="3"/>
  <c r="G207" i="3"/>
  <c r="D201" i="3"/>
  <c r="E201" i="3"/>
  <c r="F201" i="3"/>
  <c r="G201" i="3"/>
  <c r="D216" i="3"/>
  <c r="E216" i="3"/>
  <c r="F216" i="3"/>
  <c r="G216" i="3"/>
  <c r="D202" i="3"/>
  <c r="E202" i="3"/>
  <c r="F202" i="3"/>
  <c r="G202" i="3"/>
  <c r="E221" i="3"/>
  <c r="F221" i="3"/>
  <c r="G221" i="3"/>
  <c r="D221" i="3"/>
  <c r="D210" i="3"/>
  <c r="E210" i="3"/>
  <c r="F210" i="3"/>
  <c r="G210" i="3"/>
  <c r="E211" i="3"/>
  <c r="F211" i="3"/>
  <c r="G211" i="3"/>
  <c r="D211" i="3"/>
  <c r="C223" i="3"/>
  <c r="E215" i="3"/>
  <c r="F215" i="3"/>
  <c r="G215" i="3"/>
  <c r="D215" i="3"/>
  <c r="I191" i="3"/>
  <c r="K191" i="3" s="1"/>
  <c r="H196" i="3"/>
  <c r="J196" i="3" s="1"/>
  <c r="I192" i="3"/>
  <c r="K192" i="3" s="1"/>
  <c r="H195" i="3"/>
  <c r="J195" i="3" s="1"/>
  <c r="I200" i="3"/>
  <c r="K200" i="3" s="1"/>
  <c r="I196" i="3"/>
  <c r="K196" i="3" s="1"/>
  <c r="I189" i="3"/>
  <c r="K189" i="3" s="1"/>
  <c r="I199" i="3"/>
  <c r="K199" i="3" s="1"/>
  <c r="C214" i="3"/>
  <c r="H200" i="3"/>
  <c r="J200" i="3" s="1"/>
  <c r="I195" i="3"/>
  <c r="K195" i="3" s="1"/>
  <c r="C222" i="3"/>
  <c r="C227" i="3"/>
  <c r="I190" i="3"/>
  <c r="K190" i="3" s="1"/>
  <c r="H197" i="3"/>
  <c r="J197" i="3" s="1"/>
  <c r="C219" i="3"/>
  <c r="H190" i="3"/>
  <c r="J190" i="3" s="1"/>
  <c r="C220" i="3"/>
  <c r="I198" i="3"/>
  <c r="K198" i="3" s="1"/>
  <c r="C229" i="3"/>
  <c r="C213" i="3"/>
  <c r="H198" i="3"/>
  <c r="J198" i="3" s="1"/>
  <c r="C233" i="3"/>
  <c r="I193" i="3"/>
  <c r="K193" i="3" s="1"/>
  <c r="C236" i="3"/>
  <c r="C228" i="3"/>
  <c r="I197" i="3"/>
  <c r="K197" i="3" s="1"/>
  <c r="I194" i="3"/>
  <c r="K194" i="3" s="1"/>
  <c r="H191" i="3"/>
  <c r="J191" i="3" s="1"/>
  <c r="H199" i="3"/>
  <c r="J199" i="3" s="1"/>
  <c r="E213" i="3" l="1"/>
  <c r="F213" i="3"/>
  <c r="G213" i="3"/>
  <c r="D213" i="3"/>
  <c r="E229" i="3"/>
  <c r="F229" i="3"/>
  <c r="G229" i="3"/>
  <c r="D229" i="3"/>
  <c r="E227" i="3"/>
  <c r="F227" i="3"/>
  <c r="G227" i="3"/>
  <c r="D227" i="3"/>
  <c r="D222" i="3"/>
  <c r="E222" i="3"/>
  <c r="F222" i="3"/>
  <c r="G222" i="3"/>
  <c r="E223" i="3"/>
  <c r="F223" i="3"/>
  <c r="G223" i="3"/>
  <c r="D223" i="3"/>
  <c r="C235" i="3"/>
  <c r="D220" i="3"/>
  <c r="E220" i="3"/>
  <c r="F220" i="3"/>
  <c r="G220" i="3"/>
  <c r="D214" i="3"/>
  <c r="E214" i="3"/>
  <c r="F214" i="3"/>
  <c r="G214" i="3"/>
  <c r="D228" i="3"/>
  <c r="E228" i="3"/>
  <c r="F228" i="3"/>
  <c r="G228" i="3"/>
  <c r="D218" i="3"/>
  <c r="E218" i="3"/>
  <c r="F218" i="3"/>
  <c r="G218" i="3"/>
  <c r="C230" i="3"/>
  <c r="D236" i="3"/>
  <c r="E236" i="3"/>
  <c r="F236" i="3"/>
  <c r="G236" i="3"/>
  <c r="E233" i="3"/>
  <c r="F233" i="3"/>
  <c r="G233" i="3"/>
  <c r="D233" i="3"/>
  <c r="E219" i="3"/>
  <c r="F219" i="3"/>
  <c r="G219" i="3"/>
  <c r="D219" i="3"/>
  <c r="H204" i="3"/>
  <c r="J204" i="3" s="1"/>
  <c r="I201" i="3"/>
  <c r="K201" i="3" s="1"/>
  <c r="I205" i="3"/>
  <c r="K205" i="3" s="1"/>
  <c r="I202" i="3"/>
  <c r="K202" i="3" s="1"/>
  <c r="I212" i="3"/>
  <c r="K212" i="3" s="1"/>
  <c r="C248" i="3"/>
  <c r="C225" i="3"/>
  <c r="I210" i="3"/>
  <c r="K210" i="3" s="1"/>
  <c r="H202" i="3"/>
  <c r="J202" i="3" s="1"/>
  <c r="H212" i="3"/>
  <c r="J212" i="3" s="1"/>
  <c r="H209" i="3"/>
  <c r="J209" i="3" s="1"/>
  <c r="I209" i="3"/>
  <c r="K209" i="3" s="1"/>
  <c r="H210" i="3"/>
  <c r="J210" i="3" s="1"/>
  <c r="H203" i="3"/>
  <c r="J203" i="3" s="1"/>
  <c r="H205" i="3"/>
  <c r="J205" i="3" s="1"/>
  <c r="I208" i="3"/>
  <c r="K208" i="3" s="1"/>
  <c r="I207" i="3"/>
  <c r="K207" i="3" s="1"/>
  <c r="I211" i="3"/>
  <c r="K211" i="3" s="1"/>
  <c r="H201" i="3"/>
  <c r="J201" i="3" s="1"/>
  <c r="H206" i="3"/>
  <c r="J206" i="3" s="1"/>
  <c r="C240" i="3"/>
  <c r="H208" i="3"/>
  <c r="J208" i="3" s="1"/>
  <c r="H207" i="3"/>
  <c r="J207" i="3" s="1"/>
  <c r="H211" i="3"/>
  <c r="J211" i="3" s="1"/>
  <c r="C245" i="3"/>
  <c r="C232" i="3"/>
  <c r="C231" i="3"/>
  <c r="C239" i="3"/>
  <c r="C226" i="3"/>
  <c r="C234" i="3"/>
  <c r="I206" i="3"/>
  <c r="K206" i="3" s="1"/>
  <c r="C241" i="3"/>
  <c r="I204" i="3"/>
  <c r="K204" i="3" s="1"/>
  <c r="I203" i="3"/>
  <c r="K203" i="3" s="1"/>
  <c r="D248" i="3" l="1"/>
  <c r="E248" i="3"/>
  <c r="F248" i="3"/>
  <c r="G248" i="3"/>
  <c r="E239" i="3"/>
  <c r="F239" i="3"/>
  <c r="G239" i="3"/>
  <c r="D239" i="3"/>
  <c r="D226" i="3"/>
  <c r="E226" i="3"/>
  <c r="F226" i="3"/>
  <c r="G226" i="3"/>
  <c r="D240" i="3"/>
  <c r="E240" i="3"/>
  <c r="F240" i="3"/>
  <c r="G240" i="3"/>
  <c r="E231" i="3"/>
  <c r="F231" i="3"/>
  <c r="G231" i="3"/>
  <c r="D231" i="3"/>
  <c r="D230" i="3"/>
  <c r="E230" i="3"/>
  <c r="F230" i="3"/>
  <c r="G230" i="3"/>
  <c r="C242" i="3"/>
  <c r="D232" i="3"/>
  <c r="E232" i="3"/>
  <c r="F232" i="3"/>
  <c r="G232" i="3"/>
  <c r="E241" i="3"/>
  <c r="F241" i="3"/>
  <c r="G241" i="3"/>
  <c r="D241" i="3"/>
  <c r="E245" i="3"/>
  <c r="F245" i="3"/>
  <c r="G245" i="3"/>
  <c r="D245" i="3"/>
  <c r="E235" i="3"/>
  <c r="F235" i="3"/>
  <c r="G235" i="3"/>
  <c r="D235" i="3"/>
  <c r="C247" i="3"/>
  <c r="D234" i="3"/>
  <c r="E234" i="3"/>
  <c r="F234" i="3"/>
  <c r="G234" i="3"/>
  <c r="E225" i="3"/>
  <c r="I227" i="3" s="1"/>
  <c r="K227" i="3" s="1"/>
  <c r="F225" i="3"/>
  <c r="G225" i="3"/>
  <c r="D225" i="3"/>
  <c r="I213" i="3"/>
  <c r="K213" i="3" s="1"/>
  <c r="H213" i="3"/>
  <c r="J213" i="3" s="1"/>
  <c r="I221" i="3"/>
  <c r="K221" i="3" s="1"/>
  <c r="I224" i="3"/>
  <c r="K224" i="3" s="1"/>
  <c r="I214" i="3"/>
  <c r="K214" i="3" s="1"/>
  <c r="I216" i="3"/>
  <c r="K216" i="3" s="1"/>
  <c r="I223" i="3"/>
  <c r="K223" i="3" s="1"/>
  <c r="C238" i="3"/>
  <c r="H223" i="3"/>
  <c r="J223" i="3" s="1"/>
  <c r="C237" i="3"/>
  <c r="H227" i="3"/>
  <c r="J227" i="3" s="1"/>
  <c r="I222" i="3"/>
  <c r="K222" i="3" s="1"/>
  <c r="C251" i="3"/>
  <c r="I220" i="3"/>
  <c r="K220" i="3" s="1"/>
  <c r="H222" i="3"/>
  <c r="J222" i="3" s="1"/>
  <c r="H220" i="3"/>
  <c r="J220" i="3" s="1"/>
  <c r="I215" i="3"/>
  <c r="K215" i="3" s="1"/>
  <c r="C244" i="3"/>
  <c r="H224" i="3"/>
  <c r="J224" i="3" s="1"/>
  <c r="H214" i="3"/>
  <c r="J214" i="3" s="1"/>
  <c r="I219" i="3"/>
  <c r="K219" i="3" s="1"/>
  <c r="I217" i="3"/>
  <c r="K217" i="3" s="1"/>
  <c r="C257" i="3"/>
  <c r="C253" i="3"/>
  <c r="H217" i="3"/>
  <c r="J217" i="3" s="1"/>
  <c r="H219" i="3"/>
  <c r="J219" i="3" s="1"/>
  <c r="C252" i="3"/>
  <c r="C260" i="3"/>
  <c r="H221" i="3"/>
  <c r="J221" i="3" s="1"/>
  <c r="C246" i="3"/>
  <c r="C243" i="3"/>
  <c r="H218" i="3"/>
  <c r="J218" i="3" s="1"/>
  <c r="H215" i="3"/>
  <c r="J215" i="3" s="1"/>
  <c r="H216" i="3"/>
  <c r="J216" i="3" s="1"/>
  <c r="I218" i="3"/>
  <c r="K218" i="3" s="1"/>
  <c r="E251" i="3" l="1"/>
  <c r="F251" i="3"/>
  <c r="G251" i="3"/>
  <c r="D251" i="3"/>
  <c r="E243" i="3"/>
  <c r="F243" i="3"/>
  <c r="G243" i="3"/>
  <c r="D243" i="3"/>
  <c r="D246" i="3"/>
  <c r="E246" i="3"/>
  <c r="F246" i="3"/>
  <c r="G246" i="3"/>
  <c r="E257" i="3"/>
  <c r="F257" i="3"/>
  <c r="G257" i="3"/>
  <c r="D257" i="3"/>
  <c r="D238" i="3"/>
  <c r="E238" i="3"/>
  <c r="F238" i="3"/>
  <c r="G238" i="3"/>
  <c r="E253" i="3"/>
  <c r="F253" i="3"/>
  <c r="G253" i="3"/>
  <c r="D253" i="3"/>
  <c r="D244" i="3"/>
  <c r="E244" i="3"/>
  <c r="F244" i="3"/>
  <c r="G244" i="3"/>
  <c r="E237" i="3"/>
  <c r="I241" i="3" s="1"/>
  <c r="K241" i="3" s="1"/>
  <c r="F237" i="3"/>
  <c r="G237" i="3"/>
  <c r="D237" i="3"/>
  <c r="E247" i="3"/>
  <c r="F247" i="3"/>
  <c r="G247" i="3"/>
  <c r="D247" i="3"/>
  <c r="C259" i="3"/>
  <c r="D252" i="3"/>
  <c r="E252" i="3"/>
  <c r="F252" i="3"/>
  <c r="G252" i="3"/>
  <c r="D260" i="3"/>
  <c r="E260" i="3"/>
  <c r="F260" i="3"/>
  <c r="G260" i="3"/>
  <c r="D242" i="3"/>
  <c r="E242" i="3"/>
  <c r="F242" i="3"/>
  <c r="G242" i="3"/>
  <c r="C254" i="3"/>
  <c r="H229" i="3"/>
  <c r="J229" i="3" s="1"/>
  <c r="H228" i="3"/>
  <c r="J228" i="3" s="1"/>
  <c r="I228" i="3"/>
  <c r="K228" i="3" s="1"/>
  <c r="H231" i="3"/>
  <c r="J231" i="3" s="1"/>
  <c r="H233" i="3"/>
  <c r="J233" i="3" s="1"/>
  <c r="I226" i="3"/>
  <c r="K226" i="3" s="1"/>
  <c r="I234" i="3"/>
  <c r="K234" i="3" s="1"/>
  <c r="I229" i="3"/>
  <c r="K229" i="3" s="1"/>
  <c r="H234" i="3"/>
  <c r="J234" i="3" s="1"/>
  <c r="I231" i="3"/>
  <c r="K231" i="3" s="1"/>
  <c r="C269" i="3"/>
  <c r="C250" i="3"/>
  <c r="I232" i="3"/>
  <c r="K232" i="3" s="1"/>
  <c r="C263" i="3"/>
  <c r="C255" i="3"/>
  <c r="C264" i="3"/>
  <c r="C265" i="3"/>
  <c r="H232" i="3"/>
  <c r="J232" i="3" s="1"/>
  <c r="I225" i="3"/>
  <c r="K225" i="3" s="1"/>
  <c r="I230" i="3"/>
  <c r="K230" i="3" s="1"/>
  <c r="C258" i="3"/>
  <c r="I235" i="3"/>
  <c r="K235" i="3" s="1"/>
  <c r="I236" i="3"/>
  <c r="K236" i="3" s="1"/>
  <c r="C256" i="3"/>
  <c r="H225" i="3"/>
  <c r="J225" i="3" s="1"/>
  <c r="H235" i="3"/>
  <c r="J235" i="3" s="1"/>
  <c r="H230" i="3"/>
  <c r="J230" i="3" s="1"/>
  <c r="C249" i="3"/>
  <c r="H226" i="3"/>
  <c r="J226" i="3" s="1"/>
  <c r="C272" i="3"/>
  <c r="H236" i="3"/>
  <c r="J236" i="3" s="1"/>
  <c r="I233" i="3"/>
  <c r="K233" i="3" s="1"/>
  <c r="H247" i="3" l="1"/>
  <c r="J247" i="3" s="1"/>
  <c r="D250" i="3"/>
  <c r="E250" i="3"/>
  <c r="F250" i="3"/>
  <c r="G250" i="3"/>
  <c r="E249" i="3"/>
  <c r="F249" i="3"/>
  <c r="G249" i="3"/>
  <c r="D249" i="3"/>
  <c r="E269" i="3"/>
  <c r="F269" i="3"/>
  <c r="G269" i="3"/>
  <c r="D269" i="3"/>
  <c r="D272" i="3"/>
  <c r="E272" i="3"/>
  <c r="F272" i="3"/>
  <c r="G272" i="3"/>
  <c r="D256" i="3"/>
  <c r="E256" i="3"/>
  <c r="F256" i="3"/>
  <c r="G256" i="3"/>
  <c r="E265" i="3"/>
  <c r="F265" i="3"/>
  <c r="G265" i="3"/>
  <c r="D265" i="3"/>
  <c r="D264" i="3"/>
  <c r="E264" i="3"/>
  <c r="F264" i="3"/>
  <c r="G264" i="3"/>
  <c r="E259" i="3"/>
  <c r="F259" i="3"/>
  <c r="G259" i="3"/>
  <c r="D259" i="3"/>
  <c r="C271" i="3"/>
  <c r="E255" i="3"/>
  <c r="F255" i="3"/>
  <c r="G255" i="3"/>
  <c r="D255" i="3"/>
  <c r="D254" i="3"/>
  <c r="E254" i="3"/>
  <c r="F254" i="3"/>
  <c r="G254" i="3"/>
  <c r="C266" i="3"/>
  <c r="D258" i="3"/>
  <c r="E258" i="3"/>
  <c r="F258" i="3"/>
  <c r="G258" i="3"/>
  <c r="E263" i="3"/>
  <c r="F263" i="3"/>
  <c r="G263" i="3"/>
  <c r="D263" i="3"/>
  <c r="I242" i="3"/>
  <c r="K242" i="3" s="1"/>
  <c r="I246" i="3"/>
  <c r="K246" i="3" s="1"/>
  <c r="I239" i="3"/>
  <c r="K239" i="3" s="1"/>
  <c r="I244" i="3"/>
  <c r="K244" i="3" s="1"/>
  <c r="H241" i="3"/>
  <c r="J241" i="3" s="1"/>
  <c r="H248" i="3"/>
  <c r="J248" i="3" s="1"/>
  <c r="H240" i="3"/>
  <c r="J240" i="3" s="1"/>
  <c r="H239" i="3"/>
  <c r="J239" i="3" s="1"/>
  <c r="C262" i="3"/>
  <c r="C281" i="3"/>
  <c r="I237" i="3"/>
  <c r="K237" i="3" s="1"/>
  <c r="I248" i="3"/>
  <c r="K248" i="3" s="1"/>
  <c r="C276" i="3"/>
  <c r="I240" i="3"/>
  <c r="K240" i="3" s="1"/>
  <c r="H237" i="3"/>
  <c r="J237" i="3" s="1"/>
  <c r="H242" i="3"/>
  <c r="J242" i="3" s="1"/>
  <c r="C270" i="3"/>
  <c r="C261" i="3"/>
  <c r="I238" i="3"/>
  <c r="K238" i="3" s="1"/>
  <c r="I245" i="3"/>
  <c r="K245" i="3" s="1"/>
  <c r="C284" i="3"/>
  <c r="H244" i="3"/>
  <c r="J244" i="3" s="1"/>
  <c r="C277" i="3"/>
  <c r="I243" i="3"/>
  <c r="K243" i="3" s="1"/>
  <c r="C275" i="3"/>
  <c r="H238" i="3"/>
  <c r="J238" i="3" s="1"/>
  <c r="C268" i="3"/>
  <c r="H243" i="3"/>
  <c r="J243" i="3" s="1"/>
  <c r="I247" i="3"/>
  <c r="K247" i="3" s="1"/>
  <c r="H245" i="3"/>
  <c r="J245" i="3" s="1"/>
  <c r="H246" i="3"/>
  <c r="J246" i="3" s="1"/>
  <c r="C267" i="3"/>
  <c r="I252" i="3" l="1"/>
  <c r="K252" i="3" s="1"/>
  <c r="D268" i="3"/>
  <c r="E268" i="3"/>
  <c r="F268" i="3"/>
  <c r="G268" i="3"/>
  <c r="D276" i="3"/>
  <c r="E276" i="3"/>
  <c r="F276" i="3"/>
  <c r="G276" i="3"/>
  <c r="E275" i="3"/>
  <c r="F275" i="3"/>
  <c r="G275" i="3"/>
  <c r="D275" i="3"/>
  <c r="E267" i="3"/>
  <c r="F267" i="3"/>
  <c r="G267" i="3"/>
  <c r="D267" i="3"/>
  <c r="D270" i="3"/>
  <c r="E270" i="3"/>
  <c r="F270" i="3"/>
  <c r="G270" i="3"/>
  <c r="D262" i="3"/>
  <c r="E262" i="3"/>
  <c r="I264" i="3" s="1"/>
  <c r="K264" i="3" s="1"/>
  <c r="F262" i="3"/>
  <c r="G262" i="3"/>
  <c r="E277" i="3"/>
  <c r="F277" i="3"/>
  <c r="G277" i="3"/>
  <c r="D277" i="3"/>
  <c r="E281" i="3"/>
  <c r="F281" i="3"/>
  <c r="G281" i="3"/>
  <c r="D281" i="3"/>
  <c r="D284" i="3"/>
  <c r="E284" i="3"/>
  <c r="F284" i="3"/>
  <c r="G284" i="3"/>
  <c r="D266" i="3"/>
  <c r="E266" i="3"/>
  <c r="F266" i="3"/>
  <c r="G266" i="3"/>
  <c r="C278" i="3"/>
  <c r="E261" i="3"/>
  <c r="F261" i="3"/>
  <c r="G261" i="3"/>
  <c r="D261" i="3"/>
  <c r="E271" i="3"/>
  <c r="F271" i="3"/>
  <c r="G271" i="3"/>
  <c r="D271" i="3"/>
  <c r="C283" i="3"/>
  <c r="H259" i="3"/>
  <c r="J259" i="3" s="1"/>
  <c r="I256" i="3"/>
  <c r="K256" i="3" s="1"/>
  <c r="I251" i="3"/>
  <c r="K251" i="3" s="1"/>
  <c r="I253" i="3"/>
  <c r="K253" i="3" s="1"/>
  <c r="H257" i="3"/>
  <c r="J257" i="3" s="1"/>
  <c r="I254" i="3"/>
  <c r="K254" i="3" s="1"/>
  <c r="H256" i="3"/>
  <c r="J256" i="3" s="1"/>
  <c r="I257" i="3"/>
  <c r="K257" i="3" s="1"/>
  <c r="C296" i="3"/>
  <c r="H251" i="3"/>
  <c r="J251" i="3" s="1"/>
  <c r="H260" i="3"/>
  <c r="J260" i="3" s="1"/>
  <c r="I260" i="3"/>
  <c r="K260" i="3" s="1"/>
  <c r="C288" i="3"/>
  <c r="C293" i="3"/>
  <c r="I255" i="3"/>
  <c r="K255" i="3" s="1"/>
  <c r="H253" i="3"/>
  <c r="J253" i="3" s="1"/>
  <c r="C282" i="3"/>
  <c r="C274" i="3"/>
  <c r="H255" i="3"/>
  <c r="J255" i="3" s="1"/>
  <c r="C289" i="3"/>
  <c r="C273" i="3"/>
  <c r="C279" i="3"/>
  <c r="H263" i="3"/>
  <c r="J263" i="3" s="1"/>
  <c r="C287" i="3"/>
  <c r="I258" i="3"/>
  <c r="K258" i="3" s="1"/>
  <c r="I250" i="3"/>
  <c r="K250" i="3" s="1"/>
  <c r="C280" i="3"/>
  <c r="I249" i="3"/>
  <c r="K249" i="3" s="1"/>
  <c r="I259" i="3"/>
  <c r="K259" i="3" s="1"/>
  <c r="H258" i="3"/>
  <c r="J258" i="3" s="1"/>
  <c r="H250" i="3"/>
  <c r="J250" i="3" s="1"/>
  <c r="H249" i="3"/>
  <c r="J249" i="3" s="1"/>
  <c r="H254" i="3"/>
  <c r="J254" i="3" s="1"/>
  <c r="H252" i="3"/>
  <c r="J252" i="3" s="1"/>
  <c r="H267" i="3" l="1"/>
  <c r="J267" i="3" s="1"/>
  <c r="D288" i="3"/>
  <c r="E288" i="3"/>
  <c r="F288" i="3"/>
  <c r="G288" i="3"/>
  <c r="E289" i="3"/>
  <c r="F289" i="3"/>
  <c r="G289" i="3"/>
  <c r="D289" i="3"/>
  <c r="E293" i="3"/>
  <c r="F293" i="3"/>
  <c r="G293" i="3"/>
  <c r="D293" i="3"/>
  <c r="E287" i="3"/>
  <c r="F287" i="3"/>
  <c r="G287" i="3"/>
  <c r="D287" i="3"/>
  <c r="D274" i="3"/>
  <c r="E274" i="3"/>
  <c r="F274" i="3"/>
  <c r="G274" i="3"/>
  <c r="E279" i="3"/>
  <c r="F279" i="3"/>
  <c r="G279" i="3"/>
  <c r="D279" i="3"/>
  <c r="D296" i="3"/>
  <c r="E296" i="3"/>
  <c r="F296" i="3"/>
  <c r="G296" i="3"/>
  <c r="H266" i="3"/>
  <c r="J266" i="3" s="1"/>
  <c r="E283" i="3"/>
  <c r="F283" i="3"/>
  <c r="G283" i="3"/>
  <c r="D283" i="3"/>
  <c r="C295" i="3"/>
  <c r="D282" i="3"/>
  <c r="E282" i="3"/>
  <c r="F282" i="3"/>
  <c r="G282" i="3"/>
  <c r="D280" i="3"/>
  <c r="E280" i="3"/>
  <c r="F280" i="3"/>
  <c r="G280" i="3"/>
  <c r="E273" i="3"/>
  <c r="F273" i="3"/>
  <c r="G273" i="3"/>
  <c r="D273" i="3"/>
  <c r="D278" i="3"/>
  <c r="E278" i="3"/>
  <c r="F278" i="3"/>
  <c r="G278" i="3"/>
  <c r="C290" i="3"/>
  <c r="I269" i="3"/>
  <c r="K269" i="3" s="1"/>
  <c r="I263" i="3"/>
  <c r="K263" i="3" s="1"/>
  <c r="I267" i="3"/>
  <c r="K267" i="3" s="1"/>
  <c r="H270" i="3"/>
  <c r="J270" i="3" s="1"/>
  <c r="I268" i="3"/>
  <c r="K268" i="3" s="1"/>
  <c r="H268" i="3"/>
  <c r="J268" i="3" s="1"/>
  <c r="H262" i="3"/>
  <c r="J262" i="3" s="1"/>
  <c r="I272" i="3"/>
  <c r="K272" i="3" s="1"/>
  <c r="C299" i="3"/>
  <c r="C291" i="3"/>
  <c r="H272" i="3"/>
  <c r="J272" i="3" s="1"/>
  <c r="I262" i="3"/>
  <c r="K262" i="3" s="1"/>
  <c r="C292" i="3"/>
  <c r="H269" i="3"/>
  <c r="J269" i="3" s="1"/>
  <c r="I261" i="3"/>
  <c r="K261" i="3" s="1"/>
  <c r="C301" i="3"/>
  <c r="C294" i="3"/>
  <c r="C300" i="3"/>
  <c r="H261" i="3"/>
  <c r="J261" i="3" s="1"/>
  <c r="C305" i="3"/>
  <c r="C308" i="3"/>
  <c r="C285" i="3"/>
  <c r="H264" i="3"/>
  <c r="J264" i="3" s="1"/>
  <c r="I266" i="3"/>
  <c r="K266" i="3" s="1"/>
  <c r="I265" i="3"/>
  <c r="K265" i="3" s="1"/>
  <c r="C286" i="3"/>
  <c r="I270" i="3"/>
  <c r="K270" i="3" s="1"/>
  <c r="H265" i="3"/>
  <c r="J265" i="3" s="1"/>
  <c r="I271" i="3"/>
  <c r="K271" i="3" s="1"/>
  <c r="H271" i="3"/>
  <c r="J271" i="3" s="1"/>
  <c r="D300" i="3" l="1"/>
  <c r="E300" i="3"/>
  <c r="F300" i="3"/>
  <c r="G300" i="3"/>
  <c r="E305" i="3"/>
  <c r="F305" i="3"/>
  <c r="G305" i="3"/>
  <c r="D305" i="3"/>
  <c r="D286" i="3"/>
  <c r="E286" i="3"/>
  <c r="F286" i="3"/>
  <c r="G286" i="3"/>
  <c r="E301" i="3"/>
  <c r="F301" i="3"/>
  <c r="G301" i="3"/>
  <c r="D301" i="3"/>
  <c r="E299" i="3"/>
  <c r="F299" i="3"/>
  <c r="G299" i="3"/>
  <c r="D299" i="3"/>
  <c r="D294" i="3"/>
  <c r="E294" i="3"/>
  <c r="F294" i="3"/>
  <c r="G294" i="3"/>
  <c r="E285" i="3"/>
  <c r="F285" i="3"/>
  <c r="G285" i="3"/>
  <c r="D285" i="3"/>
  <c r="H286" i="3" s="1"/>
  <c r="J286" i="3" s="1"/>
  <c r="D290" i="3"/>
  <c r="E290" i="3"/>
  <c r="F290" i="3"/>
  <c r="G290" i="3"/>
  <c r="C302" i="3"/>
  <c r="E295" i="3"/>
  <c r="F295" i="3"/>
  <c r="G295" i="3"/>
  <c r="D295" i="3"/>
  <c r="C307" i="3"/>
  <c r="E291" i="3"/>
  <c r="F291" i="3"/>
  <c r="G291" i="3"/>
  <c r="D291" i="3"/>
  <c r="D308" i="3"/>
  <c r="E308" i="3"/>
  <c r="F308" i="3"/>
  <c r="G308" i="3"/>
  <c r="D292" i="3"/>
  <c r="E292" i="3"/>
  <c r="F292" i="3"/>
  <c r="G292" i="3"/>
  <c r="H273" i="3"/>
  <c r="J273" i="3" s="1"/>
  <c r="I277" i="3"/>
  <c r="K277" i="3" s="1"/>
  <c r="H274" i="3"/>
  <c r="J274" i="3" s="1"/>
  <c r="I279" i="3"/>
  <c r="K279" i="3" s="1"/>
  <c r="H282" i="3"/>
  <c r="J282" i="3" s="1"/>
  <c r="H278" i="3"/>
  <c r="J278" i="3" s="1"/>
  <c r="I275" i="3"/>
  <c r="K275" i="3" s="1"/>
  <c r="I281" i="3"/>
  <c r="K281" i="3" s="1"/>
  <c r="H279" i="3"/>
  <c r="J279" i="3" s="1"/>
  <c r="C297" i="3"/>
  <c r="H285" i="3"/>
  <c r="J285" i="3" s="1"/>
  <c r="I285" i="3"/>
  <c r="K285" i="3" s="1"/>
  <c r="C317" i="3"/>
  <c r="C312" i="3"/>
  <c r="H277" i="3"/>
  <c r="J277" i="3" s="1"/>
  <c r="C303" i="3"/>
  <c r="H281" i="3"/>
  <c r="J281" i="3" s="1"/>
  <c r="I280" i="3"/>
  <c r="K280" i="3" s="1"/>
  <c r="H283" i="3"/>
  <c r="J283" i="3" s="1"/>
  <c r="C306" i="3"/>
  <c r="H280" i="3"/>
  <c r="J280" i="3" s="1"/>
  <c r="H275" i="3"/>
  <c r="J275" i="3" s="1"/>
  <c r="I273" i="3"/>
  <c r="K273" i="3" s="1"/>
  <c r="I283" i="3"/>
  <c r="K283" i="3" s="1"/>
  <c r="I278" i="3"/>
  <c r="K278" i="3" s="1"/>
  <c r="C320" i="3"/>
  <c r="H284" i="3"/>
  <c r="J284" i="3" s="1"/>
  <c r="C313" i="3"/>
  <c r="C304" i="3"/>
  <c r="I276" i="3"/>
  <c r="K276" i="3" s="1"/>
  <c r="I289" i="3"/>
  <c r="K289" i="3" s="1"/>
  <c r="C298" i="3"/>
  <c r="H276" i="3"/>
  <c r="J276" i="3" s="1"/>
  <c r="I274" i="3"/>
  <c r="K274" i="3" s="1"/>
  <c r="I282" i="3"/>
  <c r="K282" i="3" s="1"/>
  <c r="I284" i="3"/>
  <c r="K284" i="3" s="1"/>
  <c r="C311" i="3"/>
  <c r="I296" i="3" l="1"/>
  <c r="K296" i="3" s="1"/>
  <c r="D304" i="3"/>
  <c r="E304" i="3"/>
  <c r="F304" i="3"/>
  <c r="G304" i="3"/>
  <c r="G313" i="3"/>
  <c r="E313" i="3"/>
  <c r="F313" i="3"/>
  <c r="D313" i="3"/>
  <c r="G317" i="3"/>
  <c r="F317" i="3"/>
  <c r="D317" i="3"/>
  <c r="E317" i="3"/>
  <c r="D298" i="3"/>
  <c r="E298" i="3"/>
  <c r="F298" i="3"/>
  <c r="G298" i="3"/>
  <c r="D320" i="3"/>
  <c r="E320" i="3"/>
  <c r="F320" i="3"/>
  <c r="G320" i="3"/>
  <c r="D312" i="3"/>
  <c r="E312" i="3"/>
  <c r="F312" i="3"/>
  <c r="G312" i="3"/>
  <c r="D306" i="3"/>
  <c r="F306" i="3"/>
  <c r="G306" i="3"/>
  <c r="E306" i="3"/>
  <c r="G307" i="3"/>
  <c r="F307" i="3"/>
  <c r="D307" i="3"/>
  <c r="E307" i="3"/>
  <c r="C319" i="3"/>
  <c r="G311" i="3"/>
  <c r="E311" i="3"/>
  <c r="D311" i="3"/>
  <c r="F311" i="3"/>
  <c r="E303" i="3"/>
  <c r="F303" i="3"/>
  <c r="G303" i="3"/>
  <c r="D303" i="3"/>
  <c r="E297" i="3"/>
  <c r="F297" i="3"/>
  <c r="G297" i="3"/>
  <c r="D297" i="3"/>
  <c r="H300" i="3" s="1"/>
  <c r="J300" i="3" s="1"/>
  <c r="D302" i="3"/>
  <c r="E302" i="3"/>
  <c r="F302" i="3"/>
  <c r="G302" i="3"/>
  <c r="C314" i="3"/>
  <c r="I292" i="3"/>
  <c r="K292" i="3" s="1"/>
  <c r="H287" i="3"/>
  <c r="J287" i="3" s="1"/>
  <c r="I286" i="3"/>
  <c r="K286" i="3" s="1"/>
  <c r="C315" i="3"/>
  <c r="I295" i="3"/>
  <c r="K295" i="3" s="1"/>
  <c r="H295" i="3"/>
  <c r="J295" i="3" s="1"/>
  <c r="I287" i="3"/>
  <c r="K287" i="3" s="1"/>
  <c r="C309" i="3"/>
  <c r="C332" i="3"/>
  <c r="I290" i="3"/>
  <c r="K290" i="3" s="1"/>
  <c r="C310" i="3"/>
  <c r="H290" i="3"/>
  <c r="J290" i="3" s="1"/>
  <c r="I294" i="3"/>
  <c r="K294" i="3" s="1"/>
  <c r="I288" i="3"/>
  <c r="K288" i="3" s="1"/>
  <c r="C323" i="3"/>
  <c r="C325" i="3"/>
  <c r="H296" i="3"/>
  <c r="J296" i="3" s="1"/>
  <c r="H294" i="3"/>
  <c r="J294" i="3" s="1"/>
  <c r="C329" i="3"/>
  <c r="C318" i="3"/>
  <c r="I293" i="3"/>
  <c r="K293" i="3" s="1"/>
  <c r="H288" i="3"/>
  <c r="J288" i="3" s="1"/>
  <c r="H292" i="3"/>
  <c r="J292" i="3" s="1"/>
  <c r="I291" i="3"/>
  <c r="K291" i="3" s="1"/>
  <c r="H293" i="3"/>
  <c r="J293" i="3" s="1"/>
  <c r="C316" i="3"/>
  <c r="H289" i="3"/>
  <c r="J289" i="3" s="1"/>
  <c r="H291" i="3"/>
  <c r="J291" i="3" s="1"/>
  <c r="C324" i="3"/>
  <c r="I302" i="3" l="1"/>
  <c r="K302" i="3" s="1"/>
  <c r="I299" i="3"/>
  <c r="K299" i="3" s="1"/>
  <c r="I300" i="3"/>
  <c r="K300" i="3" s="1"/>
  <c r="D310" i="3"/>
  <c r="E310" i="3"/>
  <c r="F310" i="3"/>
  <c r="G310" i="3"/>
  <c r="G325" i="3"/>
  <c r="E325" i="3"/>
  <c r="F325" i="3"/>
  <c r="D325" i="3"/>
  <c r="D316" i="3"/>
  <c r="E316" i="3"/>
  <c r="F316" i="3"/>
  <c r="G316" i="3"/>
  <c r="G329" i="3"/>
  <c r="E329" i="3"/>
  <c r="D329" i="3"/>
  <c r="F329" i="3"/>
  <c r="G315" i="3"/>
  <c r="F315" i="3"/>
  <c r="E315" i="3"/>
  <c r="I315" i="3" s="1"/>
  <c r="K315" i="3" s="1"/>
  <c r="D315" i="3"/>
  <c r="D332" i="3"/>
  <c r="G332" i="3"/>
  <c r="E332" i="3"/>
  <c r="F332" i="3"/>
  <c r="D324" i="3"/>
  <c r="E324" i="3"/>
  <c r="F324" i="3"/>
  <c r="G324" i="3"/>
  <c r="G309" i="3"/>
  <c r="E309" i="3"/>
  <c r="F309" i="3"/>
  <c r="D309" i="3"/>
  <c r="D314" i="3"/>
  <c r="E314" i="3"/>
  <c r="F314" i="3"/>
  <c r="G314" i="3"/>
  <c r="C326" i="3"/>
  <c r="G323" i="3"/>
  <c r="F323" i="3"/>
  <c r="D323" i="3"/>
  <c r="E323" i="3"/>
  <c r="D318" i="3"/>
  <c r="E318" i="3"/>
  <c r="F318" i="3"/>
  <c r="G318" i="3"/>
  <c r="G319" i="3"/>
  <c r="E319" i="3"/>
  <c r="D319" i="3"/>
  <c r="F319" i="3"/>
  <c r="C331" i="3"/>
  <c r="H304" i="3"/>
  <c r="J304" i="3" s="1"/>
  <c r="I304" i="3"/>
  <c r="K304" i="3" s="1"/>
  <c r="I298" i="3"/>
  <c r="K298" i="3" s="1"/>
  <c r="C321" i="3"/>
  <c r="C328" i="3"/>
  <c r="H305" i="3"/>
  <c r="J305" i="3" s="1"/>
  <c r="H298" i="3"/>
  <c r="J298" i="3" s="1"/>
  <c r="H302" i="3"/>
  <c r="J302" i="3" s="1"/>
  <c r="C330" i="3"/>
  <c r="I308" i="3"/>
  <c r="K308" i="3" s="1"/>
  <c r="I301" i="3"/>
  <c r="K301" i="3" s="1"/>
  <c r="I305" i="3"/>
  <c r="K305" i="3" s="1"/>
  <c r="I303" i="3"/>
  <c r="K303" i="3" s="1"/>
  <c r="H297" i="3"/>
  <c r="J297" i="3" s="1"/>
  <c r="H307" i="3"/>
  <c r="J307" i="3" s="1"/>
  <c r="I306" i="3"/>
  <c r="K306" i="3" s="1"/>
  <c r="H301" i="3"/>
  <c r="J301" i="3" s="1"/>
  <c r="H312" i="3"/>
  <c r="J312" i="3" s="1"/>
  <c r="C322" i="3"/>
  <c r="H303" i="3"/>
  <c r="J303" i="3" s="1"/>
  <c r="H306" i="3"/>
  <c r="J306" i="3" s="1"/>
  <c r="H299" i="3"/>
  <c r="J299" i="3" s="1"/>
  <c r="I297" i="3"/>
  <c r="K297" i="3" s="1"/>
  <c r="I307" i="3"/>
  <c r="K307" i="3" s="1"/>
  <c r="H308" i="3"/>
  <c r="J308" i="3" s="1"/>
  <c r="C327" i="3"/>
  <c r="D326" i="3" l="1"/>
  <c r="E326" i="3"/>
  <c r="F326" i="3"/>
  <c r="G326" i="3"/>
  <c r="D328" i="3"/>
  <c r="E328" i="3"/>
  <c r="F328" i="3"/>
  <c r="G328" i="3"/>
  <c r="G321" i="3"/>
  <c r="F321" i="3"/>
  <c r="D321" i="3"/>
  <c r="H321" i="3" s="1"/>
  <c r="J321" i="3" s="1"/>
  <c r="E321" i="3"/>
  <c r="D330" i="3"/>
  <c r="E330" i="3"/>
  <c r="F330" i="3"/>
  <c r="G330" i="3"/>
  <c r="G331" i="3"/>
  <c r="D331" i="3"/>
  <c r="E331" i="3"/>
  <c r="F331" i="3"/>
  <c r="D322" i="3"/>
  <c r="E322" i="3"/>
  <c r="F322" i="3"/>
  <c r="G322" i="3"/>
  <c r="G327" i="3"/>
  <c r="F327" i="3"/>
  <c r="E327" i="3"/>
  <c r="D327" i="3"/>
  <c r="H315" i="3"/>
  <c r="J315" i="3" s="1"/>
  <c r="I317" i="3"/>
  <c r="K317" i="3" s="1"/>
  <c r="H311" i="3"/>
  <c r="J311" i="3" s="1"/>
  <c r="I310" i="3"/>
  <c r="K310" i="3" s="1"/>
  <c r="I309" i="3"/>
  <c r="K309" i="3" s="1"/>
  <c r="I319" i="3"/>
  <c r="K319" i="3" s="1"/>
  <c r="I316" i="3"/>
  <c r="K316" i="3" s="1"/>
  <c r="H310" i="3"/>
  <c r="J310" i="3" s="1"/>
  <c r="H316" i="3"/>
  <c r="J316" i="3" s="1"/>
  <c r="H317" i="3"/>
  <c r="J317" i="3" s="1"/>
  <c r="H314" i="3"/>
  <c r="J314" i="3" s="1"/>
  <c r="I318" i="3"/>
  <c r="K318" i="3" s="1"/>
  <c r="H309" i="3"/>
  <c r="J309" i="3" s="1"/>
  <c r="H319" i="3"/>
  <c r="J319" i="3" s="1"/>
  <c r="H318" i="3"/>
  <c r="J318" i="3" s="1"/>
  <c r="I321" i="3"/>
  <c r="K321" i="3" s="1"/>
  <c r="I311" i="3"/>
  <c r="K311" i="3" s="1"/>
  <c r="I314" i="3"/>
  <c r="K314" i="3" s="1"/>
  <c r="I313" i="3"/>
  <c r="K313" i="3" s="1"/>
  <c r="H320" i="3"/>
  <c r="J320" i="3" s="1"/>
  <c r="I320" i="3"/>
  <c r="K320" i="3" s="1"/>
  <c r="H313" i="3"/>
  <c r="J313" i="3" s="1"/>
  <c r="I312" i="3"/>
  <c r="K312" i="3" s="1"/>
  <c r="H324" i="3" l="1"/>
  <c r="J324" i="3" s="1"/>
  <c r="I329" i="3"/>
  <c r="K329" i="3" s="1"/>
  <c r="H331" i="3"/>
  <c r="J331" i="3" s="1"/>
  <c r="I332" i="3"/>
  <c r="K332" i="3" s="1"/>
  <c r="I324" i="3"/>
  <c r="K324" i="3" s="1"/>
  <c r="I322" i="3"/>
  <c r="K322" i="3" s="1"/>
  <c r="I331" i="3"/>
  <c r="K331" i="3" s="1"/>
  <c r="I330" i="3"/>
  <c r="K330" i="3" s="1"/>
  <c r="I327" i="3"/>
  <c r="K327" i="3" s="1"/>
  <c r="H323" i="3"/>
  <c r="J323" i="3" s="1"/>
  <c r="H322" i="3"/>
  <c r="J322" i="3" s="1"/>
  <c r="H325" i="3"/>
  <c r="J325" i="3" s="1"/>
  <c r="H327" i="3"/>
  <c r="J327" i="3" s="1"/>
  <c r="H326" i="3"/>
  <c r="J326" i="3" s="1"/>
  <c r="H330" i="3"/>
  <c r="J330" i="3" s="1"/>
  <c r="I325" i="3"/>
  <c r="K325" i="3" s="1"/>
  <c r="I328" i="3"/>
  <c r="K328" i="3" s="1"/>
  <c r="H328" i="3"/>
  <c r="J328" i="3" s="1"/>
  <c r="I326" i="3"/>
  <c r="K326" i="3" s="1"/>
  <c r="I323" i="3"/>
  <c r="K323" i="3" s="1"/>
  <c r="H332" i="3"/>
  <c r="J332" i="3" s="1"/>
  <c r="H329" i="3"/>
  <c r="J329" i="3" s="1"/>
</calcChain>
</file>

<file path=xl/sharedStrings.xml><?xml version="1.0" encoding="utf-8"?>
<sst xmlns="http://schemas.openxmlformats.org/spreadsheetml/2006/main" count="41" uniqueCount="31">
  <si>
    <t>Gross Energy Savings - EE</t>
  </si>
  <si>
    <t>Gross Energy Savings - DR</t>
  </si>
  <si>
    <t>Year</t>
  </si>
  <si>
    <t>Residential</t>
  </si>
  <si>
    <t>Business</t>
  </si>
  <si>
    <t>Date</t>
  </si>
  <si>
    <t>Days in Month</t>
  </si>
  <si>
    <t>Gross kWh Savings - Energy Efficiency</t>
  </si>
  <si>
    <t>Gross kWh Savings - Demand Response</t>
  </si>
  <si>
    <t>Gross Cumulative MWh Savings</t>
  </si>
  <si>
    <t>Gross Cumulative MWh Savings per Day</t>
  </si>
  <si>
    <t>*Note: Based on a 5-year average monthly distribution of kWh</t>
  </si>
  <si>
    <t>Average Monthly kWh Distribution (%)*</t>
  </si>
  <si>
    <t>Forecast</t>
  </si>
  <si>
    <t>2006-2010 Final OPA CDM Results</t>
  </si>
  <si>
    <t>2011-2014 Final IESO CDM Results</t>
  </si>
  <si>
    <t>Post-CFF Actual Savings</t>
  </si>
  <si>
    <t>2021-2024 IESO CDM Framework</t>
  </si>
  <si>
    <t>Source(s)</t>
  </si>
  <si>
    <t>2015-2017 Final Verified CDM Results and Post-CFF Actual Savings</t>
  </si>
  <si>
    <t>2019-2020 IESO Interim Framework and Post CFF Actual Savings</t>
  </si>
  <si>
    <t>2021-2024 IESO CDM Framework and Post CFF Actual Savings</t>
  </si>
  <si>
    <t>File Number:</t>
  </si>
  <si>
    <t>EB-2023-0195</t>
  </si>
  <si>
    <t>Exhibit:</t>
  </si>
  <si>
    <t>Tab:</t>
  </si>
  <si>
    <t>Schedule:</t>
  </si>
  <si>
    <t>Page:</t>
  </si>
  <si>
    <t>Date:</t>
  </si>
  <si>
    <t>ORIGINAL</t>
  </si>
  <si>
    <t>1-APPENDIX 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</si>
</sst>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43" fontId="0" fillId="0" borderId="0" xfId="0" applyNumberFormat="1"/>
    <xf numFmtId="10" fontId="0" fillId="0" borderId="0" xfId="2" applyNumberFormat="1" applyFont="1"/>
    <xf numFmtId="17" fontId="0" fillId="0" borderId="0" xfId="0" applyNumberFormat="1"/>
    <xf numFmtId="43" fontId="0" fillId="0" borderId="0" xfId="1" applyNumberFormat="1" applyFont="1"/>
    <xf numFmtId="0" fontId="0" fillId="0" borderId="0" xfId="0" applyNumberFormat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43" fontId="2" fillId="0" borderId="0" xfId="0" applyNumberFormat="1" applyFont="1"/>
    <xf numFmtId="10" fontId="0" fillId="0" borderId="0" xfId="0" applyNumberFormat="1"/>
    <xf numFmtId="0" fontId="0" fillId="0" borderId="0" xfId="0" quotePrefix="1"/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0" fillId="0" borderId="12" xfId="0" quotePrefix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0" fontId="4" fillId="2" borderId="1" xfId="0" applyFont="1" applyFill="1" applyBorder="1" applyAlignment="1">
      <alignment horizontal="center" wrapText="1"/>
    </xf>
    <xf numFmtId="0" fontId="0" fillId="0" borderId="4" xfId="0" quotePrefix="1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4" xfId="0" quotePrefix="1" applyBorder="1" applyAlignment="1">
      <alignment horizontal="left" vertical="top"/>
    </xf>
    <xf numFmtId="0" fontId="0" fillId="0" borderId="9" xfId="0" quotePrefix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0" xfId="3" applyFont="1" applyProtection="1">
      <protection locked="0"/>
    </xf>
    <xf numFmtId="0" fontId="7" fillId="3" borderId="14" xfId="3" applyFont="1" applyFill="1" applyBorder="1" applyAlignment="1" applyProtection="1">
      <alignment horizontal="right"/>
      <protection locked="0"/>
    </xf>
    <xf numFmtId="0" fontId="7" fillId="3" borderId="14" xfId="3" applyFont="1" applyFill="1" applyBorder="1" applyAlignment="1" applyProtection="1">
      <alignment horizontal="right" vertical="top"/>
      <protection locked="0"/>
    </xf>
    <xf numFmtId="0" fontId="7" fillId="3" borderId="0" xfId="3" applyFont="1" applyFill="1" applyAlignment="1" applyProtection="1">
      <alignment horizontal="right" vertical="top"/>
      <protection locked="0"/>
    </xf>
    <xf numFmtId="0" fontId="7" fillId="0" borderId="0" xfId="3" applyFont="1" applyAlignment="1" applyProtection="1">
      <alignment horizontal="right" vertical="top"/>
      <protection locked="0"/>
    </xf>
  </cellXfs>
  <cellStyles count="4">
    <cellStyle name="Comma" xfId="1" builtinId="3"/>
    <cellStyle name="Normal" xfId="0" builtinId="0"/>
    <cellStyle name="Normal 2 15" xfId="3" xr:uid="{6CE437FB-909E-4F18-A86E-758669719CD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A41D-AB90-42BF-A66B-BD9EF4AE078F}">
  <dimension ref="A1:M333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319" sqref="Q319"/>
    </sheetView>
  </sheetViews>
  <sheetFormatPr defaultRowHeight="14.5" x14ac:dyDescent="0.35"/>
  <cols>
    <col min="2" max="2" width="13.81640625" bestFit="1" customWidth="1"/>
    <col min="3" max="3" width="16.453125" customWidth="1"/>
    <col min="4" max="5" width="14.26953125" bestFit="1" customWidth="1"/>
    <col min="6" max="6" width="11" bestFit="1" customWidth="1"/>
    <col min="7" max="7" width="13.26953125" bestFit="1" customWidth="1"/>
    <col min="8" max="8" width="11.54296875" bestFit="1" customWidth="1"/>
    <col min="9" max="9" width="13.26953125" bestFit="1" customWidth="1"/>
    <col min="10" max="11" width="11.453125" customWidth="1"/>
    <col min="12" max="12" width="11.54296875" bestFit="1" customWidth="1"/>
  </cols>
  <sheetData>
    <row r="1" spans="1:13" ht="40.5" customHeight="1" x14ac:dyDescent="0.35">
      <c r="A1" s="7"/>
      <c r="B1" s="7"/>
      <c r="C1" s="26" t="s">
        <v>12</v>
      </c>
      <c r="D1" s="26" t="s">
        <v>7</v>
      </c>
      <c r="E1" s="26"/>
      <c r="F1" s="26" t="s">
        <v>8</v>
      </c>
      <c r="G1" s="26"/>
      <c r="H1" s="26" t="s">
        <v>9</v>
      </c>
      <c r="I1" s="26"/>
      <c r="J1" s="26" t="s">
        <v>10</v>
      </c>
      <c r="K1" s="26"/>
    </row>
    <row r="2" spans="1:13" x14ac:dyDescent="0.35">
      <c r="A2" s="6" t="s">
        <v>5</v>
      </c>
      <c r="B2" s="6" t="s">
        <v>6</v>
      </c>
      <c r="C2" s="26"/>
      <c r="D2" s="6" t="s">
        <v>3</v>
      </c>
      <c r="E2" s="6" t="s">
        <v>4</v>
      </c>
      <c r="F2" s="6" t="s">
        <v>3</v>
      </c>
      <c r="G2" s="6" t="s">
        <v>4</v>
      </c>
      <c r="H2" s="6" t="s">
        <v>3</v>
      </c>
      <c r="I2" s="6" t="s">
        <v>4</v>
      </c>
      <c r="J2" s="6" t="s">
        <v>3</v>
      </c>
      <c r="K2" s="6" t="s">
        <v>4</v>
      </c>
    </row>
    <row r="3" spans="1:13" x14ac:dyDescent="0.35">
      <c r="A3" s="3">
        <v>37438</v>
      </c>
      <c r="B3" s="5">
        <f>A4-A3</f>
        <v>31</v>
      </c>
      <c r="C3" s="10">
        <f>C15</f>
        <v>9.568644327155594E-2</v>
      </c>
      <c r="D3" s="4">
        <f>IFERROR(VLOOKUP(YEAR($A3),'Annual Savings'!$A:$F,3,FALSE)*C3,0)</f>
        <v>0</v>
      </c>
      <c r="E3" s="4">
        <f>IFERROR(VLOOKUP(YEAR($A3),'Annual Savings'!$A:$F,4,FALSE)*C3,0)</f>
        <v>0</v>
      </c>
      <c r="F3" s="4">
        <f>IFERROR(VLOOKUP(YEAR($A3),'Annual Savings'!$A:$F,5,FALSE)*C3,0)</f>
        <v>0</v>
      </c>
      <c r="G3" s="4">
        <f>IFERROR(VLOOKUP(YEAR($A3),'Annual Savings'!$A:$F,6,FALSE)*C3,0)</f>
        <v>0</v>
      </c>
      <c r="H3" s="1">
        <f>SUM(D$3:D3,F3)/1000</f>
        <v>0</v>
      </c>
      <c r="I3" s="1">
        <f>SUM(E$3:E3,G3)/1000</f>
        <v>0</v>
      </c>
      <c r="J3" s="9">
        <f>H3/B3</f>
        <v>0</v>
      </c>
      <c r="K3" s="9">
        <f>I3/B3</f>
        <v>0</v>
      </c>
      <c r="M3" s="11" t="s">
        <v>11</v>
      </c>
    </row>
    <row r="4" spans="1:13" x14ac:dyDescent="0.35">
      <c r="A4" s="3">
        <v>37469</v>
      </c>
      <c r="B4" s="5">
        <f t="shared" ref="B4:B67" si="0">A5-A4</f>
        <v>31</v>
      </c>
      <c r="C4" s="10">
        <f t="shared" ref="C4:C8" si="1">C16</f>
        <v>9.4591977651563255E-2</v>
      </c>
      <c r="D4" s="4">
        <f>IFERROR(VLOOKUP(YEAR($A4),'Annual Savings'!$A:$F,3,FALSE)*C4,0)</f>
        <v>0</v>
      </c>
      <c r="E4" s="4">
        <f>IFERROR(VLOOKUP(YEAR($A4),'Annual Savings'!$A:$F,4,FALSE)*C4,0)</f>
        <v>0</v>
      </c>
      <c r="F4" s="4">
        <f>IFERROR(VLOOKUP(YEAR($A4),'Annual Savings'!$A:$F,5,FALSE)*C4,0)</f>
        <v>0</v>
      </c>
      <c r="G4" s="4">
        <f>IFERROR(VLOOKUP(YEAR($A4),'Annual Savings'!$A:$F,6,FALSE)*C4,0)</f>
        <v>0</v>
      </c>
      <c r="H4" s="1">
        <f>SUM(D$3:D4,F4)/1000</f>
        <v>0</v>
      </c>
      <c r="I4" s="1">
        <f>SUM(E$3:E4,G4)/1000</f>
        <v>0</v>
      </c>
      <c r="J4" s="9">
        <f t="shared" ref="J4:J67" si="2">H4/B4</f>
        <v>0</v>
      </c>
      <c r="K4" s="9">
        <f t="shared" ref="K4:K67" si="3">I4/B4</f>
        <v>0</v>
      </c>
    </row>
    <row r="5" spans="1:13" x14ac:dyDescent="0.35">
      <c r="A5" s="3">
        <v>37500</v>
      </c>
      <c r="B5" s="5">
        <f t="shared" si="0"/>
        <v>30</v>
      </c>
      <c r="C5" s="10">
        <f t="shared" si="1"/>
        <v>7.9288706562768943E-2</v>
      </c>
      <c r="D5" s="4">
        <f>IFERROR(VLOOKUP(YEAR($A5),'Annual Savings'!$A:$F,3,FALSE)*C5,0)</f>
        <v>0</v>
      </c>
      <c r="E5" s="4">
        <f>IFERROR(VLOOKUP(YEAR($A5),'Annual Savings'!$A:$F,4,FALSE)*C5,0)</f>
        <v>0</v>
      </c>
      <c r="F5" s="4">
        <f>IFERROR(VLOOKUP(YEAR($A5),'Annual Savings'!$A:$F,5,FALSE)*C5,0)</f>
        <v>0</v>
      </c>
      <c r="G5" s="4">
        <f>IFERROR(VLOOKUP(YEAR($A5),'Annual Savings'!$A:$F,6,FALSE)*C5,0)</f>
        <v>0</v>
      </c>
      <c r="H5" s="1">
        <f>SUM(D$3:D5,F5)/1000</f>
        <v>0</v>
      </c>
      <c r="I5" s="1">
        <f>SUM(E$3:E5,G5)/1000</f>
        <v>0</v>
      </c>
      <c r="J5" s="9">
        <f t="shared" si="2"/>
        <v>0</v>
      </c>
      <c r="K5" s="9">
        <f t="shared" si="3"/>
        <v>0</v>
      </c>
    </row>
    <row r="6" spans="1:13" x14ac:dyDescent="0.35">
      <c r="A6" s="3">
        <v>37530</v>
      </c>
      <c r="B6" s="5">
        <f t="shared" si="0"/>
        <v>31</v>
      </c>
      <c r="C6" s="10">
        <f t="shared" si="1"/>
        <v>7.6653805497445382E-2</v>
      </c>
      <c r="D6" s="4">
        <f>IFERROR(VLOOKUP(YEAR($A6),'Annual Savings'!$A:$F,3,FALSE)*C6,0)</f>
        <v>0</v>
      </c>
      <c r="E6" s="4">
        <f>IFERROR(VLOOKUP(YEAR($A6),'Annual Savings'!$A:$F,4,FALSE)*C6,0)</f>
        <v>0</v>
      </c>
      <c r="F6" s="4">
        <f>IFERROR(VLOOKUP(YEAR($A6),'Annual Savings'!$A:$F,5,FALSE)*C6,0)</f>
        <v>0</v>
      </c>
      <c r="G6" s="4">
        <f>IFERROR(VLOOKUP(YEAR($A6),'Annual Savings'!$A:$F,6,FALSE)*C6,0)</f>
        <v>0</v>
      </c>
      <c r="H6" s="1">
        <f>SUM(D$3:D6,F6)/1000</f>
        <v>0</v>
      </c>
      <c r="I6" s="1">
        <f>SUM(E$3:E6,G6)/1000</f>
        <v>0</v>
      </c>
      <c r="J6" s="9">
        <f t="shared" si="2"/>
        <v>0</v>
      </c>
      <c r="K6" s="9">
        <f t="shared" si="3"/>
        <v>0</v>
      </c>
    </row>
    <row r="7" spans="1:13" x14ac:dyDescent="0.35">
      <c r="A7" s="3">
        <v>37561</v>
      </c>
      <c r="B7" s="5">
        <f t="shared" si="0"/>
        <v>30</v>
      </c>
      <c r="C7" s="10">
        <f t="shared" si="1"/>
        <v>7.9386345411337406E-2</v>
      </c>
      <c r="D7" s="4">
        <f>IFERROR(VLOOKUP(YEAR($A7),'Annual Savings'!$A:$F,3,FALSE)*C7,0)</f>
        <v>0</v>
      </c>
      <c r="E7" s="4">
        <f>IFERROR(VLOOKUP(YEAR($A7),'Annual Savings'!$A:$F,4,FALSE)*C7,0)</f>
        <v>0</v>
      </c>
      <c r="F7" s="4">
        <f>IFERROR(VLOOKUP(YEAR($A7),'Annual Savings'!$A:$F,5,FALSE)*C7,0)</f>
        <v>0</v>
      </c>
      <c r="G7" s="4">
        <f>IFERROR(VLOOKUP(YEAR($A7),'Annual Savings'!$A:$F,6,FALSE)*C7,0)</f>
        <v>0</v>
      </c>
      <c r="H7" s="1">
        <f>SUM(D$3:D7,F7)/1000</f>
        <v>0</v>
      </c>
      <c r="I7" s="1">
        <f>SUM(E$3:E7,G7)/1000</f>
        <v>0</v>
      </c>
      <c r="J7" s="9">
        <f t="shared" si="2"/>
        <v>0</v>
      </c>
      <c r="K7" s="9">
        <f t="shared" si="3"/>
        <v>0</v>
      </c>
    </row>
    <row r="8" spans="1:13" x14ac:dyDescent="0.35">
      <c r="A8" s="3">
        <v>37591</v>
      </c>
      <c r="B8" s="5">
        <f t="shared" si="0"/>
        <v>31</v>
      </c>
      <c r="C8" s="10">
        <f t="shared" si="1"/>
        <v>8.5014666193383409E-2</v>
      </c>
      <c r="D8" s="4">
        <f>IFERROR(VLOOKUP(YEAR($A8),'Annual Savings'!$A:$F,3,FALSE)*C8,0)</f>
        <v>0</v>
      </c>
      <c r="E8" s="4">
        <f>IFERROR(VLOOKUP(YEAR($A8),'Annual Savings'!$A:$F,4,FALSE)*C8,0)</f>
        <v>0</v>
      </c>
      <c r="F8" s="4">
        <f>IFERROR(VLOOKUP(YEAR($A8),'Annual Savings'!$A:$F,5,FALSE)*C8,0)</f>
        <v>0</v>
      </c>
      <c r="G8" s="4">
        <f>IFERROR(VLOOKUP(YEAR($A8),'Annual Savings'!$A:$F,6,FALSE)*C8,0)</f>
        <v>0</v>
      </c>
      <c r="H8" s="1">
        <f>SUM(D$3:D8,F8)/1000</f>
        <v>0</v>
      </c>
      <c r="I8" s="1">
        <f>SUM(E$3:E8,G8)/1000</f>
        <v>0</v>
      </c>
      <c r="J8" s="9">
        <f t="shared" si="2"/>
        <v>0</v>
      </c>
      <c r="K8" s="9">
        <f t="shared" si="3"/>
        <v>0</v>
      </c>
    </row>
    <row r="9" spans="1:13" x14ac:dyDescent="0.35">
      <c r="A9" s="3">
        <v>37622</v>
      </c>
      <c r="B9" s="5">
        <f t="shared" si="0"/>
        <v>31</v>
      </c>
      <c r="C9" s="2">
        <v>9.0509272988395034E-2</v>
      </c>
      <c r="D9" s="4">
        <f>IFERROR(VLOOKUP(YEAR($A9),'Annual Savings'!$A:$F,3,FALSE)*C9,0)</f>
        <v>0</v>
      </c>
      <c r="E9" s="4">
        <f>IFERROR(VLOOKUP(YEAR($A9),'Annual Savings'!$A:$F,4,FALSE)*C9,0)</f>
        <v>0</v>
      </c>
      <c r="F9" s="4">
        <f>IFERROR(VLOOKUP(YEAR($A9),'Annual Savings'!$A:$F,5,FALSE)*C9,0)</f>
        <v>0</v>
      </c>
      <c r="G9" s="4">
        <f>IFERROR(VLOOKUP(YEAR($A9),'Annual Savings'!$A:$F,6,FALSE)*C9,0)</f>
        <v>0</v>
      </c>
      <c r="H9" s="1">
        <f>SUM(D$3:D9,F9)/1000</f>
        <v>0</v>
      </c>
      <c r="I9" s="1">
        <f>SUM(E$3:E9,G9)/1000</f>
        <v>0</v>
      </c>
      <c r="J9" s="9">
        <f t="shared" si="2"/>
        <v>0</v>
      </c>
      <c r="K9" s="9">
        <f t="shared" si="3"/>
        <v>0</v>
      </c>
    </row>
    <row r="10" spans="1:13" x14ac:dyDescent="0.35">
      <c r="A10" s="3">
        <v>37653</v>
      </c>
      <c r="B10" s="5">
        <f t="shared" si="0"/>
        <v>28</v>
      </c>
      <c r="C10" s="2">
        <v>8.1758161267227153E-2</v>
      </c>
      <c r="D10" s="4">
        <f>IFERROR(VLOOKUP(YEAR($A10),'Annual Savings'!$A:$F,3,FALSE)*C10,0)</f>
        <v>0</v>
      </c>
      <c r="E10" s="4">
        <f>IFERROR(VLOOKUP(YEAR($A10),'Annual Savings'!$A:$F,4,FALSE)*C10,0)</f>
        <v>0</v>
      </c>
      <c r="F10" s="4">
        <f>IFERROR(VLOOKUP(YEAR($A10),'Annual Savings'!$A:$F,5,FALSE)*C10,0)</f>
        <v>0</v>
      </c>
      <c r="G10" s="4">
        <f>IFERROR(VLOOKUP(YEAR($A10),'Annual Savings'!$A:$F,6,FALSE)*C10,0)</f>
        <v>0</v>
      </c>
      <c r="H10" s="1">
        <f>SUM(D$3:D10,F10)/1000</f>
        <v>0</v>
      </c>
      <c r="I10" s="1">
        <f>SUM(E$3:E10,G10)/1000</f>
        <v>0</v>
      </c>
      <c r="J10" s="9">
        <f t="shared" si="2"/>
        <v>0</v>
      </c>
      <c r="K10" s="9">
        <f t="shared" si="3"/>
        <v>0</v>
      </c>
    </row>
    <row r="11" spans="1:13" x14ac:dyDescent="0.35">
      <c r="A11" s="3">
        <v>37681</v>
      </c>
      <c r="B11" s="5">
        <f t="shared" si="0"/>
        <v>31</v>
      </c>
      <c r="C11" s="2">
        <v>8.3574188490269763E-2</v>
      </c>
      <c r="D11" s="4">
        <f>IFERROR(VLOOKUP(YEAR($A11),'Annual Savings'!$A:$F,3,FALSE)*C11,0)</f>
        <v>0</v>
      </c>
      <c r="E11" s="4">
        <f>IFERROR(VLOOKUP(YEAR($A11),'Annual Savings'!$A:$F,4,FALSE)*C11,0)</f>
        <v>0</v>
      </c>
      <c r="F11" s="4">
        <f>IFERROR(VLOOKUP(YEAR($A11),'Annual Savings'!$A:$F,5,FALSE)*C11,0)</f>
        <v>0</v>
      </c>
      <c r="G11" s="4">
        <f>IFERROR(VLOOKUP(YEAR($A11),'Annual Savings'!$A:$F,6,FALSE)*C11,0)</f>
        <v>0</v>
      </c>
      <c r="H11" s="1">
        <f>SUM(D$3:D11,F11)/1000</f>
        <v>0</v>
      </c>
      <c r="I11" s="1">
        <f>SUM(E$3:E11,G11)/1000</f>
        <v>0</v>
      </c>
      <c r="J11" s="9">
        <f t="shared" si="2"/>
        <v>0</v>
      </c>
      <c r="K11" s="9">
        <f t="shared" si="3"/>
        <v>0</v>
      </c>
    </row>
    <row r="12" spans="1:13" x14ac:dyDescent="0.35">
      <c r="A12" s="3">
        <v>37712</v>
      </c>
      <c r="B12" s="5">
        <f t="shared" si="0"/>
        <v>30</v>
      </c>
      <c r="C12" s="2">
        <v>7.480572152194491E-2</v>
      </c>
      <c r="D12" s="4">
        <f>IFERROR(VLOOKUP(YEAR($A12),'Annual Savings'!$A:$F,3,FALSE)*C12,0)</f>
        <v>0</v>
      </c>
      <c r="E12" s="4">
        <f>IFERROR(VLOOKUP(YEAR($A12),'Annual Savings'!$A:$F,4,FALSE)*C12,0)</f>
        <v>0</v>
      </c>
      <c r="F12" s="4">
        <f>IFERROR(VLOOKUP(YEAR($A12),'Annual Savings'!$A:$F,5,FALSE)*C12,0)</f>
        <v>0</v>
      </c>
      <c r="G12" s="4">
        <f>IFERROR(VLOOKUP(YEAR($A12),'Annual Savings'!$A:$F,6,FALSE)*C12,0)</f>
        <v>0</v>
      </c>
      <c r="H12" s="1">
        <f>SUM(D$3:D12,F12)/1000</f>
        <v>0</v>
      </c>
      <c r="I12" s="1">
        <f>SUM(E$3:E12,G12)/1000</f>
        <v>0</v>
      </c>
      <c r="J12" s="9">
        <f t="shared" si="2"/>
        <v>0</v>
      </c>
      <c r="K12" s="9">
        <f t="shared" si="3"/>
        <v>0</v>
      </c>
    </row>
    <row r="13" spans="1:13" x14ac:dyDescent="0.35">
      <c r="A13" s="3">
        <v>37742</v>
      </c>
      <c r="B13" s="5">
        <f t="shared" si="0"/>
        <v>31</v>
      </c>
      <c r="C13" s="2">
        <v>7.6626843749686049E-2</v>
      </c>
      <c r="D13" s="4">
        <f>IFERROR(VLOOKUP(YEAR($A13),'Annual Savings'!$A:$F,3,FALSE)*C13,0)</f>
        <v>0</v>
      </c>
      <c r="E13" s="4">
        <f>IFERROR(VLOOKUP(YEAR($A13),'Annual Savings'!$A:$F,4,FALSE)*C13,0)</f>
        <v>0</v>
      </c>
      <c r="F13" s="4">
        <f>IFERROR(VLOOKUP(YEAR($A13),'Annual Savings'!$A:$F,5,FALSE)*C13,0)</f>
        <v>0</v>
      </c>
      <c r="G13" s="4">
        <f>IFERROR(VLOOKUP(YEAR($A13),'Annual Savings'!$A:$F,6,FALSE)*C13,0)</f>
        <v>0</v>
      </c>
      <c r="H13" s="1">
        <f>SUM(D$3:D13,F13)/1000</f>
        <v>0</v>
      </c>
      <c r="I13" s="1">
        <f>SUM(E$3:E13,G13)/1000</f>
        <v>0</v>
      </c>
      <c r="J13" s="9">
        <f t="shared" si="2"/>
        <v>0</v>
      </c>
      <c r="K13" s="9">
        <f t="shared" si="3"/>
        <v>0</v>
      </c>
    </row>
    <row r="14" spans="1:13" x14ac:dyDescent="0.35">
      <c r="A14" s="3">
        <v>37773</v>
      </c>
      <c r="B14" s="5">
        <f t="shared" si="0"/>
        <v>30</v>
      </c>
      <c r="C14" s="2">
        <v>8.2103867394422658E-2</v>
      </c>
      <c r="D14" s="4">
        <f>IFERROR(VLOOKUP(YEAR($A14),'Annual Savings'!$A:$F,3,FALSE)*C14,0)</f>
        <v>0</v>
      </c>
      <c r="E14" s="4">
        <f>IFERROR(VLOOKUP(YEAR($A14),'Annual Savings'!$A:$F,4,FALSE)*C14,0)</f>
        <v>0</v>
      </c>
      <c r="F14" s="4">
        <f>IFERROR(VLOOKUP(YEAR($A14),'Annual Savings'!$A:$F,5,FALSE)*C14,0)</f>
        <v>0</v>
      </c>
      <c r="G14" s="4">
        <f>IFERROR(VLOOKUP(YEAR($A14),'Annual Savings'!$A:$F,6,FALSE)*C14,0)</f>
        <v>0</v>
      </c>
      <c r="H14" s="1">
        <f>SUM(D$3:D14,F14)/1000</f>
        <v>0</v>
      </c>
      <c r="I14" s="1">
        <f>SUM(E$3:E14,G14)/1000</f>
        <v>0</v>
      </c>
      <c r="J14" s="9">
        <f t="shared" si="2"/>
        <v>0</v>
      </c>
      <c r="K14" s="9">
        <f t="shared" si="3"/>
        <v>0</v>
      </c>
    </row>
    <row r="15" spans="1:13" x14ac:dyDescent="0.35">
      <c r="A15" s="3">
        <v>37803</v>
      </c>
      <c r="B15" s="5">
        <f t="shared" si="0"/>
        <v>31</v>
      </c>
      <c r="C15" s="2">
        <v>9.568644327155594E-2</v>
      </c>
      <c r="D15" s="4">
        <f>IFERROR(VLOOKUP(YEAR($A15),'Annual Savings'!$A:$F,3,FALSE)*C15,0)</f>
        <v>0</v>
      </c>
      <c r="E15" s="4">
        <f>IFERROR(VLOOKUP(YEAR($A15),'Annual Savings'!$A:$F,4,FALSE)*C15,0)</f>
        <v>0</v>
      </c>
      <c r="F15" s="4">
        <f>IFERROR(VLOOKUP(YEAR($A15),'Annual Savings'!$A:$F,5,FALSE)*C15,0)</f>
        <v>0</v>
      </c>
      <c r="G15" s="4">
        <f>IFERROR(VLOOKUP(YEAR($A15),'Annual Savings'!$A:$F,6,FALSE)*C15,0)</f>
        <v>0</v>
      </c>
      <c r="H15" s="1">
        <f>SUM(D$3:D15,F15)/1000</f>
        <v>0</v>
      </c>
      <c r="I15" s="1">
        <f>SUM(E$3:E15,G15)/1000</f>
        <v>0</v>
      </c>
      <c r="J15" s="9">
        <f t="shared" si="2"/>
        <v>0</v>
      </c>
      <c r="K15" s="9">
        <f t="shared" si="3"/>
        <v>0</v>
      </c>
    </row>
    <row r="16" spans="1:13" x14ac:dyDescent="0.35">
      <c r="A16" s="3">
        <v>37834</v>
      </c>
      <c r="B16" s="5">
        <f t="shared" si="0"/>
        <v>31</v>
      </c>
      <c r="C16" s="2">
        <v>9.4591977651563255E-2</v>
      </c>
      <c r="D16" s="4">
        <f>IFERROR(VLOOKUP(YEAR($A16),'Annual Savings'!$A:$F,3,FALSE)*C16,0)</f>
        <v>0</v>
      </c>
      <c r="E16" s="4">
        <f>IFERROR(VLOOKUP(YEAR($A16),'Annual Savings'!$A:$F,4,FALSE)*C16,0)</f>
        <v>0</v>
      </c>
      <c r="F16" s="4">
        <f>IFERROR(VLOOKUP(YEAR($A16),'Annual Savings'!$A:$F,5,FALSE)*C16,0)</f>
        <v>0</v>
      </c>
      <c r="G16" s="4">
        <f>IFERROR(VLOOKUP(YEAR($A16),'Annual Savings'!$A:$F,6,FALSE)*C16,0)</f>
        <v>0</v>
      </c>
      <c r="H16" s="1">
        <f>SUM(D$3:D16,F16)/1000</f>
        <v>0</v>
      </c>
      <c r="I16" s="1">
        <f>SUM(E$3:E16,G16)/1000</f>
        <v>0</v>
      </c>
      <c r="J16" s="9">
        <f t="shared" si="2"/>
        <v>0</v>
      </c>
      <c r="K16" s="9">
        <f t="shared" si="3"/>
        <v>0</v>
      </c>
    </row>
    <row r="17" spans="1:11" x14ac:dyDescent="0.35">
      <c r="A17" s="3">
        <v>37865</v>
      </c>
      <c r="B17" s="5">
        <f t="shared" si="0"/>
        <v>30</v>
      </c>
      <c r="C17" s="2">
        <v>7.9288706562768943E-2</v>
      </c>
      <c r="D17" s="4">
        <f>IFERROR(VLOOKUP(YEAR($A17),'Annual Savings'!$A:$F,3,FALSE)*C17,0)</f>
        <v>0</v>
      </c>
      <c r="E17" s="4">
        <f>IFERROR(VLOOKUP(YEAR($A17),'Annual Savings'!$A:$F,4,FALSE)*C17,0)</f>
        <v>0</v>
      </c>
      <c r="F17" s="4">
        <f>IFERROR(VLOOKUP(YEAR($A17),'Annual Savings'!$A:$F,5,FALSE)*C17,0)</f>
        <v>0</v>
      </c>
      <c r="G17" s="4">
        <f>IFERROR(VLOOKUP(YEAR($A17),'Annual Savings'!$A:$F,6,FALSE)*C17,0)</f>
        <v>0</v>
      </c>
      <c r="H17" s="1">
        <f>SUM(D$3:D17,F17)/1000</f>
        <v>0</v>
      </c>
      <c r="I17" s="1">
        <f>SUM(E$3:E17,G17)/1000</f>
        <v>0</v>
      </c>
      <c r="J17" s="9">
        <f t="shared" si="2"/>
        <v>0</v>
      </c>
      <c r="K17" s="9">
        <f t="shared" si="3"/>
        <v>0</v>
      </c>
    </row>
    <row r="18" spans="1:11" x14ac:dyDescent="0.35">
      <c r="A18" s="3">
        <v>37895</v>
      </c>
      <c r="B18" s="5">
        <f t="shared" si="0"/>
        <v>31</v>
      </c>
      <c r="C18" s="2">
        <v>7.6653805497445382E-2</v>
      </c>
      <c r="D18" s="4">
        <f>IFERROR(VLOOKUP(YEAR($A18),'Annual Savings'!$A:$F,3,FALSE)*C18,0)</f>
        <v>0</v>
      </c>
      <c r="E18" s="4">
        <f>IFERROR(VLOOKUP(YEAR($A18),'Annual Savings'!$A:$F,4,FALSE)*C18,0)</f>
        <v>0</v>
      </c>
      <c r="F18" s="4">
        <f>IFERROR(VLOOKUP(YEAR($A18),'Annual Savings'!$A:$F,5,FALSE)*C18,0)</f>
        <v>0</v>
      </c>
      <c r="G18" s="4">
        <f>IFERROR(VLOOKUP(YEAR($A18),'Annual Savings'!$A:$F,6,FALSE)*C18,0)</f>
        <v>0</v>
      </c>
      <c r="H18" s="1">
        <f>SUM(D$3:D18,F18)/1000</f>
        <v>0</v>
      </c>
      <c r="I18" s="1">
        <f>SUM(E$3:E18,G18)/1000</f>
        <v>0</v>
      </c>
      <c r="J18" s="9">
        <f t="shared" si="2"/>
        <v>0</v>
      </c>
      <c r="K18" s="9">
        <f t="shared" si="3"/>
        <v>0</v>
      </c>
    </row>
    <row r="19" spans="1:11" x14ac:dyDescent="0.35">
      <c r="A19" s="3">
        <v>37926</v>
      </c>
      <c r="B19" s="5">
        <f t="shared" si="0"/>
        <v>30</v>
      </c>
      <c r="C19" s="2">
        <v>7.9386345411337406E-2</v>
      </c>
      <c r="D19" s="4">
        <f>IFERROR(VLOOKUP(YEAR($A19),'Annual Savings'!$A:$F,3,FALSE)*C19,0)</f>
        <v>0</v>
      </c>
      <c r="E19" s="4">
        <f>IFERROR(VLOOKUP(YEAR($A19),'Annual Savings'!$A:$F,4,FALSE)*C19,0)</f>
        <v>0</v>
      </c>
      <c r="F19" s="4">
        <f>IFERROR(VLOOKUP(YEAR($A19),'Annual Savings'!$A:$F,5,FALSE)*C19,0)</f>
        <v>0</v>
      </c>
      <c r="G19" s="4">
        <f>IFERROR(VLOOKUP(YEAR($A19),'Annual Savings'!$A:$F,6,FALSE)*C19,0)</f>
        <v>0</v>
      </c>
      <c r="H19" s="1">
        <f>SUM(D$3:D19,F19)/1000</f>
        <v>0</v>
      </c>
      <c r="I19" s="1">
        <f>SUM(E$3:E19,G19)/1000</f>
        <v>0</v>
      </c>
      <c r="J19" s="9">
        <f t="shared" si="2"/>
        <v>0</v>
      </c>
      <c r="K19" s="9">
        <f t="shared" si="3"/>
        <v>0</v>
      </c>
    </row>
    <row r="20" spans="1:11" x14ac:dyDescent="0.35">
      <c r="A20" s="3">
        <v>37956</v>
      </c>
      <c r="B20" s="5">
        <f t="shared" si="0"/>
        <v>31</v>
      </c>
      <c r="C20" s="2">
        <v>8.5014666193383409E-2</v>
      </c>
      <c r="D20" s="4">
        <f>IFERROR(VLOOKUP(YEAR($A20),'Annual Savings'!$A:$F,3,FALSE)*C20,0)</f>
        <v>0</v>
      </c>
      <c r="E20" s="4">
        <f>IFERROR(VLOOKUP(YEAR($A20),'Annual Savings'!$A:$F,4,FALSE)*C20,0)</f>
        <v>0</v>
      </c>
      <c r="F20" s="4">
        <f>IFERROR(VLOOKUP(YEAR($A20),'Annual Savings'!$A:$F,5,FALSE)*C20,0)</f>
        <v>0</v>
      </c>
      <c r="G20" s="4">
        <f>IFERROR(VLOOKUP(YEAR($A20),'Annual Savings'!$A:$F,6,FALSE)*C20,0)</f>
        <v>0</v>
      </c>
      <c r="H20" s="1">
        <f>SUM(D$3:D20,F20)/1000</f>
        <v>0</v>
      </c>
      <c r="I20" s="1">
        <f>SUM(E$3:E20,G20)/1000</f>
        <v>0</v>
      </c>
      <c r="J20" s="9">
        <f t="shared" si="2"/>
        <v>0</v>
      </c>
      <c r="K20" s="9">
        <f t="shared" si="3"/>
        <v>0</v>
      </c>
    </row>
    <row r="21" spans="1:11" x14ac:dyDescent="0.35">
      <c r="A21" s="3">
        <v>37987</v>
      </c>
      <c r="B21" s="5">
        <f t="shared" si="0"/>
        <v>31</v>
      </c>
      <c r="C21" s="10">
        <f>C9</f>
        <v>9.0509272988395034E-2</v>
      </c>
      <c r="D21" s="4">
        <f>IFERROR(VLOOKUP(YEAR($A21),'Annual Savings'!$A:$F,3,FALSE)*C21,0)</f>
        <v>0</v>
      </c>
      <c r="E21" s="4">
        <f>IFERROR(VLOOKUP(YEAR($A21),'Annual Savings'!$A:$F,4,FALSE)*C21,0)</f>
        <v>0</v>
      </c>
      <c r="F21" s="4">
        <f>IFERROR(VLOOKUP(YEAR($A21),'Annual Savings'!$A:$F,5,FALSE)*C21,0)</f>
        <v>0</v>
      </c>
      <c r="G21" s="4">
        <f>IFERROR(VLOOKUP(YEAR($A21),'Annual Savings'!$A:$F,6,FALSE)*C21,0)</f>
        <v>0</v>
      </c>
      <c r="H21" s="1">
        <f>SUM(D$3:D21,F21)/1000</f>
        <v>0</v>
      </c>
      <c r="I21" s="1">
        <f>SUM(E$3:E21,G21)/1000</f>
        <v>0</v>
      </c>
      <c r="J21" s="9">
        <f t="shared" si="2"/>
        <v>0</v>
      </c>
      <c r="K21" s="9">
        <f t="shared" si="3"/>
        <v>0</v>
      </c>
    </row>
    <row r="22" spans="1:11" x14ac:dyDescent="0.35">
      <c r="A22" s="3">
        <v>38018</v>
      </c>
      <c r="B22" s="5">
        <f t="shared" si="0"/>
        <v>29</v>
      </c>
      <c r="C22" s="10">
        <f t="shared" ref="C22:C85" si="4">C10</f>
        <v>8.1758161267227153E-2</v>
      </c>
      <c r="D22" s="4">
        <f>IFERROR(VLOOKUP(YEAR($A22),'Annual Savings'!$A:$F,3,FALSE)*C22,0)</f>
        <v>0</v>
      </c>
      <c r="E22" s="4">
        <f>IFERROR(VLOOKUP(YEAR($A22),'Annual Savings'!$A:$F,4,FALSE)*C22,0)</f>
        <v>0</v>
      </c>
      <c r="F22" s="4">
        <f>IFERROR(VLOOKUP(YEAR($A22),'Annual Savings'!$A:$F,5,FALSE)*C22,0)</f>
        <v>0</v>
      </c>
      <c r="G22" s="4">
        <f>IFERROR(VLOOKUP(YEAR($A22),'Annual Savings'!$A:$F,6,FALSE)*C22,0)</f>
        <v>0</v>
      </c>
      <c r="H22" s="1">
        <f>SUM(D$3:D22,F22)/1000</f>
        <v>0</v>
      </c>
      <c r="I22" s="1">
        <f>SUM(E$3:E22,G22)/1000</f>
        <v>0</v>
      </c>
      <c r="J22" s="9">
        <f t="shared" si="2"/>
        <v>0</v>
      </c>
      <c r="K22" s="9">
        <f t="shared" si="3"/>
        <v>0</v>
      </c>
    </row>
    <row r="23" spans="1:11" x14ac:dyDescent="0.35">
      <c r="A23" s="3">
        <v>38047</v>
      </c>
      <c r="B23" s="5">
        <f t="shared" si="0"/>
        <v>31</v>
      </c>
      <c r="C23" s="10">
        <f t="shared" si="4"/>
        <v>8.3574188490269763E-2</v>
      </c>
      <c r="D23" s="4">
        <f>IFERROR(VLOOKUP(YEAR($A23),'Annual Savings'!$A:$F,3,FALSE)*C23,0)</f>
        <v>0</v>
      </c>
      <c r="E23" s="4">
        <f>IFERROR(VLOOKUP(YEAR($A23),'Annual Savings'!$A:$F,4,FALSE)*C23,0)</f>
        <v>0</v>
      </c>
      <c r="F23" s="4">
        <f>IFERROR(VLOOKUP(YEAR($A23),'Annual Savings'!$A:$F,5,FALSE)*C23,0)</f>
        <v>0</v>
      </c>
      <c r="G23" s="4">
        <f>IFERROR(VLOOKUP(YEAR($A23),'Annual Savings'!$A:$F,6,FALSE)*C23,0)</f>
        <v>0</v>
      </c>
      <c r="H23" s="1">
        <f>SUM(D$3:D23,F23)/1000</f>
        <v>0</v>
      </c>
      <c r="I23" s="1">
        <f>SUM(E$3:E23,G23)/1000</f>
        <v>0</v>
      </c>
      <c r="J23" s="9">
        <f t="shared" si="2"/>
        <v>0</v>
      </c>
      <c r="K23" s="9">
        <f t="shared" si="3"/>
        <v>0</v>
      </c>
    </row>
    <row r="24" spans="1:11" x14ac:dyDescent="0.35">
      <c r="A24" s="3">
        <v>38078</v>
      </c>
      <c r="B24" s="5">
        <f t="shared" si="0"/>
        <v>30</v>
      </c>
      <c r="C24" s="10">
        <f t="shared" si="4"/>
        <v>7.480572152194491E-2</v>
      </c>
      <c r="D24" s="4">
        <f>IFERROR(VLOOKUP(YEAR($A24),'Annual Savings'!$A:$F,3,FALSE)*C24,0)</f>
        <v>0</v>
      </c>
      <c r="E24" s="4">
        <f>IFERROR(VLOOKUP(YEAR($A24),'Annual Savings'!$A:$F,4,FALSE)*C24,0)</f>
        <v>0</v>
      </c>
      <c r="F24" s="4">
        <f>IFERROR(VLOOKUP(YEAR($A24),'Annual Savings'!$A:$F,5,FALSE)*C24,0)</f>
        <v>0</v>
      </c>
      <c r="G24" s="4">
        <f>IFERROR(VLOOKUP(YEAR($A24),'Annual Savings'!$A:$F,6,FALSE)*C24,0)</f>
        <v>0</v>
      </c>
      <c r="H24" s="1">
        <f>SUM(D$3:D24,F24)/1000</f>
        <v>0</v>
      </c>
      <c r="I24" s="1">
        <f>SUM(E$3:E24,G24)/1000</f>
        <v>0</v>
      </c>
      <c r="J24" s="9">
        <f t="shared" si="2"/>
        <v>0</v>
      </c>
      <c r="K24" s="9">
        <f t="shared" si="3"/>
        <v>0</v>
      </c>
    </row>
    <row r="25" spans="1:11" x14ac:dyDescent="0.35">
      <c r="A25" s="3">
        <v>38108</v>
      </c>
      <c r="B25" s="5">
        <f t="shared" si="0"/>
        <v>31</v>
      </c>
      <c r="C25" s="10">
        <f t="shared" si="4"/>
        <v>7.6626843749686049E-2</v>
      </c>
      <c r="D25" s="4">
        <f>IFERROR(VLOOKUP(YEAR($A25),'Annual Savings'!$A:$F,3,FALSE)*C25,0)</f>
        <v>0</v>
      </c>
      <c r="E25" s="4">
        <f>IFERROR(VLOOKUP(YEAR($A25),'Annual Savings'!$A:$F,4,FALSE)*C25,0)</f>
        <v>0</v>
      </c>
      <c r="F25" s="4">
        <f>IFERROR(VLOOKUP(YEAR($A25),'Annual Savings'!$A:$F,5,FALSE)*C25,0)</f>
        <v>0</v>
      </c>
      <c r="G25" s="4">
        <f>IFERROR(VLOOKUP(YEAR($A25),'Annual Savings'!$A:$F,6,FALSE)*C25,0)</f>
        <v>0</v>
      </c>
      <c r="H25" s="1">
        <f>SUM(D$3:D25,F25)/1000</f>
        <v>0</v>
      </c>
      <c r="I25" s="1">
        <f>SUM(E$3:E25,G25)/1000</f>
        <v>0</v>
      </c>
      <c r="J25" s="9">
        <f t="shared" si="2"/>
        <v>0</v>
      </c>
      <c r="K25" s="9">
        <f t="shared" si="3"/>
        <v>0</v>
      </c>
    </row>
    <row r="26" spans="1:11" x14ac:dyDescent="0.35">
      <c r="A26" s="3">
        <v>38139</v>
      </c>
      <c r="B26" s="5">
        <f t="shared" si="0"/>
        <v>30</v>
      </c>
      <c r="C26" s="10">
        <f t="shared" si="4"/>
        <v>8.2103867394422658E-2</v>
      </c>
      <c r="D26" s="4">
        <f>IFERROR(VLOOKUP(YEAR($A26),'Annual Savings'!$A:$F,3,FALSE)*C26,0)</f>
        <v>0</v>
      </c>
      <c r="E26" s="4">
        <f>IFERROR(VLOOKUP(YEAR($A26),'Annual Savings'!$A:$F,4,FALSE)*C26,0)</f>
        <v>0</v>
      </c>
      <c r="F26" s="4">
        <f>IFERROR(VLOOKUP(YEAR($A26),'Annual Savings'!$A:$F,5,FALSE)*C26,0)</f>
        <v>0</v>
      </c>
      <c r="G26" s="4">
        <f>IFERROR(VLOOKUP(YEAR($A26),'Annual Savings'!$A:$F,6,FALSE)*C26,0)</f>
        <v>0</v>
      </c>
      <c r="H26" s="1">
        <f>SUM(D$3:D26,F26)/1000</f>
        <v>0</v>
      </c>
      <c r="I26" s="1">
        <f>SUM(E$3:E26,G26)/1000</f>
        <v>0</v>
      </c>
      <c r="J26" s="9">
        <f t="shared" si="2"/>
        <v>0</v>
      </c>
      <c r="K26" s="9">
        <f t="shared" si="3"/>
        <v>0</v>
      </c>
    </row>
    <row r="27" spans="1:11" x14ac:dyDescent="0.35">
      <c r="A27" s="3">
        <v>38169</v>
      </c>
      <c r="B27" s="5">
        <f t="shared" si="0"/>
        <v>31</v>
      </c>
      <c r="C27" s="10">
        <f t="shared" si="4"/>
        <v>9.568644327155594E-2</v>
      </c>
      <c r="D27" s="4">
        <f>IFERROR(VLOOKUP(YEAR($A27),'Annual Savings'!$A:$F,3,FALSE)*C27,0)</f>
        <v>0</v>
      </c>
      <c r="E27" s="4">
        <f>IFERROR(VLOOKUP(YEAR($A27),'Annual Savings'!$A:$F,4,FALSE)*C27,0)</f>
        <v>0</v>
      </c>
      <c r="F27" s="4">
        <f>IFERROR(VLOOKUP(YEAR($A27),'Annual Savings'!$A:$F,5,FALSE)*C27,0)</f>
        <v>0</v>
      </c>
      <c r="G27" s="4">
        <f>IFERROR(VLOOKUP(YEAR($A27),'Annual Savings'!$A:$F,6,FALSE)*C27,0)</f>
        <v>0</v>
      </c>
      <c r="H27" s="1">
        <f>SUM(D$3:D27,F27)/1000</f>
        <v>0</v>
      </c>
      <c r="I27" s="1">
        <f>SUM(E$3:E27,G27)/1000</f>
        <v>0</v>
      </c>
      <c r="J27" s="9">
        <f t="shared" si="2"/>
        <v>0</v>
      </c>
      <c r="K27" s="9">
        <f t="shared" si="3"/>
        <v>0</v>
      </c>
    </row>
    <row r="28" spans="1:11" x14ac:dyDescent="0.35">
      <c r="A28" s="3">
        <v>38200</v>
      </c>
      <c r="B28" s="5">
        <f t="shared" si="0"/>
        <v>31</v>
      </c>
      <c r="C28" s="10">
        <f t="shared" si="4"/>
        <v>9.4591977651563255E-2</v>
      </c>
      <c r="D28" s="4">
        <f>IFERROR(VLOOKUP(YEAR($A28),'Annual Savings'!$A:$F,3,FALSE)*C28,0)</f>
        <v>0</v>
      </c>
      <c r="E28" s="4">
        <f>IFERROR(VLOOKUP(YEAR($A28),'Annual Savings'!$A:$F,4,FALSE)*C28,0)</f>
        <v>0</v>
      </c>
      <c r="F28" s="4">
        <f>IFERROR(VLOOKUP(YEAR($A28),'Annual Savings'!$A:$F,5,FALSE)*C28,0)</f>
        <v>0</v>
      </c>
      <c r="G28" s="4">
        <f>IFERROR(VLOOKUP(YEAR($A28),'Annual Savings'!$A:$F,6,FALSE)*C28,0)</f>
        <v>0</v>
      </c>
      <c r="H28" s="1">
        <f>SUM(D$3:D28,F28)/1000</f>
        <v>0</v>
      </c>
      <c r="I28" s="1">
        <f>SUM(E$3:E28,G28)/1000</f>
        <v>0</v>
      </c>
      <c r="J28" s="9">
        <f t="shared" si="2"/>
        <v>0</v>
      </c>
      <c r="K28" s="9">
        <f t="shared" si="3"/>
        <v>0</v>
      </c>
    </row>
    <row r="29" spans="1:11" x14ac:dyDescent="0.35">
      <c r="A29" s="3">
        <v>38231</v>
      </c>
      <c r="B29" s="5">
        <f t="shared" si="0"/>
        <v>30</v>
      </c>
      <c r="C29" s="10">
        <f t="shared" si="4"/>
        <v>7.9288706562768943E-2</v>
      </c>
      <c r="D29" s="4">
        <f>IFERROR(VLOOKUP(YEAR($A29),'Annual Savings'!$A:$F,3,FALSE)*C29,0)</f>
        <v>0</v>
      </c>
      <c r="E29" s="4">
        <f>IFERROR(VLOOKUP(YEAR($A29),'Annual Savings'!$A:$F,4,FALSE)*C29,0)</f>
        <v>0</v>
      </c>
      <c r="F29" s="4">
        <f>IFERROR(VLOOKUP(YEAR($A29),'Annual Savings'!$A:$F,5,FALSE)*C29,0)</f>
        <v>0</v>
      </c>
      <c r="G29" s="4">
        <f>IFERROR(VLOOKUP(YEAR($A29),'Annual Savings'!$A:$F,6,FALSE)*C29,0)</f>
        <v>0</v>
      </c>
      <c r="H29" s="1">
        <f>SUM(D$3:D29,F29)/1000</f>
        <v>0</v>
      </c>
      <c r="I29" s="1">
        <f>SUM(E$3:E29,G29)/1000</f>
        <v>0</v>
      </c>
      <c r="J29" s="9">
        <f t="shared" si="2"/>
        <v>0</v>
      </c>
      <c r="K29" s="9">
        <f t="shared" si="3"/>
        <v>0</v>
      </c>
    </row>
    <row r="30" spans="1:11" x14ac:dyDescent="0.35">
      <c r="A30" s="3">
        <v>38261</v>
      </c>
      <c r="B30" s="5">
        <f t="shared" si="0"/>
        <v>31</v>
      </c>
      <c r="C30" s="10">
        <f t="shared" si="4"/>
        <v>7.6653805497445382E-2</v>
      </c>
      <c r="D30" s="4">
        <f>IFERROR(VLOOKUP(YEAR($A30),'Annual Savings'!$A:$F,3,FALSE)*C30,0)</f>
        <v>0</v>
      </c>
      <c r="E30" s="4">
        <f>IFERROR(VLOOKUP(YEAR($A30),'Annual Savings'!$A:$F,4,FALSE)*C30,0)</f>
        <v>0</v>
      </c>
      <c r="F30" s="4">
        <f>IFERROR(VLOOKUP(YEAR($A30),'Annual Savings'!$A:$F,5,FALSE)*C30,0)</f>
        <v>0</v>
      </c>
      <c r="G30" s="4">
        <f>IFERROR(VLOOKUP(YEAR($A30),'Annual Savings'!$A:$F,6,FALSE)*C30,0)</f>
        <v>0</v>
      </c>
      <c r="H30" s="1">
        <f>SUM(D$3:D30,F30)/1000</f>
        <v>0</v>
      </c>
      <c r="I30" s="1">
        <f>SUM(E$3:E30,G30)/1000</f>
        <v>0</v>
      </c>
      <c r="J30" s="9">
        <f t="shared" si="2"/>
        <v>0</v>
      </c>
      <c r="K30" s="9">
        <f t="shared" si="3"/>
        <v>0</v>
      </c>
    </row>
    <row r="31" spans="1:11" x14ac:dyDescent="0.35">
      <c r="A31" s="3">
        <v>38292</v>
      </c>
      <c r="B31" s="5">
        <f t="shared" si="0"/>
        <v>30</v>
      </c>
      <c r="C31" s="10">
        <f t="shared" si="4"/>
        <v>7.9386345411337406E-2</v>
      </c>
      <c r="D31" s="4">
        <f>IFERROR(VLOOKUP(YEAR($A31),'Annual Savings'!$A:$F,3,FALSE)*C31,0)</f>
        <v>0</v>
      </c>
      <c r="E31" s="4">
        <f>IFERROR(VLOOKUP(YEAR($A31),'Annual Savings'!$A:$F,4,FALSE)*C31,0)</f>
        <v>0</v>
      </c>
      <c r="F31" s="4">
        <f>IFERROR(VLOOKUP(YEAR($A31),'Annual Savings'!$A:$F,5,FALSE)*C31,0)</f>
        <v>0</v>
      </c>
      <c r="G31" s="4">
        <f>IFERROR(VLOOKUP(YEAR($A31),'Annual Savings'!$A:$F,6,FALSE)*C31,0)</f>
        <v>0</v>
      </c>
      <c r="H31" s="1">
        <f>SUM(D$3:D31,F31)/1000</f>
        <v>0</v>
      </c>
      <c r="I31" s="1">
        <f>SUM(E$3:E31,G31)/1000</f>
        <v>0</v>
      </c>
      <c r="J31" s="9">
        <f t="shared" si="2"/>
        <v>0</v>
      </c>
      <c r="K31" s="9">
        <f t="shared" si="3"/>
        <v>0</v>
      </c>
    </row>
    <row r="32" spans="1:11" x14ac:dyDescent="0.35">
      <c r="A32" s="3">
        <v>38322</v>
      </c>
      <c r="B32" s="5">
        <f t="shared" si="0"/>
        <v>31</v>
      </c>
      <c r="C32" s="10">
        <f t="shared" si="4"/>
        <v>8.5014666193383409E-2</v>
      </c>
      <c r="D32" s="4">
        <f>IFERROR(VLOOKUP(YEAR($A32),'Annual Savings'!$A:$F,3,FALSE)*C32,0)</f>
        <v>0</v>
      </c>
      <c r="E32" s="4">
        <f>IFERROR(VLOOKUP(YEAR($A32),'Annual Savings'!$A:$F,4,FALSE)*C32,0)</f>
        <v>0</v>
      </c>
      <c r="F32" s="4">
        <f>IFERROR(VLOOKUP(YEAR($A32),'Annual Savings'!$A:$F,5,FALSE)*C32,0)</f>
        <v>0</v>
      </c>
      <c r="G32" s="4">
        <f>IFERROR(VLOOKUP(YEAR($A32),'Annual Savings'!$A:$F,6,FALSE)*C32,0)</f>
        <v>0</v>
      </c>
      <c r="H32" s="1">
        <f>SUM(D$3:D32,F32)/1000</f>
        <v>0</v>
      </c>
      <c r="I32" s="1">
        <f>SUM(E$3:E32,G32)/1000</f>
        <v>0</v>
      </c>
      <c r="J32" s="9">
        <f t="shared" si="2"/>
        <v>0</v>
      </c>
      <c r="K32" s="9">
        <f t="shared" si="3"/>
        <v>0</v>
      </c>
    </row>
    <row r="33" spans="1:11" x14ac:dyDescent="0.35">
      <c r="A33" s="3">
        <v>38353</v>
      </c>
      <c r="B33" s="5">
        <f t="shared" si="0"/>
        <v>31</v>
      </c>
      <c r="C33" s="10">
        <f t="shared" si="4"/>
        <v>9.0509272988395034E-2</v>
      </c>
      <c r="D33" s="4">
        <f>IFERROR(VLOOKUP(YEAR($A33),'Annual Savings'!$A:$F,3,FALSE)*C33,0)</f>
        <v>0</v>
      </c>
      <c r="E33" s="4">
        <f>IFERROR(VLOOKUP(YEAR($A33),'Annual Savings'!$A:$F,4,FALSE)*C33,0)</f>
        <v>0</v>
      </c>
      <c r="F33" s="4">
        <f>IFERROR(VLOOKUP(YEAR($A33),'Annual Savings'!$A:$F,5,FALSE)*C33,0)</f>
        <v>0</v>
      </c>
      <c r="G33" s="4">
        <f>IFERROR(VLOOKUP(YEAR($A33),'Annual Savings'!$A:$F,6,FALSE)*C33,0)</f>
        <v>0</v>
      </c>
      <c r="H33" s="1">
        <f>SUM(D$3:D33,F33)/1000</f>
        <v>0</v>
      </c>
      <c r="I33" s="1">
        <f>SUM(E$3:E33,G33)/1000</f>
        <v>0</v>
      </c>
      <c r="J33" s="9">
        <f t="shared" si="2"/>
        <v>0</v>
      </c>
      <c r="K33" s="9">
        <f t="shared" si="3"/>
        <v>0</v>
      </c>
    </row>
    <row r="34" spans="1:11" x14ac:dyDescent="0.35">
      <c r="A34" s="3">
        <v>38384</v>
      </c>
      <c r="B34" s="5">
        <f t="shared" si="0"/>
        <v>28</v>
      </c>
      <c r="C34" s="10">
        <f t="shared" si="4"/>
        <v>8.1758161267227153E-2</v>
      </c>
      <c r="D34" s="4">
        <f>IFERROR(VLOOKUP(YEAR($A34),'Annual Savings'!$A:$F,3,FALSE)*C34,0)</f>
        <v>0</v>
      </c>
      <c r="E34" s="4">
        <f>IFERROR(VLOOKUP(YEAR($A34),'Annual Savings'!$A:$F,4,FALSE)*C34,0)</f>
        <v>0</v>
      </c>
      <c r="F34" s="4">
        <f>IFERROR(VLOOKUP(YEAR($A34),'Annual Savings'!$A:$F,5,FALSE)*C34,0)</f>
        <v>0</v>
      </c>
      <c r="G34" s="4">
        <f>IFERROR(VLOOKUP(YEAR($A34),'Annual Savings'!$A:$F,6,FALSE)*C34,0)</f>
        <v>0</v>
      </c>
      <c r="H34" s="1">
        <f>SUM(D$3:D34,F34)/1000</f>
        <v>0</v>
      </c>
      <c r="I34" s="1">
        <f>SUM(E$3:E34,G34)/1000</f>
        <v>0</v>
      </c>
      <c r="J34" s="9">
        <f t="shared" si="2"/>
        <v>0</v>
      </c>
      <c r="K34" s="9">
        <f t="shared" si="3"/>
        <v>0</v>
      </c>
    </row>
    <row r="35" spans="1:11" x14ac:dyDescent="0.35">
      <c r="A35" s="3">
        <v>38412</v>
      </c>
      <c r="B35" s="5">
        <f t="shared" si="0"/>
        <v>31</v>
      </c>
      <c r="C35" s="10">
        <f t="shared" si="4"/>
        <v>8.3574188490269763E-2</v>
      </c>
      <c r="D35" s="4">
        <f>IFERROR(VLOOKUP(YEAR($A35),'Annual Savings'!$A:$F,3,FALSE)*C35,0)</f>
        <v>0</v>
      </c>
      <c r="E35" s="4">
        <f>IFERROR(VLOOKUP(YEAR($A35),'Annual Savings'!$A:$F,4,FALSE)*C35,0)</f>
        <v>0</v>
      </c>
      <c r="F35" s="4">
        <f>IFERROR(VLOOKUP(YEAR($A35),'Annual Savings'!$A:$F,5,FALSE)*C35,0)</f>
        <v>0</v>
      </c>
      <c r="G35" s="4">
        <f>IFERROR(VLOOKUP(YEAR($A35),'Annual Savings'!$A:$F,6,FALSE)*C35,0)</f>
        <v>0</v>
      </c>
      <c r="H35" s="1">
        <f>SUM(D$3:D35,F35)/1000</f>
        <v>0</v>
      </c>
      <c r="I35" s="1">
        <f>SUM(E$3:E35,G35)/1000</f>
        <v>0</v>
      </c>
      <c r="J35" s="9">
        <f t="shared" si="2"/>
        <v>0</v>
      </c>
      <c r="K35" s="9">
        <f t="shared" si="3"/>
        <v>0</v>
      </c>
    </row>
    <row r="36" spans="1:11" x14ac:dyDescent="0.35">
      <c r="A36" s="3">
        <v>38443</v>
      </c>
      <c r="B36" s="5">
        <f t="shared" si="0"/>
        <v>30</v>
      </c>
      <c r="C36" s="10">
        <f t="shared" si="4"/>
        <v>7.480572152194491E-2</v>
      </c>
      <c r="D36" s="4">
        <f>IFERROR(VLOOKUP(YEAR($A36),'Annual Savings'!$A:$F,3,FALSE)*C36,0)</f>
        <v>0</v>
      </c>
      <c r="E36" s="4">
        <f>IFERROR(VLOOKUP(YEAR($A36),'Annual Savings'!$A:$F,4,FALSE)*C36,0)</f>
        <v>0</v>
      </c>
      <c r="F36" s="4">
        <f>IFERROR(VLOOKUP(YEAR($A36),'Annual Savings'!$A:$F,5,FALSE)*C36,0)</f>
        <v>0</v>
      </c>
      <c r="G36" s="4">
        <f>IFERROR(VLOOKUP(YEAR($A36),'Annual Savings'!$A:$F,6,FALSE)*C36,0)</f>
        <v>0</v>
      </c>
      <c r="H36" s="1">
        <f>SUM(D$3:D36,F36)/1000</f>
        <v>0</v>
      </c>
      <c r="I36" s="1">
        <f>SUM(E$3:E36,G36)/1000</f>
        <v>0</v>
      </c>
      <c r="J36" s="9">
        <f t="shared" si="2"/>
        <v>0</v>
      </c>
      <c r="K36" s="9">
        <f t="shared" si="3"/>
        <v>0</v>
      </c>
    </row>
    <row r="37" spans="1:11" x14ac:dyDescent="0.35">
      <c r="A37" s="3">
        <v>38473</v>
      </c>
      <c r="B37" s="5">
        <f t="shared" si="0"/>
        <v>31</v>
      </c>
      <c r="C37" s="10">
        <f t="shared" si="4"/>
        <v>7.6626843749686049E-2</v>
      </c>
      <c r="D37" s="4">
        <f>IFERROR(VLOOKUP(YEAR($A37),'Annual Savings'!$A:$F,3,FALSE)*C37,0)</f>
        <v>0</v>
      </c>
      <c r="E37" s="4">
        <f>IFERROR(VLOOKUP(YEAR($A37),'Annual Savings'!$A:$F,4,FALSE)*C37,0)</f>
        <v>0</v>
      </c>
      <c r="F37" s="4">
        <f>IFERROR(VLOOKUP(YEAR($A37),'Annual Savings'!$A:$F,5,FALSE)*C37,0)</f>
        <v>0</v>
      </c>
      <c r="G37" s="4">
        <f>IFERROR(VLOOKUP(YEAR($A37),'Annual Savings'!$A:$F,6,FALSE)*C37,0)</f>
        <v>0</v>
      </c>
      <c r="H37" s="1">
        <f>SUM(D$3:D37,F37)/1000</f>
        <v>0</v>
      </c>
      <c r="I37" s="1">
        <f>SUM(E$3:E37,G37)/1000</f>
        <v>0</v>
      </c>
      <c r="J37" s="9">
        <f t="shared" si="2"/>
        <v>0</v>
      </c>
      <c r="K37" s="9">
        <f t="shared" si="3"/>
        <v>0</v>
      </c>
    </row>
    <row r="38" spans="1:11" x14ac:dyDescent="0.35">
      <c r="A38" s="3">
        <v>38504</v>
      </c>
      <c r="B38" s="5">
        <f t="shared" si="0"/>
        <v>30</v>
      </c>
      <c r="C38" s="10">
        <f t="shared" si="4"/>
        <v>8.2103867394422658E-2</v>
      </c>
      <c r="D38" s="4">
        <f>IFERROR(VLOOKUP(YEAR($A38),'Annual Savings'!$A:$F,3,FALSE)*C38,0)</f>
        <v>0</v>
      </c>
      <c r="E38" s="4">
        <f>IFERROR(VLOOKUP(YEAR($A38),'Annual Savings'!$A:$F,4,FALSE)*C38,0)</f>
        <v>0</v>
      </c>
      <c r="F38" s="4">
        <f>IFERROR(VLOOKUP(YEAR($A38),'Annual Savings'!$A:$F,5,FALSE)*C38,0)</f>
        <v>0</v>
      </c>
      <c r="G38" s="4">
        <f>IFERROR(VLOOKUP(YEAR($A38),'Annual Savings'!$A:$F,6,FALSE)*C38,0)</f>
        <v>0</v>
      </c>
      <c r="H38" s="1">
        <f>SUM(D$3:D38,F38)/1000</f>
        <v>0</v>
      </c>
      <c r="I38" s="1">
        <f>SUM(E$3:E38,G38)/1000</f>
        <v>0</v>
      </c>
      <c r="J38" s="9">
        <f t="shared" si="2"/>
        <v>0</v>
      </c>
      <c r="K38" s="9">
        <f t="shared" si="3"/>
        <v>0</v>
      </c>
    </row>
    <row r="39" spans="1:11" x14ac:dyDescent="0.35">
      <c r="A39" s="3">
        <v>38534</v>
      </c>
      <c r="B39" s="5">
        <f t="shared" si="0"/>
        <v>31</v>
      </c>
      <c r="C39" s="10">
        <f t="shared" si="4"/>
        <v>9.568644327155594E-2</v>
      </c>
      <c r="D39" s="4">
        <f>IFERROR(VLOOKUP(YEAR($A39),'Annual Savings'!$A:$F,3,FALSE)*C39,0)</f>
        <v>0</v>
      </c>
      <c r="E39" s="4">
        <f>IFERROR(VLOOKUP(YEAR($A39),'Annual Savings'!$A:$F,4,FALSE)*C39,0)</f>
        <v>0</v>
      </c>
      <c r="F39" s="4">
        <f>IFERROR(VLOOKUP(YEAR($A39),'Annual Savings'!$A:$F,5,FALSE)*C39,0)</f>
        <v>0</v>
      </c>
      <c r="G39" s="4">
        <f>IFERROR(VLOOKUP(YEAR($A39),'Annual Savings'!$A:$F,6,FALSE)*C39,0)</f>
        <v>0</v>
      </c>
      <c r="H39" s="1">
        <f>SUM(D$3:D39,F39)/1000</f>
        <v>0</v>
      </c>
      <c r="I39" s="1">
        <f>SUM(E$3:E39,G39)/1000</f>
        <v>0</v>
      </c>
      <c r="J39" s="9">
        <f t="shared" si="2"/>
        <v>0</v>
      </c>
      <c r="K39" s="9">
        <f t="shared" si="3"/>
        <v>0</v>
      </c>
    </row>
    <row r="40" spans="1:11" x14ac:dyDescent="0.35">
      <c r="A40" s="3">
        <v>38565</v>
      </c>
      <c r="B40" s="5">
        <f t="shared" si="0"/>
        <v>31</v>
      </c>
      <c r="C40" s="10">
        <f t="shared" si="4"/>
        <v>9.4591977651563255E-2</v>
      </c>
      <c r="D40" s="4">
        <f>IFERROR(VLOOKUP(YEAR($A40),'Annual Savings'!$A:$F,3,FALSE)*C40,0)</f>
        <v>0</v>
      </c>
      <c r="E40" s="4">
        <f>IFERROR(VLOOKUP(YEAR($A40),'Annual Savings'!$A:$F,4,FALSE)*C40,0)</f>
        <v>0</v>
      </c>
      <c r="F40" s="4">
        <f>IFERROR(VLOOKUP(YEAR($A40),'Annual Savings'!$A:$F,5,FALSE)*C40,0)</f>
        <v>0</v>
      </c>
      <c r="G40" s="4">
        <f>IFERROR(VLOOKUP(YEAR($A40),'Annual Savings'!$A:$F,6,FALSE)*C40,0)</f>
        <v>0</v>
      </c>
      <c r="H40" s="1">
        <f>SUM(D$3:D40,F40)/1000</f>
        <v>0</v>
      </c>
      <c r="I40" s="1">
        <f>SUM(E$3:E40,G40)/1000</f>
        <v>0</v>
      </c>
      <c r="J40" s="9">
        <f t="shared" si="2"/>
        <v>0</v>
      </c>
      <c r="K40" s="9">
        <f t="shared" si="3"/>
        <v>0</v>
      </c>
    </row>
    <row r="41" spans="1:11" x14ac:dyDescent="0.35">
      <c r="A41" s="3">
        <v>38596</v>
      </c>
      <c r="B41" s="5">
        <f t="shared" si="0"/>
        <v>30</v>
      </c>
      <c r="C41" s="10">
        <f t="shared" si="4"/>
        <v>7.9288706562768943E-2</v>
      </c>
      <c r="D41" s="4">
        <f>IFERROR(VLOOKUP(YEAR($A41),'Annual Savings'!$A:$F,3,FALSE)*C41,0)</f>
        <v>0</v>
      </c>
      <c r="E41" s="4">
        <f>IFERROR(VLOOKUP(YEAR($A41),'Annual Savings'!$A:$F,4,FALSE)*C41,0)</f>
        <v>0</v>
      </c>
      <c r="F41" s="4">
        <f>IFERROR(VLOOKUP(YEAR($A41),'Annual Savings'!$A:$F,5,FALSE)*C41,0)</f>
        <v>0</v>
      </c>
      <c r="G41" s="4">
        <f>IFERROR(VLOOKUP(YEAR($A41),'Annual Savings'!$A:$F,6,FALSE)*C41,0)</f>
        <v>0</v>
      </c>
      <c r="H41" s="1">
        <f>SUM(D$3:D41,F41)/1000</f>
        <v>0</v>
      </c>
      <c r="I41" s="1">
        <f>SUM(E$3:E41,G41)/1000</f>
        <v>0</v>
      </c>
      <c r="J41" s="9">
        <f t="shared" si="2"/>
        <v>0</v>
      </c>
      <c r="K41" s="9">
        <f t="shared" si="3"/>
        <v>0</v>
      </c>
    </row>
    <row r="42" spans="1:11" x14ac:dyDescent="0.35">
      <c r="A42" s="3">
        <v>38626</v>
      </c>
      <c r="B42" s="5">
        <f t="shared" si="0"/>
        <v>31</v>
      </c>
      <c r="C42" s="10">
        <f t="shared" si="4"/>
        <v>7.6653805497445382E-2</v>
      </c>
      <c r="D42" s="4">
        <f>IFERROR(VLOOKUP(YEAR($A42),'Annual Savings'!$A:$F,3,FALSE)*C42,0)</f>
        <v>0</v>
      </c>
      <c r="E42" s="4">
        <f>IFERROR(VLOOKUP(YEAR($A42),'Annual Savings'!$A:$F,4,FALSE)*C42,0)</f>
        <v>0</v>
      </c>
      <c r="F42" s="4">
        <f>IFERROR(VLOOKUP(YEAR($A42),'Annual Savings'!$A:$F,5,FALSE)*C42,0)</f>
        <v>0</v>
      </c>
      <c r="G42" s="4">
        <f>IFERROR(VLOOKUP(YEAR($A42),'Annual Savings'!$A:$F,6,FALSE)*C42,0)</f>
        <v>0</v>
      </c>
      <c r="H42" s="1">
        <f>SUM(D$3:D42,F42)/1000</f>
        <v>0</v>
      </c>
      <c r="I42" s="1">
        <f>SUM(E$3:E42,G42)/1000</f>
        <v>0</v>
      </c>
      <c r="J42" s="9">
        <f t="shared" si="2"/>
        <v>0</v>
      </c>
      <c r="K42" s="9">
        <f t="shared" si="3"/>
        <v>0</v>
      </c>
    </row>
    <row r="43" spans="1:11" x14ac:dyDescent="0.35">
      <c r="A43" s="3">
        <v>38657</v>
      </c>
      <c r="B43" s="5">
        <f t="shared" si="0"/>
        <v>30</v>
      </c>
      <c r="C43" s="10">
        <f t="shared" si="4"/>
        <v>7.9386345411337406E-2</v>
      </c>
      <c r="D43" s="4">
        <f>IFERROR(VLOOKUP(YEAR($A43),'Annual Savings'!$A:$F,3,FALSE)*C43,0)</f>
        <v>0</v>
      </c>
      <c r="E43" s="4">
        <f>IFERROR(VLOOKUP(YEAR($A43),'Annual Savings'!$A:$F,4,FALSE)*C43,0)</f>
        <v>0</v>
      </c>
      <c r="F43" s="4">
        <f>IFERROR(VLOOKUP(YEAR($A43),'Annual Savings'!$A:$F,5,FALSE)*C43,0)</f>
        <v>0</v>
      </c>
      <c r="G43" s="4">
        <f>IFERROR(VLOOKUP(YEAR($A43),'Annual Savings'!$A:$F,6,FALSE)*C43,0)</f>
        <v>0</v>
      </c>
      <c r="H43" s="1">
        <f>SUM(D$3:D43,F43)/1000</f>
        <v>0</v>
      </c>
      <c r="I43" s="1">
        <f>SUM(E$3:E43,G43)/1000</f>
        <v>0</v>
      </c>
      <c r="J43" s="9">
        <f t="shared" si="2"/>
        <v>0</v>
      </c>
      <c r="K43" s="9">
        <f t="shared" si="3"/>
        <v>0</v>
      </c>
    </row>
    <row r="44" spans="1:11" x14ac:dyDescent="0.35">
      <c r="A44" s="3">
        <v>38687</v>
      </c>
      <c r="B44" s="5">
        <f t="shared" si="0"/>
        <v>31</v>
      </c>
      <c r="C44" s="10">
        <f t="shared" si="4"/>
        <v>8.5014666193383409E-2</v>
      </c>
      <c r="D44" s="4">
        <f>IFERROR(VLOOKUP(YEAR($A44),'Annual Savings'!$A:$F,3,FALSE)*C44,0)</f>
        <v>0</v>
      </c>
      <c r="E44" s="4">
        <f>IFERROR(VLOOKUP(YEAR($A44),'Annual Savings'!$A:$F,4,FALSE)*C44,0)</f>
        <v>0</v>
      </c>
      <c r="F44" s="4">
        <f>IFERROR(VLOOKUP(YEAR($A44),'Annual Savings'!$A:$F,5,FALSE)*C44,0)</f>
        <v>0</v>
      </c>
      <c r="G44" s="4">
        <f>IFERROR(VLOOKUP(YEAR($A44),'Annual Savings'!$A:$F,6,FALSE)*C44,0)</f>
        <v>0</v>
      </c>
      <c r="H44" s="1">
        <f>SUM(D$3:D44,F44)/1000</f>
        <v>0</v>
      </c>
      <c r="I44" s="1">
        <f>SUM(E$3:E44,G44)/1000</f>
        <v>0</v>
      </c>
      <c r="J44" s="9">
        <f t="shared" si="2"/>
        <v>0</v>
      </c>
      <c r="K44" s="9">
        <f t="shared" si="3"/>
        <v>0</v>
      </c>
    </row>
    <row r="45" spans="1:11" x14ac:dyDescent="0.35">
      <c r="A45" s="3">
        <v>38718</v>
      </c>
      <c r="B45" s="5">
        <f t="shared" si="0"/>
        <v>31</v>
      </c>
      <c r="C45" s="10">
        <f t="shared" si="4"/>
        <v>9.0509272988395034E-2</v>
      </c>
      <c r="D45" s="4">
        <f>IFERROR(VLOOKUP(YEAR($A45),'Annual Savings'!$A:$F,3,FALSE)*C45,0)</f>
        <v>5069422.8147616768</v>
      </c>
      <c r="E45" s="4">
        <f>IFERROR(VLOOKUP(YEAR($A45),'Annual Savings'!$A:$F,4,FALSE)*C45,0)</f>
        <v>0</v>
      </c>
      <c r="F45" s="4">
        <f>IFERROR(VLOOKUP(YEAR($A45),'Annual Savings'!$A:$F,5,FALSE)*C45,0)</f>
        <v>0</v>
      </c>
      <c r="G45" s="4">
        <f>IFERROR(VLOOKUP(YEAR($A45),'Annual Savings'!$A:$F,6,FALSE)*C45,0)</f>
        <v>0</v>
      </c>
      <c r="H45" s="1">
        <f>SUM(D$3:D45,F45)/1000</f>
        <v>5069.4228147616768</v>
      </c>
      <c r="I45" s="1">
        <f>SUM(E$3:E45,G45)/1000</f>
        <v>0</v>
      </c>
      <c r="J45" s="9">
        <f t="shared" si="2"/>
        <v>163.52976821811862</v>
      </c>
      <c r="K45" s="9">
        <f t="shared" si="3"/>
        <v>0</v>
      </c>
    </row>
    <row r="46" spans="1:11" x14ac:dyDescent="0.35">
      <c r="A46" s="3">
        <v>38749</v>
      </c>
      <c r="B46" s="5">
        <f t="shared" si="0"/>
        <v>28</v>
      </c>
      <c r="C46" s="10">
        <f t="shared" si="4"/>
        <v>8.1758161267227153E-2</v>
      </c>
      <c r="D46" s="4">
        <f>IFERROR(VLOOKUP(YEAR($A46),'Annual Savings'!$A:$F,3,FALSE)*C46,0)</f>
        <v>4579273.1986057172</v>
      </c>
      <c r="E46" s="4">
        <f>IFERROR(VLOOKUP(YEAR($A46),'Annual Savings'!$A:$F,4,FALSE)*C46,0)</f>
        <v>0</v>
      </c>
      <c r="F46" s="4">
        <f>IFERROR(VLOOKUP(YEAR($A46),'Annual Savings'!$A:$F,5,FALSE)*C46,0)</f>
        <v>0</v>
      </c>
      <c r="G46" s="4">
        <f>IFERROR(VLOOKUP(YEAR($A46),'Annual Savings'!$A:$F,6,FALSE)*C46,0)</f>
        <v>0</v>
      </c>
      <c r="H46" s="1">
        <f>SUM(D$3:D46,F46)/1000</f>
        <v>9648.6960133673947</v>
      </c>
      <c r="I46" s="1">
        <f>SUM(E$3:E46,G46)/1000</f>
        <v>0</v>
      </c>
      <c r="J46" s="9">
        <f t="shared" si="2"/>
        <v>344.59628619169268</v>
      </c>
      <c r="K46" s="9">
        <f t="shared" si="3"/>
        <v>0</v>
      </c>
    </row>
    <row r="47" spans="1:11" x14ac:dyDescent="0.35">
      <c r="A47" s="3">
        <v>38777</v>
      </c>
      <c r="B47" s="5">
        <f t="shared" si="0"/>
        <v>31</v>
      </c>
      <c r="C47" s="10">
        <f t="shared" si="4"/>
        <v>8.3574188490269763E-2</v>
      </c>
      <c r="D47" s="4">
        <f>IFERROR(VLOOKUP(YEAR($A47),'Annual Savings'!$A:$F,3,FALSE)*C47,0)</f>
        <v>4680988.8519609366</v>
      </c>
      <c r="E47" s="4">
        <f>IFERROR(VLOOKUP(YEAR($A47),'Annual Savings'!$A:$F,4,FALSE)*C47,0)</f>
        <v>0</v>
      </c>
      <c r="F47" s="4">
        <f>IFERROR(VLOOKUP(YEAR($A47),'Annual Savings'!$A:$F,5,FALSE)*C47,0)</f>
        <v>0</v>
      </c>
      <c r="G47" s="4">
        <f>IFERROR(VLOOKUP(YEAR($A47),'Annual Savings'!$A:$F,6,FALSE)*C47,0)</f>
        <v>0</v>
      </c>
      <c r="H47" s="1">
        <f>SUM(D$3:D47,F47)/1000</f>
        <v>14329.68486532833</v>
      </c>
      <c r="I47" s="1">
        <f>SUM(E$3:E47,G47)/1000</f>
        <v>0</v>
      </c>
      <c r="J47" s="9">
        <f t="shared" si="2"/>
        <v>462.24789888155902</v>
      </c>
      <c r="K47" s="9">
        <f t="shared" si="3"/>
        <v>0</v>
      </c>
    </row>
    <row r="48" spans="1:11" x14ac:dyDescent="0.35">
      <c r="A48" s="3">
        <v>38808</v>
      </c>
      <c r="B48" s="5">
        <f t="shared" si="0"/>
        <v>30</v>
      </c>
      <c r="C48" s="10">
        <f t="shared" si="4"/>
        <v>7.480572152194491E-2</v>
      </c>
      <c r="D48" s="4">
        <f>IFERROR(VLOOKUP(YEAR($A48),'Annual Savings'!$A:$F,3,FALSE)*C48,0)</f>
        <v>4189867.1687118667</v>
      </c>
      <c r="E48" s="4">
        <f>IFERROR(VLOOKUP(YEAR($A48),'Annual Savings'!$A:$F,4,FALSE)*C48,0)</f>
        <v>0</v>
      </c>
      <c r="F48" s="4">
        <f>IFERROR(VLOOKUP(YEAR($A48),'Annual Savings'!$A:$F,5,FALSE)*C48,0)</f>
        <v>0</v>
      </c>
      <c r="G48" s="4">
        <f>IFERROR(VLOOKUP(YEAR($A48),'Annual Savings'!$A:$F,6,FALSE)*C48,0)</f>
        <v>0</v>
      </c>
      <c r="H48" s="1">
        <f>SUM(D$3:D48,F48)/1000</f>
        <v>18519.552034040196</v>
      </c>
      <c r="I48" s="1">
        <f>SUM(E$3:E48,G48)/1000</f>
        <v>0</v>
      </c>
      <c r="J48" s="9">
        <f t="shared" si="2"/>
        <v>617.31840113467319</v>
      </c>
      <c r="K48" s="9">
        <f t="shared" si="3"/>
        <v>0</v>
      </c>
    </row>
    <row r="49" spans="1:11" x14ac:dyDescent="0.35">
      <c r="A49" s="3">
        <v>38838</v>
      </c>
      <c r="B49" s="5">
        <f t="shared" si="0"/>
        <v>31</v>
      </c>
      <c r="C49" s="10">
        <f t="shared" si="4"/>
        <v>7.6626843749686049E-2</v>
      </c>
      <c r="D49" s="4">
        <f>IFERROR(VLOOKUP(YEAR($A49),'Annual Savings'!$A:$F,3,FALSE)*C49,0)</f>
        <v>4291868.1931921346</v>
      </c>
      <c r="E49" s="4">
        <f>IFERROR(VLOOKUP(YEAR($A49),'Annual Savings'!$A:$F,4,FALSE)*C49,0)</f>
        <v>0</v>
      </c>
      <c r="F49" s="4">
        <f>IFERROR(VLOOKUP(YEAR($A49),'Annual Savings'!$A:$F,5,FALSE)*C49,0)</f>
        <v>0</v>
      </c>
      <c r="G49" s="4">
        <f>IFERROR(VLOOKUP(YEAR($A49),'Annual Savings'!$A:$F,6,FALSE)*C49,0)</f>
        <v>0</v>
      </c>
      <c r="H49" s="1">
        <f>SUM(D$3:D49,F49)/1000</f>
        <v>22811.420227232335</v>
      </c>
      <c r="I49" s="1">
        <f>SUM(E$3:E49,G49)/1000</f>
        <v>0</v>
      </c>
      <c r="J49" s="9">
        <f t="shared" si="2"/>
        <v>735.85226539459143</v>
      </c>
      <c r="K49" s="9">
        <f t="shared" si="3"/>
        <v>0</v>
      </c>
    </row>
    <row r="50" spans="1:11" x14ac:dyDescent="0.35">
      <c r="A50" s="3">
        <v>38869</v>
      </c>
      <c r="B50" s="5">
        <f t="shared" si="0"/>
        <v>30</v>
      </c>
      <c r="C50" s="10">
        <f t="shared" si="4"/>
        <v>8.2103867394422658E-2</v>
      </c>
      <c r="D50" s="4">
        <f>IFERROR(VLOOKUP(YEAR($A50),'Annual Savings'!$A:$F,3,FALSE)*C50,0)</f>
        <v>4598636.1928111017</v>
      </c>
      <c r="E50" s="4">
        <f>IFERROR(VLOOKUP(YEAR($A50),'Annual Savings'!$A:$F,4,FALSE)*C50,0)</f>
        <v>0</v>
      </c>
      <c r="F50" s="4">
        <f>IFERROR(VLOOKUP(YEAR($A50),'Annual Savings'!$A:$F,5,FALSE)*C50,0)</f>
        <v>0</v>
      </c>
      <c r="G50" s="4">
        <f>IFERROR(VLOOKUP(YEAR($A50),'Annual Savings'!$A:$F,6,FALSE)*C50,0)</f>
        <v>0</v>
      </c>
      <c r="H50" s="1">
        <f>SUM(D$3:D50,F50)/1000</f>
        <v>27410.056420043435</v>
      </c>
      <c r="I50" s="1">
        <f>SUM(E$3:E50,G50)/1000</f>
        <v>0</v>
      </c>
      <c r="J50" s="9">
        <f t="shared" si="2"/>
        <v>913.66854733478112</v>
      </c>
      <c r="K50" s="9">
        <f t="shared" si="3"/>
        <v>0</v>
      </c>
    </row>
    <row r="51" spans="1:11" x14ac:dyDescent="0.35">
      <c r="A51" s="3">
        <v>38899</v>
      </c>
      <c r="B51" s="5">
        <f t="shared" si="0"/>
        <v>31</v>
      </c>
      <c r="C51" s="10">
        <f t="shared" si="4"/>
        <v>9.568644327155594E-2</v>
      </c>
      <c r="D51" s="4">
        <f>IFERROR(VLOOKUP(YEAR($A51),'Annual Savings'!$A:$F,3,FALSE)*C51,0)</f>
        <v>5359396.0327846212</v>
      </c>
      <c r="E51" s="4">
        <f>IFERROR(VLOOKUP(YEAR($A51),'Annual Savings'!$A:$F,4,FALSE)*C51,0)</f>
        <v>0</v>
      </c>
      <c r="F51" s="4">
        <f>IFERROR(VLOOKUP(YEAR($A51),'Annual Savings'!$A:$F,5,FALSE)*C51,0)</f>
        <v>0</v>
      </c>
      <c r="G51" s="4">
        <f>IFERROR(VLOOKUP(YEAR($A51),'Annual Savings'!$A:$F,6,FALSE)*C51,0)</f>
        <v>0</v>
      </c>
      <c r="H51" s="1">
        <f>SUM(D$3:D51,F51)/1000</f>
        <v>32769.45245282806</v>
      </c>
      <c r="I51" s="1">
        <f>SUM(E$3:E51,G51)/1000</f>
        <v>0</v>
      </c>
      <c r="J51" s="9">
        <f t="shared" si="2"/>
        <v>1057.0791113815503</v>
      </c>
      <c r="K51" s="9">
        <f t="shared" si="3"/>
        <v>0</v>
      </c>
    </row>
    <row r="52" spans="1:11" x14ac:dyDescent="0.35">
      <c r="A52" s="3">
        <v>38930</v>
      </c>
      <c r="B52" s="5">
        <f t="shared" si="0"/>
        <v>31</v>
      </c>
      <c r="C52" s="10">
        <f t="shared" si="4"/>
        <v>9.4591977651563255E-2</v>
      </c>
      <c r="D52" s="4">
        <f>IFERROR(VLOOKUP(YEAR($A52),'Annual Savings'!$A:$F,3,FALSE)*C52,0)</f>
        <v>5298095.0323371356</v>
      </c>
      <c r="E52" s="4">
        <f>IFERROR(VLOOKUP(YEAR($A52),'Annual Savings'!$A:$F,4,FALSE)*C52,0)</f>
        <v>0</v>
      </c>
      <c r="F52" s="4">
        <f>IFERROR(VLOOKUP(YEAR($A52),'Annual Savings'!$A:$F,5,FALSE)*C52,0)</f>
        <v>0</v>
      </c>
      <c r="G52" s="4">
        <f>IFERROR(VLOOKUP(YEAR($A52),'Annual Savings'!$A:$F,6,FALSE)*C52,0)</f>
        <v>0</v>
      </c>
      <c r="H52" s="1">
        <f>SUM(D$3:D52,F52)/1000</f>
        <v>38067.547485165196</v>
      </c>
      <c r="I52" s="1">
        <f>SUM(E$3:E52,G52)/1000</f>
        <v>0</v>
      </c>
      <c r="J52" s="9">
        <f t="shared" si="2"/>
        <v>1227.9854027472643</v>
      </c>
      <c r="K52" s="9">
        <f t="shared" si="3"/>
        <v>0</v>
      </c>
    </row>
    <row r="53" spans="1:11" x14ac:dyDescent="0.35">
      <c r="A53" s="3">
        <v>38961</v>
      </c>
      <c r="B53" s="5">
        <f t="shared" si="0"/>
        <v>30</v>
      </c>
      <c r="C53" s="10">
        <f t="shared" si="4"/>
        <v>7.9288706562768943E-2</v>
      </c>
      <c r="D53" s="4">
        <f>IFERROR(VLOOKUP(YEAR($A53),'Annual Savings'!$A:$F,3,FALSE)*C53,0)</f>
        <v>4440959.0833171532</v>
      </c>
      <c r="E53" s="4">
        <f>IFERROR(VLOOKUP(YEAR($A53),'Annual Savings'!$A:$F,4,FALSE)*C53,0)</f>
        <v>0</v>
      </c>
      <c r="F53" s="4">
        <f>IFERROR(VLOOKUP(YEAR($A53),'Annual Savings'!$A:$F,5,FALSE)*C53,0)</f>
        <v>0</v>
      </c>
      <c r="G53" s="4">
        <f>IFERROR(VLOOKUP(YEAR($A53),'Annual Savings'!$A:$F,6,FALSE)*C53,0)</f>
        <v>0</v>
      </c>
      <c r="H53" s="1">
        <f>SUM(D$3:D53,F53)/1000</f>
        <v>42508.506568482349</v>
      </c>
      <c r="I53" s="1">
        <f>SUM(E$3:E53,G53)/1000</f>
        <v>0</v>
      </c>
      <c r="J53" s="9">
        <f t="shared" si="2"/>
        <v>1416.9502189494117</v>
      </c>
      <c r="K53" s="9">
        <f t="shared" si="3"/>
        <v>0</v>
      </c>
    </row>
    <row r="54" spans="1:11" x14ac:dyDescent="0.35">
      <c r="A54" s="3">
        <v>38991</v>
      </c>
      <c r="B54" s="5">
        <f t="shared" si="0"/>
        <v>31</v>
      </c>
      <c r="C54" s="10">
        <f t="shared" si="4"/>
        <v>7.6653805497445382E-2</v>
      </c>
      <c r="D54" s="4">
        <f>IFERROR(VLOOKUP(YEAR($A54),'Annual Savings'!$A:$F,3,FALSE)*C54,0)</f>
        <v>4293378.3202178432</v>
      </c>
      <c r="E54" s="4">
        <f>IFERROR(VLOOKUP(YEAR($A54),'Annual Savings'!$A:$F,4,FALSE)*C54,0)</f>
        <v>0</v>
      </c>
      <c r="F54" s="4">
        <f>IFERROR(VLOOKUP(YEAR($A54),'Annual Savings'!$A:$F,5,FALSE)*C54,0)</f>
        <v>0</v>
      </c>
      <c r="G54" s="4">
        <f>IFERROR(VLOOKUP(YEAR($A54),'Annual Savings'!$A:$F,6,FALSE)*C54,0)</f>
        <v>0</v>
      </c>
      <c r="H54" s="1">
        <f>SUM(D$3:D54,F54)/1000</f>
        <v>46801.884888700188</v>
      </c>
      <c r="I54" s="1">
        <f>SUM(E$3:E54,G54)/1000</f>
        <v>0</v>
      </c>
      <c r="J54" s="9">
        <f t="shared" si="2"/>
        <v>1509.738222216135</v>
      </c>
      <c r="K54" s="9">
        <f t="shared" si="3"/>
        <v>0</v>
      </c>
    </row>
    <row r="55" spans="1:11" x14ac:dyDescent="0.35">
      <c r="A55" s="3">
        <v>39022</v>
      </c>
      <c r="B55" s="5">
        <f t="shared" si="0"/>
        <v>30</v>
      </c>
      <c r="C55" s="10">
        <f t="shared" si="4"/>
        <v>7.9386345411337406E-2</v>
      </c>
      <c r="D55" s="4">
        <f>IFERROR(VLOOKUP(YEAR($A55),'Annual Savings'!$A:$F,3,FALSE)*C55,0)</f>
        <v>4446427.8335368512</v>
      </c>
      <c r="E55" s="4">
        <f>IFERROR(VLOOKUP(YEAR($A55),'Annual Savings'!$A:$F,4,FALSE)*C55,0)</f>
        <v>0</v>
      </c>
      <c r="F55" s="4">
        <f>IFERROR(VLOOKUP(YEAR($A55),'Annual Savings'!$A:$F,5,FALSE)*C55,0)</f>
        <v>0</v>
      </c>
      <c r="G55" s="4">
        <f>IFERROR(VLOOKUP(YEAR($A55),'Annual Savings'!$A:$F,6,FALSE)*C55,0)</f>
        <v>0</v>
      </c>
      <c r="H55" s="1">
        <f>SUM(D$3:D55,F55)/1000</f>
        <v>51248.312722237039</v>
      </c>
      <c r="I55" s="1">
        <f>SUM(E$3:E55,G55)/1000</f>
        <v>0</v>
      </c>
      <c r="J55" s="9">
        <f t="shared" si="2"/>
        <v>1708.2770907412346</v>
      </c>
      <c r="K55" s="9">
        <f t="shared" si="3"/>
        <v>0</v>
      </c>
    </row>
    <row r="56" spans="1:11" x14ac:dyDescent="0.35">
      <c r="A56" s="3">
        <v>39052</v>
      </c>
      <c r="B56" s="5">
        <f t="shared" si="0"/>
        <v>31</v>
      </c>
      <c r="C56" s="10">
        <f t="shared" si="4"/>
        <v>8.5014666193383409E-2</v>
      </c>
      <c r="D56" s="4">
        <f>IFERROR(VLOOKUP(YEAR($A56),'Annual Savings'!$A:$F,3,FALSE)*C56,0)</f>
        <v>4761669.9831999</v>
      </c>
      <c r="E56" s="4">
        <f>IFERROR(VLOOKUP(YEAR($A56),'Annual Savings'!$A:$F,4,FALSE)*C56,0)</f>
        <v>0</v>
      </c>
      <c r="F56" s="4">
        <f>IFERROR(VLOOKUP(YEAR($A56),'Annual Savings'!$A:$F,5,FALSE)*C56,0)</f>
        <v>0</v>
      </c>
      <c r="G56" s="4">
        <f>IFERROR(VLOOKUP(YEAR($A56),'Annual Savings'!$A:$F,6,FALSE)*C56,0)</f>
        <v>0</v>
      </c>
      <c r="H56" s="1">
        <f>SUM(D$3:D56,F56)/1000</f>
        <v>56009.982705436938</v>
      </c>
      <c r="I56" s="1">
        <f>SUM(E$3:E56,G56)/1000</f>
        <v>0</v>
      </c>
      <c r="J56" s="9">
        <f t="shared" si="2"/>
        <v>1806.7736356592561</v>
      </c>
      <c r="K56" s="9">
        <f t="shared" si="3"/>
        <v>0</v>
      </c>
    </row>
    <row r="57" spans="1:11" x14ac:dyDescent="0.35">
      <c r="A57" s="3">
        <v>39083</v>
      </c>
      <c r="B57" s="5">
        <f t="shared" si="0"/>
        <v>31</v>
      </c>
      <c r="C57" s="10">
        <f t="shared" si="4"/>
        <v>9.0509272988395034E-2</v>
      </c>
      <c r="D57" s="4">
        <f>IFERROR(VLOOKUP(YEAR($A57),'Annual Savings'!$A:$F,3,FALSE)*C57,0)</f>
        <v>12835829.140012577</v>
      </c>
      <c r="E57" s="4">
        <f>IFERROR(VLOOKUP(YEAR($A57),'Annual Savings'!$A:$F,4,FALSE)*C57,0)</f>
        <v>16662757.157163525</v>
      </c>
      <c r="F57" s="4">
        <f>IFERROR(VLOOKUP(YEAR($A57),'Annual Savings'!$A:$F,5,FALSE)*C57,0)</f>
        <v>0</v>
      </c>
      <c r="G57" s="4">
        <f>IFERROR(VLOOKUP(YEAR($A57),'Annual Savings'!$A:$F,6,FALSE)*C57,0)</f>
        <v>0</v>
      </c>
      <c r="H57" s="1">
        <f>SUM(D$3:D57,F57)/1000</f>
        <v>68845.811845449512</v>
      </c>
      <c r="I57" s="1">
        <f>SUM(E$3:E57,G57)/1000</f>
        <v>16662.757157163524</v>
      </c>
      <c r="J57" s="9">
        <f t="shared" si="2"/>
        <v>2220.8326401757909</v>
      </c>
      <c r="K57" s="9">
        <f t="shared" si="3"/>
        <v>537.50829539237168</v>
      </c>
    </row>
    <row r="58" spans="1:11" x14ac:dyDescent="0.35">
      <c r="A58" s="3">
        <v>39114</v>
      </c>
      <c r="B58" s="5">
        <f t="shared" si="0"/>
        <v>28</v>
      </c>
      <c r="C58" s="10">
        <f t="shared" si="4"/>
        <v>8.1758161267227153E-2</v>
      </c>
      <c r="D58" s="4">
        <f>IFERROR(VLOOKUP(YEAR($A58),'Annual Savings'!$A:$F,3,FALSE)*C58,0)</f>
        <v>11594765.422127286</v>
      </c>
      <c r="E58" s="4">
        <f>IFERROR(VLOOKUP(YEAR($A58),'Annual Savings'!$A:$F,4,FALSE)*C58,0)</f>
        <v>15051677.489296518</v>
      </c>
      <c r="F58" s="4">
        <f>IFERROR(VLOOKUP(YEAR($A58),'Annual Savings'!$A:$F,5,FALSE)*C58,0)</f>
        <v>0</v>
      </c>
      <c r="G58" s="4">
        <f>IFERROR(VLOOKUP(YEAR($A58),'Annual Savings'!$A:$F,6,FALSE)*C58,0)</f>
        <v>0</v>
      </c>
      <c r="H58" s="1">
        <f>SUM(D$3:D58,F58)/1000</f>
        <v>80440.577267576795</v>
      </c>
      <c r="I58" s="1">
        <f>SUM(E$3:E58,G58)/1000</f>
        <v>31714.434646460042</v>
      </c>
      <c r="J58" s="9">
        <f t="shared" si="2"/>
        <v>2872.8777595563142</v>
      </c>
      <c r="K58" s="9">
        <f t="shared" si="3"/>
        <v>1132.6583802307157</v>
      </c>
    </row>
    <row r="59" spans="1:11" x14ac:dyDescent="0.35">
      <c r="A59" s="3">
        <v>39142</v>
      </c>
      <c r="B59" s="5">
        <f t="shared" si="0"/>
        <v>31</v>
      </c>
      <c r="C59" s="10">
        <f t="shared" si="4"/>
        <v>8.3574188490269763E-2</v>
      </c>
      <c r="D59" s="4">
        <f>IFERROR(VLOOKUP(YEAR($A59),'Annual Savings'!$A:$F,3,FALSE)*C59,0)</f>
        <v>11852310.471147569</v>
      </c>
      <c r="E59" s="4">
        <f>IFERROR(VLOOKUP(YEAR($A59),'Annual Savings'!$A:$F,4,FALSE)*C59,0)</f>
        <v>15386008.101058664</v>
      </c>
      <c r="F59" s="4">
        <f>IFERROR(VLOOKUP(YEAR($A59),'Annual Savings'!$A:$F,5,FALSE)*C59,0)</f>
        <v>0</v>
      </c>
      <c r="G59" s="4">
        <f>IFERROR(VLOOKUP(YEAR($A59),'Annual Savings'!$A:$F,6,FALSE)*C59,0)</f>
        <v>0</v>
      </c>
      <c r="H59" s="1">
        <f>SUM(D$3:D59,F59)/1000</f>
        <v>92292.88773872437</v>
      </c>
      <c r="I59" s="1">
        <f>SUM(E$3:E59,G59)/1000</f>
        <v>47100.442747518704</v>
      </c>
      <c r="J59" s="9">
        <f t="shared" si="2"/>
        <v>2977.189927055625</v>
      </c>
      <c r="K59" s="9">
        <f t="shared" si="3"/>
        <v>1519.3691208877001</v>
      </c>
    </row>
    <row r="60" spans="1:11" x14ac:dyDescent="0.35">
      <c r="A60" s="3">
        <v>39173</v>
      </c>
      <c r="B60" s="5">
        <f t="shared" si="0"/>
        <v>30</v>
      </c>
      <c r="C60" s="10">
        <f t="shared" si="4"/>
        <v>7.480572152194491E-2</v>
      </c>
      <c r="D60" s="4">
        <f>IFERROR(VLOOKUP(YEAR($A60),'Annual Savings'!$A:$F,3,FALSE)*C60,0)</f>
        <v>10608785.469685089</v>
      </c>
      <c r="E60" s="4">
        <f>IFERROR(VLOOKUP(YEAR($A60),'Annual Savings'!$A:$F,4,FALSE)*C60,0)</f>
        <v>13771733.332190057</v>
      </c>
      <c r="F60" s="4">
        <f>IFERROR(VLOOKUP(YEAR($A60),'Annual Savings'!$A:$F,5,FALSE)*C60,0)</f>
        <v>0</v>
      </c>
      <c r="G60" s="4">
        <f>IFERROR(VLOOKUP(YEAR($A60),'Annual Savings'!$A:$F,6,FALSE)*C60,0)</f>
        <v>0</v>
      </c>
      <c r="H60" s="1">
        <f>SUM(D$3:D60,F60)/1000</f>
        <v>102901.67320840945</v>
      </c>
      <c r="I60" s="1">
        <f>SUM(E$3:E60,G60)/1000</f>
        <v>60872.176079708763</v>
      </c>
      <c r="J60" s="9">
        <f t="shared" si="2"/>
        <v>3430.0557736136484</v>
      </c>
      <c r="K60" s="9">
        <f t="shared" si="3"/>
        <v>2029.0725359902922</v>
      </c>
    </row>
    <row r="61" spans="1:11" x14ac:dyDescent="0.35">
      <c r="A61" s="3">
        <v>39203</v>
      </c>
      <c r="B61" s="5">
        <f t="shared" si="0"/>
        <v>31</v>
      </c>
      <c r="C61" s="10">
        <f t="shared" si="4"/>
        <v>7.6626843749686049E-2</v>
      </c>
      <c r="D61" s="4">
        <f>IFERROR(VLOOKUP(YEAR($A61),'Annual Savings'!$A:$F,3,FALSE)*C61,0)</f>
        <v>10867053.081240887</v>
      </c>
      <c r="E61" s="4">
        <f>IFERROR(VLOOKUP(YEAR($A61),'Annual Savings'!$A:$F,4,FALSE)*C61,0)</f>
        <v>14107001.934317201</v>
      </c>
      <c r="F61" s="4">
        <f>IFERROR(VLOOKUP(YEAR($A61),'Annual Savings'!$A:$F,5,FALSE)*C61,0)</f>
        <v>0</v>
      </c>
      <c r="G61" s="4">
        <f>IFERROR(VLOOKUP(YEAR($A61),'Annual Savings'!$A:$F,6,FALSE)*C61,0)</f>
        <v>0</v>
      </c>
      <c r="H61" s="1">
        <f>SUM(D$3:D61,F61)/1000</f>
        <v>113768.72628965035</v>
      </c>
      <c r="I61" s="1">
        <f>SUM(E$3:E61,G61)/1000</f>
        <v>74979.178014025951</v>
      </c>
      <c r="J61" s="9">
        <f t="shared" si="2"/>
        <v>3669.958912569366</v>
      </c>
      <c r="K61" s="9">
        <f t="shared" si="3"/>
        <v>2418.6831617427724</v>
      </c>
    </row>
    <row r="62" spans="1:11" x14ac:dyDescent="0.35">
      <c r="A62" s="3">
        <v>39234</v>
      </c>
      <c r="B62" s="5">
        <f t="shared" si="0"/>
        <v>30</v>
      </c>
      <c r="C62" s="10">
        <f t="shared" si="4"/>
        <v>8.2103867394422658E-2</v>
      </c>
      <c r="D62" s="4">
        <f>IFERROR(VLOOKUP(YEAR($A62),'Annual Savings'!$A:$F,3,FALSE)*C62,0)</f>
        <v>11643792.716622358</v>
      </c>
      <c r="E62" s="4">
        <f>IFERROR(VLOOKUP(YEAR($A62),'Annual Savings'!$A:$F,4,FALSE)*C62,0)</f>
        <v>15115321.987313211</v>
      </c>
      <c r="F62" s="4">
        <f>IFERROR(VLOOKUP(YEAR($A62),'Annual Savings'!$A:$F,5,FALSE)*C62,0)</f>
        <v>0</v>
      </c>
      <c r="G62" s="4">
        <f>IFERROR(VLOOKUP(YEAR($A62),'Annual Savings'!$A:$F,6,FALSE)*C62,0)</f>
        <v>0</v>
      </c>
      <c r="H62" s="1">
        <f>SUM(D$3:D62,F62)/1000</f>
        <v>125412.51900627271</v>
      </c>
      <c r="I62" s="1">
        <f>SUM(E$3:E62,G62)/1000</f>
        <v>90094.500001339169</v>
      </c>
      <c r="J62" s="9">
        <f t="shared" si="2"/>
        <v>4180.4173002090902</v>
      </c>
      <c r="K62" s="9">
        <f t="shared" si="3"/>
        <v>3003.150000044639</v>
      </c>
    </row>
    <row r="63" spans="1:11" x14ac:dyDescent="0.35">
      <c r="A63" s="3">
        <v>39264</v>
      </c>
      <c r="B63" s="5">
        <f t="shared" si="0"/>
        <v>31</v>
      </c>
      <c r="C63" s="10">
        <f t="shared" si="4"/>
        <v>9.568644327155594E-2</v>
      </c>
      <c r="D63" s="4">
        <f>IFERROR(VLOOKUP(YEAR($A63),'Annual Savings'!$A:$F,3,FALSE)*C63,0)</f>
        <v>13570044.220846608</v>
      </c>
      <c r="E63" s="4">
        <f>IFERROR(VLOOKUP(YEAR($A63),'Annual Savings'!$A:$F,4,FALSE)*C63,0)</f>
        <v>17615874.206293449</v>
      </c>
      <c r="F63" s="4">
        <f>IFERROR(VLOOKUP(YEAR($A63),'Annual Savings'!$A:$F,5,FALSE)*C63,0)</f>
        <v>0</v>
      </c>
      <c r="G63" s="4">
        <f>IFERROR(VLOOKUP(YEAR($A63),'Annual Savings'!$A:$F,6,FALSE)*C63,0)</f>
        <v>0</v>
      </c>
      <c r="H63" s="1">
        <f>SUM(D$3:D63,F63)/1000</f>
        <v>138982.56322711933</v>
      </c>
      <c r="I63" s="1">
        <f>SUM(E$3:E63,G63)/1000</f>
        <v>107710.37420763262</v>
      </c>
      <c r="J63" s="9">
        <f t="shared" si="2"/>
        <v>4483.3084911973974</v>
      </c>
      <c r="K63" s="9">
        <f t="shared" si="3"/>
        <v>3474.5282002462136</v>
      </c>
    </row>
    <row r="64" spans="1:11" x14ac:dyDescent="0.35">
      <c r="A64" s="3">
        <v>39295</v>
      </c>
      <c r="B64" s="5">
        <f t="shared" si="0"/>
        <v>31</v>
      </c>
      <c r="C64" s="10">
        <f t="shared" si="4"/>
        <v>9.4591977651563255E-2</v>
      </c>
      <c r="D64" s="4">
        <f>IFERROR(VLOOKUP(YEAR($A64),'Annual Savings'!$A:$F,3,FALSE)*C64,0)</f>
        <v>13414829.476169063</v>
      </c>
      <c r="E64" s="4">
        <f>IFERROR(VLOOKUP(YEAR($A64),'Annual Savings'!$A:$F,4,FALSE)*C64,0)</f>
        <v>17414383.085652795</v>
      </c>
      <c r="F64" s="4">
        <f>IFERROR(VLOOKUP(YEAR($A64),'Annual Savings'!$A:$F,5,FALSE)*C64,0)</f>
        <v>0</v>
      </c>
      <c r="G64" s="4">
        <f>IFERROR(VLOOKUP(YEAR($A64),'Annual Savings'!$A:$F,6,FALSE)*C64,0)</f>
        <v>0</v>
      </c>
      <c r="H64" s="1">
        <f>SUM(D$3:D64,F64)/1000</f>
        <v>152397.39270328838</v>
      </c>
      <c r="I64" s="1">
        <f>SUM(E$3:E64,G64)/1000</f>
        <v>125124.75729328541</v>
      </c>
      <c r="J64" s="9">
        <f t="shared" si="2"/>
        <v>4916.044925912528</v>
      </c>
      <c r="K64" s="9">
        <f t="shared" si="3"/>
        <v>4036.2824933317875</v>
      </c>
    </row>
    <row r="65" spans="1:11" x14ac:dyDescent="0.35">
      <c r="A65" s="3">
        <v>39326</v>
      </c>
      <c r="B65" s="5">
        <f t="shared" si="0"/>
        <v>30</v>
      </c>
      <c r="C65" s="10">
        <f t="shared" si="4"/>
        <v>7.9288706562768943E-2</v>
      </c>
      <c r="D65" s="4">
        <f>IFERROR(VLOOKUP(YEAR($A65),'Annual Savings'!$A:$F,3,FALSE)*C65,0)</f>
        <v>11244552.702382093</v>
      </c>
      <c r="E65" s="4">
        <f>IFERROR(VLOOKUP(YEAR($A65),'Annual Savings'!$A:$F,4,FALSE)*C65,0)</f>
        <v>14597050.878205763</v>
      </c>
      <c r="F65" s="4">
        <f>IFERROR(VLOOKUP(YEAR($A65),'Annual Savings'!$A:$F,5,FALSE)*C65,0)</f>
        <v>0</v>
      </c>
      <c r="G65" s="4">
        <f>IFERROR(VLOOKUP(YEAR($A65),'Annual Savings'!$A:$F,6,FALSE)*C65,0)</f>
        <v>0</v>
      </c>
      <c r="H65" s="1">
        <f>SUM(D$3:D65,F65)/1000</f>
        <v>163641.94540567047</v>
      </c>
      <c r="I65" s="1">
        <f>SUM(E$3:E65,G65)/1000</f>
        <v>139721.80817149117</v>
      </c>
      <c r="J65" s="9">
        <f t="shared" si="2"/>
        <v>5454.7315135223489</v>
      </c>
      <c r="K65" s="9">
        <f t="shared" si="3"/>
        <v>4657.3936057163719</v>
      </c>
    </row>
    <row r="66" spans="1:11" x14ac:dyDescent="0.35">
      <c r="A66" s="3">
        <v>39356</v>
      </c>
      <c r="B66" s="5">
        <f t="shared" si="0"/>
        <v>31</v>
      </c>
      <c r="C66" s="10">
        <f t="shared" si="4"/>
        <v>7.6653805497445382E-2</v>
      </c>
      <c r="D66" s="4">
        <f>IFERROR(VLOOKUP(YEAR($A66),'Annual Savings'!$A:$F,3,FALSE)*C66,0)</f>
        <v>10870876.737935148</v>
      </c>
      <c r="E66" s="4">
        <f>IFERROR(VLOOKUP(YEAR($A66),'Annual Savings'!$A:$F,4,FALSE)*C66,0)</f>
        <v>14111965.592079695</v>
      </c>
      <c r="F66" s="4">
        <f>IFERROR(VLOOKUP(YEAR($A66),'Annual Savings'!$A:$F,5,FALSE)*C66,0)</f>
        <v>0</v>
      </c>
      <c r="G66" s="4">
        <f>IFERROR(VLOOKUP(YEAR($A66),'Annual Savings'!$A:$F,6,FALSE)*C66,0)</f>
        <v>0</v>
      </c>
      <c r="H66" s="1">
        <f>SUM(D$3:D66,F66)/1000</f>
        <v>174512.82214360562</v>
      </c>
      <c r="I66" s="1">
        <f>SUM(E$3:E66,G66)/1000</f>
        <v>153833.77376357088</v>
      </c>
      <c r="J66" s="9">
        <f t="shared" si="2"/>
        <v>5629.4458756001814</v>
      </c>
      <c r="K66" s="9">
        <f t="shared" si="3"/>
        <v>4962.3797988248671</v>
      </c>
    </row>
    <row r="67" spans="1:11" x14ac:dyDescent="0.35">
      <c r="A67" s="3">
        <v>39387</v>
      </c>
      <c r="B67" s="5">
        <f t="shared" si="0"/>
        <v>30</v>
      </c>
      <c r="C67" s="10">
        <f t="shared" si="4"/>
        <v>7.9386345411337406E-2</v>
      </c>
      <c r="D67" s="4">
        <f>IFERROR(VLOOKUP(YEAR($A67),'Annual Savings'!$A:$F,3,FALSE)*C67,0)</f>
        <v>11258399.632495133</v>
      </c>
      <c r="E67" s="4">
        <f>IFERROR(VLOOKUP(YEAR($A67),'Annual Savings'!$A:$F,4,FALSE)*C67,0)</f>
        <v>14615026.190227216</v>
      </c>
      <c r="F67" s="4">
        <f>IFERROR(VLOOKUP(YEAR($A67),'Annual Savings'!$A:$F,5,FALSE)*C67,0)</f>
        <v>0</v>
      </c>
      <c r="G67" s="4">
        <f>IFERROR(VLOOKUP(YEAR($A67),'Annual Savings'!$A:$F,6,FALSE)*C67,0)</f>
        <v>0</v>
      </c>
      <c r="H67" s="1">
        <f>SUM(D$3:D67,F67)/1000</f>
        <v>185771.22177610075</v>
      </c>
      <c r="I67" s="1">
        <f>SUM(E$3:E67,G67)/1000</f>
        <v>168448.79995379809</v>
      </c>
      <c r="J67" s="9">
        <f t="shared" si="2"/>
        <v>6192.3740592033582</v>
      </c>
      <c r="K67" s="9">
        <f t="shared" si="3"/>
        <v>5614.9599984599363</v>
      </c>
    </row>
    <row r="68" spans="1:11" x14ac:dyDescent="0.35">
      <c r="A68" s="3">
        <v>39417</v>
      </c>
      <c r="B68" s="5">
        <f t="shared" ref="B68:B131" si="5">A69-A68</f>
        <v>31</v>
      </c>
      <c r="C68" s="10">
        <f t="shared" si="4"/>
        <v>8.5014666193383409E-2</v>
      </c>
      <c r="D68" s="4">
        <f>IFERROR(VLOOKUP(YEAR($A68),'Annual Savings'!$A:$F,3,FALSE)*C68,0)</f>
        <v>12056595.900327133</v>
      </c>
      <c r="E68" s="4">
        <f>IFERROR(VLOOKUP(YEAR($A68),'Annual Savings'!$A:$F,4,FALSE)*C68,0)</f>
        <v>15651200.046201885</v>
      </c>
      <c r="F68" s="4">
        <f>IFERROR(VLOOKUP(YEAR($A68),'Annual Savings'!$A:$F,5,FALSE)*C68,0)</f>
        <v>0</v>
      </c>
      <c r="G68" s="4">
        <f>IFERROR(VLOOKUP(YEAR($A68),'Annual Savings'!$A:$F,6,FALSE)*C68,0)</f>
        <v>0</v>
      </c>
      <c r="H68" s="1">
        <f>SUM(D$3:D68,F68)/1000</f>
        <v>197827.81767642789</v>
      </c>
      <c r="I68" s="1">
        <f>SUM(E$3:E68,G68)/1000</f>
        <v>184099.99999999997</v>
      </c>
      <c r="J68" s="9">
        <f t="shared" ref="J68:J131" si="6">H68/B68</f>
        <v>6381.5425056912227</v>
      </c>
      <c r="K68" s="9">
        <f t="shared" ref="K68:K131" si="7">I68/B68</f>
        <v>5938.7096774193542</v>
      </c>
    </row>
    <row r="69" spans="1:11" x14ac:dyDescent="0.35">
      <c r="A69" s="3">
        <v>39448</v>
      </c>
      <c r="B69" s="5">
        <f t="shared" si="5"/>
        <v>31</v>
      </c>
      <c r="C69" s="10">
        <f t="shared" si="4"/>
        <v>9.0509272988395034E-2</v>
      </c>
      <c r="D69" s="4">
        <f>IFERROR(VLOOKUP(YEAR($A69),'Annual Savings'!$A:$F,3,FALSE)*C69,0)</f>
        <v>4677160.8483156553</v>
      </c>
      <c r="E69" s="4">
        <f>IFERROR(VLOOKUP(YEAR($A69),'Annual Savings'!$A:$F,4,FALSE)*C69,0)</f>
        <v>13263203.778244011</v>
      </c>
      <c r="F69" s="4">
        <f>IFERROR(VLOOKUP(YEAR($A69),'Annual Savings'!$A:$F,5,FALSE)*C69,0)</f>
        <v>19098.759934082384</v>
      </c>
      <c r="G69" s="4">
        <f>IFERROR(VLOOKUP(YEAR($A69),'Annual Savings'!$A:$F,6,FALSE)*C69,0)</f>
        <v>0</v>
      </c>
      <c r="H69" s="1">
        <f>SUM(D$3:D69,F69)/1000</f>
        <v>202524.07728467762</v>
      </c>
      <c r="I69" s="1">
        <f>SUM(E$3:E69,G69)/1000</f>
        <v>197363.203778244</v>
      </c>
      <c r="J69" s="9">
        <f t="shared" si="6"/>
        <v>6533.0347511186328</v>
      </c>
      <c r="K69" s="9">
        <f t="shared" si="7"/>
        <v>6366.5549605885162</v>
      </c>
    </row>
    <row r="70" spans="1:11" x14ac:dyDescent="0.35">
      <c r="A70" s="3">
        <v>39479</v>
      </c>
      <c r="B70" s="5">
        <f t="shared" si="5"/>
        <v>29</v>
      </c>
      <c r="C70" s="10">
        <f t="shared" si="4"/>
        <v>8.1758161267227153E-2</v>
      </c>
      <c r="D70" s="4">
        <f>IFERROR(VLOOKUP(YEAR($A70),'Annual Savings'!$A:$F,3,FALSE)*C70,0)</f>
        <v>4224938.0453910241</v>
      </c>
      <c r="E70" s="4">
        <f>IFERROR(VLOOKUP(YEAR($A70),'Annual Savings'!$A:$F,4,FALSE)*C70,0)</f>
        <v>11980818.292074971</v>
      </c>
      <c r="F70" s="4">
        <f>IFERROR(VLOOKUP(YEAR($A70),'Annual Savings'!$A:$F,5,FALSE)*C70,0)</f>
        <v>17252.149344907179</v>
      </c>
      <c r="G70" s="4">
        <f>IFERROR(VLOOKUP(YEAR($A70),'Annual Savings'!$A:$F,6,FALSE)*C70,0)</f>
        <v>0</v>
      </c>
      <c r="H70" s="1">
        <f>SUM(D$3:D70,F70)/1000</f>
        <v>206747.16871947949</v>
      </c>
      <c r="I70" s="1">
        <f>SUM(E$3:E70,G70)/1000</f>
        <v>209344.02207031896</v>
      </c>
      <c r="J70" s="9">
        <f t="shared" si="6"/>
        <v>7129.2127144648102</v>
      </c>
      <c r="K70" s="9">
        <f t="shared" si="7"/>
        <v>7218.7593817351362</v>
      </c>
    </row>
    <row r="71" spans="1:11" x14ac:dyDescent="0.35">
      <c r="A71" s="3">
        <v>39508</v>
      </c>
      <c r="B71" s="5">
        <f t="shared" si="5"/>
        <v>31</v>
      </c>
      <c r="C71" s="10">
        <f t="shared" si="4"/>
        <v>8.3574188490269763E-2</v>
      </c>
      <c r="D71" s="4">
        <f>IFERROR(VLOOKUP(YEAR($A71),'Annual Savings'!$A:$F,3,FALSE)*C71,0)</f>
        <v>4318783.1415523794</v>
      </c>
      <c r="E71" s="4">
        <f>IFERROR(VLOOKUP(YEAR($A71),'Annual Savings'!$A:$F,4,FALSE)*C71,0)</f>
        <v>12246938.41801103</v>
      </c>
      <c r="F71" s="4">
        <f>IFERROR(VLOOKUP(YEAR($A71),'Annual Savings'!$A:$F,5,FALSE)*C71,0)</f>
        <v>17635.357239761179</v>
      </c>
      <c r="G71" s="4">
        <f>IFERROR(VLOOKUP(YEAR($A71),'Annual Savings'!$A:$F,6,FALSE)*C71,0)</f>
        <v>0</v>
      </c>
      <c r="H71" s="1">
        <f>SUM(D$3:D71,F71)/1000</f>
        <v>211066.33506892671</v>
      </c>
      <c r="I71" s="1">
        <f>SUM(E$3:E71,G71)/1000</f>
        <v>221590.96048833002</v>
      </c>
      <c r="J71" s="9">
        <f t="shared" si="6"/>
        <v>6808.5914538363459</v>
      </c>
      <c r="K71" s="9">
        <f t="shared" si="7"/>
        <v>7148.0954996235487</v>
      </c>
    </row>
    <row r="72" spans="1:11" x14ac:dyDescent="0.35">
      <c r="A72" s="3">
        <v>39539</v>
      </c>
      <c r="B72" s="5">
        <f t="shared" si="5"/>
        <v>30</v>
      </c>
      <c r="C72" s="10">
        <f t="shared" si="4"/>
        <v>7.480572152194491E-2</v>
      </c>
      <c r="D72" s="4">
        <f>IFERROR(VLOOKUP(YEAR($A72),'Annual Savings'!$A:$F,3,FALSE)*C72,0)</f>
        <v>3865663.4881743598</v>
      </c>
      <c r="E72" s="4">
        <f>IFERROR(VLOOKUP(YEAR($A72),'Annual Savings'!$A:$F,4,FALSE)*C72,0)</f>
        <v>10962009.698733773</v>
      </c>
      <c r="F72" s="4">
        <f>IFERROR(VLOOKUP(YEAR($A72),'Annual Savings'!$A:$F,5,FALSE)*C72,0)</f>
        <v>15785.084443520291</v>
      </c>
      <c r="G72" s="4">
        <f>IFERROR(VLOOKUP(YEAR($A72),'Annual Savings'!$A:$F,6,FALSE)*C72,0)</f>
        <v>0</v>
      </c>
      <c r="H72" s="1">
        <f>SUM(D$3:D72,F72)/1000</f>
        <v>214930.14828430483</v>
      </c>
      <c r="I72" s="1">
        <f>SUM(E$3:E72,G72)/1000</f>
        <v>232552.97018706379</v>
      </c>
      <c r="J72" s="9">
        <f t="shared" si="6"/>
        <v>7164.3382761434941</v>
      </c>
      <c r="K72" s="9">
        <f t="shared" si="7"/>
        <v>7751.7656729021264</v>
      </c>
    </row>
    <row r="73" spans="1:11" x14ac:dyDescent="0.35">
      <c r="A73" s="3">
        <v>39569</v>
      </c>
      <c r="B73" s="5">
        <f t="shared" si="5"/>
        <v>31</v>
      </c>
      <c r="C73" s="10">
        <f t="shared" si="4"/>
        <v>7.6626843749686049E-2</v>
      </c>
      <c r="D73" s="4">
        <f>IFERROR(VLOOKUP(YEAR($A73),'Annual Savings'!$A:$F,3,FALSE)*C73,0)</f>
        <v>3959771.8740043994</v>
      </c>
      <c r="E73" s="4">
        <f>IFERROR(VLOOKUP(YEAR($A73),'Annual Savings'!$A:$F,4,FALSE)*C73,0)</f>
        <v>11228876.445246227</v>
      </c>
      <c r="F73" s="4">
        <f>IFERROR(VLOOKUP(YEAR($A73),'Annual Savings'!$A:$F,5,FALSE)*C73,0)</f>
        <v>16169.367457733752</v>
      </c>
      <c r="G73" s="4">
        <f>IFERROR(VLOOKUP(YEAR($A73),'Annual Savings'!$A:$F,6,FALSE)*C73,0)</f>
        <v>0</v>
      </c>
      <c r="H73" s="1">
        <f>SUM(D$3:D73,F73)/1000</f>
        <v>218890.30444132345</v>
      </c>
      <c r="I73" s="1">
        <f>SUM(E$3:E73,G73)/1000</f>
        <v>243781.84663231001</v>
      </c>
      <c r="J73" s="9">
        <f t="shared" si="6"/>
        <v>7060.9775626233368</v>
      </c>
      <c r="K73" s="9">
        <f t="shared" si="7"/>
        <v>7863.9305365261298</v>
      </c>
    </row>
    <row r="74" spans="1:11" x14ac:dyDescent="0.35">
      <c r="A74" s="3">
        <v>39600</v>
      </c>
      <c r="B74" s="5">
        <f t="shared" si="5"/>
        <v>30</v>
      </c>
      <c r="C74" s="10">
        <f t="shared" si="4"/>
        <v>8.2103867394422658E-2</v>
      </c>
      <c r="D74" s="4">
        <f>IFERROR(VLOOKUP(YEAR($A74),'Annual Savings'!$A:$F,3,FALSE)*C74,0)</f>
        <v>4242802.7691895338</v>
      </c>
      <c r="E74" s="4">
        <f>IFERROR(VLOOKUP(YEAR($A74),'Annual Savings'!$A:$F,4,FALSE)*C74,0)</f>
        <v>12031477.972138576</v>
      </c>
      <c r="F74" s="4">
        <f>IFERROR(VLOOKUP(YEAR($A74),'Annual Savings'!$A:$F,5,FALSE)*C74,0)</f>
        <v>17325.098315913659</v>
      </c>
      <c r="G74" s="4">
        <f>IFERROR(VLOOKUP(YEAR($A74),'Annual Savings'!$A:$F,6,FALSE)*C74,0)</f>
        <v>0</v>
      </c>
      <c r="H74" s="1">
        <f>SUM(D$3:D74,F74)/1000</f>
        <v>223134.26294137118</v>
      </c>
      <c r="I74" s="1">
        <f>SUM(E$3:E74,G74)/1000</f>
        <v>255813.3246044486</v>
      </c>
      <c r="J74" s="9">
        <f t="shared" si="6"/>
        <v>7437.808764712373</v>
      </c>
      <c r="K74" s="9">
        <f t="shared" si="7"/>
        <v>8527.1108201482875</v>
      </c>
    </row>
    <row r="75" spans="1:11" x14ac:dyDescent="0.35">
      <c r="A75" s="3">
        <v>39630</v>
      </c>
      <c r="B75" s="5">
        <f t="shared" si="5"/>
        <v>31</v>
      </c>
      <c r="C75" s="10">
        <f t="shared" si="4"/>
        <v>9.568644327155594E-2</v>
      </c>
      <c r="D75" s="4">
        <f>IFERROR(VLOOKUP(YEAR($A75),'Annual Savings'!$A:$F,3,FALSE)*C75,0)</f>
        <v>4944696.5090713017</v>
      </c>
      <c r="E75" s="4">
        <f>IFERROR(VLOOKUP(YEAR($A75),'Annual Savings'!$A:$F,4,FALSE)*C75,0)</f>
        <v>14021864.876638168</v>
      </c>
      <c r="F75" s="4">
        <f>IFERROR(VLOOKUP(YEAR($A75),'Annual Savings'!$A:$F,5,FALSE)*C75,0)</f>
        <v>20191.217415081413</v>
      </c>
      <c r="G75" s="4">
        <f>IFERROR(VLOOKUP(YEAR($A75),'Annual Savings'!$A:$F,6,FALSE)*C75,0)</f>
        <v>0</v>
      </c>
      <c r="H75" s="1">
        <f>SUM(D$3:D75,F75)/1000</f>
        <v>228081.82556954163</v>
      </c>
      <c r="I75" s="1">
        <f>SUM(E$3:E75,G75)/1000</f>
        <v>269835.18948108674</v>
      </c>
      <c r="J75" s="9">
        <f t="shared" si="6"/>
        <v>7357.478244178762</v>
      </c>
      <c r="K75" s="9">
        <f t="shared" si="7"/>
        <v>8704.3609510027982</v>
      </c>
    </row>
    <row r="76" spans="1:11" x14ac:dyDescent="0.35">
      <c r="A76" s="3">
        <v>39661</v>
      </c>
      <c r="B76" s="5">
        <f t="shared" si="5"/>
        <v>31</v>
      </c>
      <c r="C76" s="10">
        <f t="shared" si="4"/>
        <v>9.4591977651563255E-2</v>
      </c>
      <c r="D76" s="4">
        <f>IFERROR(VLOOKUP(YEAR($A76),'Annual Savings'!$A:$F,3,FALSE)*C76,0)</f>
        <v>4888138.859466563</v>
      </c>
      <c r="E76" s="4">
        <f>IFERROR(VLOOKUP(YEAR($A76),'Annual Savings'!$A:$F,4,FALSE)*C76,0)</f>
        <v>13861482.188025627</v>
      </c>
      <c r="F76" s="4">
        <f>IFERROR(VLOOKUP(YEAR($A76),'Annual Savings'!$A:$F,5,FALSE)*C76,0)</f>
        <v>19960.269408958029</v>
      </c>
      <c r="G76" s="4">
        <f>IFERROR(VLOOKUP(YEAR($A76),'Annual Savings'!$A:$F,6,FALSE)*C76,0)</f>
        <v>0</v>
      </c>
      <c r="H76" s="1">
        <f>SUM(D$3:D76,F76)/1000</f>
        <v>232969.73348100207</v>
      </c>
      <c r="I76" s="1">
        <f>SUM(E$3:E76,G76)/1000</f>
        <v>283696.6716691124</v>
      </c>
      <c r="J76" s="9">
        <f t="shared" si="6"/>
        <v>7515.1526929355505</v>
      </c>
      <c r="K76" s="9">
        <f t="shared" si="7"/>
        <v>9151.5055377133031</v>
      </c>
    </row>
    <row r="77" spans="1:11" x14ac:dyDescent="0.35">
      <c r="A77" s="3">
        <v>39692</v>
      </c>
      <c r="B77" s="5">
        <f t="shared" si="5"/>
        <v>30</v>
      </c>
      <c r="C77" s="10">
        <f t="shared" si="4"/>
        <v>7.9288706562768943E-2</v>
      </c>
      <c r="D77" s="4">
        <f>IFERROR(VLOOKUP(YEAR($A77),'Annual Savings'!$A:$F,3,FALSE)*C77,0)</f>
        <v>4097326.4042958426</v>
      </c>
      <c r="E77" s="4">
        <f>IFERROR(VLOOKUP(YEAR($A77),'Annual Savings'!$A:$F,4,FALSE)*C77,0)</f>
        <v>11618945.084115693</v>
      </c>
      <c r="F77" s="4">
        <f>IFERROR(VLOOKUP(YEAR($A77),'Annual Savings'!$A:$F,5,FALSE)*C77,0)</f>
        <v>16731.058842118749</v>
      </c>
      <c r="G77" s="4">
        <f>IFERROR(VLOOKUP(YEAR($A77),'Annual Savings'!$A:$F,6,FALSE)*C77,0)</f>
        <v>0</v>
      </c>
      <c r="H77" s="1">
        <f>SUM(D$3:D77,F77)/1000</f>
        <v>237063.83067473106</v>
      </c>
      <c r="I77" s="1">
        <f>SUM(E$3:E77,G77)/1000</f>
        <v>295315.61675322807</v>
      </c>
      <c r="J77" s="9">
        <f t="shared" si="6"/>
        <v>7902.1276891577018</v>
      </c>
      <c r="K77" s="9">
        <f t="shared" si="7"/>
        <v>9843.853891774268</v>
      </c>
    </row>
    <row r="78" spans="1:11" x14ac:dyDescent="0.35">
      <c r="A78" s="3">
        <v>39722</v>
      </c>
      <c r="B78" s="5">
        <f t="shared" si="5"/>
        <v>31</v>
      </c>
      <c r="C78" s="10">
        <f t="shared" si="4"/>
        <v>7.6653805497445382E-2</v>
      </c>
      <c r="D78" s="4">
        <f>IFERROR(VLOOKUP(YEAR($A78),'Annual Savings'!$A:$F,3,FALSE)*C78,0)</f>
        <v>3961165.1503711012</v>
      </c>
      <c r="E78" s="4">
        <f>IFERROR(VLOOKUP(YEAR($A78),'Annual Savings'!$A:$F,4,FALSE)*C78,0)</f>
        <v>11232827.412290184</v>
      </c>
      <c r="F78" s="4">
        <f>IFERROR(VLOOKUP(YEAR($A78),'Annual Savings'!$A:$F,5,FALSE)*C78,0)</f>
        <v>16175.056774760138</v>
      </c>
      <c r="G78" s="4">
        <f>IFERROR(VLOOKUP(YEAR($A78),'Annual Savings'!$A:$F,6,FALSE)*C78,0)</f>
        <v>0</v>
      </c>
      <c r="H78" s="1">
        <f>SUM(D$3:D78,F78)/1000</f>
        <v>241024.4398230348</v>
      </c>
      <c r="I78" s="1">
        <f>SUM(E$3:E78,G78)/1000</f>
        <v>306548.44416551822</v>
      </c>
      <c r="J78" s="9">
        <f t="shared" si="6"/>
        <v>7774.9819297753165</v>
      </c>
      <c r="K78" s="9">
        <f t="shared" si="7"/>
        <v>9888.6594892102657</v>
      </c>
    </row>
    <row r="79" spans="1:11" x14ac:dyDescent="0.35">
      <c r="A79" s="3">
        <v>39753</v>
      </c>
      <c r="B79" s="5">
        <f t="shared" si="5"/>
        <v>30</v>
      </c>
      <c r="C79" s="10">
        <f t="shared" si="4"/>
        <v>7.9386345411337406E-2</v>
      </c>
      <c r="D79" s="4">
        <f>IFERROR(VLOOKUP(YEAR($A79),'Annual Savings'!$A:$F,3,FALSE)*C79,0)</f>
        <v>4102371.993379931</v>
      </c>
      <c r="E79" s="4">
        <f>IFERROR(VLOOKUP(YEAR($A79),'Annual Savings'!$A:$F,4,FALSE)*C79,0)</f>
        <v>11633253.053923413</v>
      </c>
      <c r="F79" s="4">
        <f>IFERROR(VLOOKUP(YEAR($A79),'Annual Savings'!$A:$F,5,FALSE)*C79,0)</f>
        <v>16751.662045166115</v>
      </c>
      <c r="G79" s="4">
        <f>IFERROR(VLOOKUP(YEAR($A79),'Annual Savings'!$A:$F,6,FALSE)*C79,0)</f>
        <v>0</v>
      </c>
      <c r="H79" s="1">
        <f>SUM(D$3:D79,F79)/1000</f>
        <v>245127.38842168514</v>
      </c>
      <c r="I79" s="1">
        <f>SUM(E$3:E79,G79)/1000</f>
        <v>318181.69721944164</v>
      </c>
      <c r="J79" s="9">
        <f t="shared" si="6"/>
        <v>8170.9129473895046</v>
      </c>
      <c r="K79" s="9">
        <f t="shared" si="7"/>
        <v>10606.056573981388</v>
      </c>
    </row>
    <row r="80" spans="1:11" x14ac:dyDescent="0.35">
      <c r="A80" s="3">
        <v>39783</v>
      </c>
      <c r="B80" s="5">
        <f t="shared" si="5"/>
        <v>31</v>
      </c>
      <c r="C80" s="10">
        <f t="shared" si="4"/>
        <v>8.5014666193383409E-2</v>
      </c>
      <c r="D80" s="4">
        <f>IFERROR(VLOOKUP(YEAR($A80),'Annual Savings'!$A:$F,3,FALSE)*C80,0)</f>
        <v>4393221.325546395</v>
      </c>
      <c r="E80" s="4">
        <f>IFERROR(VLOOKUP(YEAR($A80),'Annual Savings'!$A:$F,4,FALSE)*C80,0)</f>
        <v>12458025.621383691</v>
      </c>
      <c r="F80" s="4">
        <f>IFERROR(VLOOKUP(YEAR($A80),'Annual Savings'!$A:$F,5,FALSE)*C80,0)</f>
        <v>17939.318777997083</v>
      </c>
      <c r="G80" s="4">
        <f>IFERROR(VLOOKUP(YEAR($A80),'Annual Savings'!$A:$F,6,FALSE)*C80,0)</f>
        <v>0</v>
      </c>
      <c r="H80" s="1">
        <f>SUM(D$3:D80,F80)/1000</f>
        <v>249521.79740396433</v>
      </c>
      <c r="I80" s="1">
        <f>SUM(E$3:E80,G80)/1000</f>
        <v>330639.72284082533</v>
      </c>
      <c r="J80" s="9">
        <f t="shared" si="6"/>
        <v>8049.0902388375589</v>
      </c>
      <c r="K80" s="9">
        <f t="shared" si="7"/>
        <v>10665.797510994365</v>
      </c>
    </row>
    <row r="81" spans="1:11" x14ac:dyDescent="0.35">
      <c r="A81" s="3">
        <v>39814</v>
      </c>
      <c r="B81" s="5">
        <f t="shared" si="5"/>
        <v>31</v>
      </c>
      <c r="C81" s="10">
        <f t="shared" si="4"/>
        <v>9.0509272988395034E-2</v>
      </c>
      <c r="D81" s="4">
        <f>IFERROR(VLOOKUP(YEAR($A81),'Annual Savings'!$A:$F,3,FALSE)*C81,0)</f>
        <v>2986928.2385613765</v>
      </c>
      <c r="E81" s="4">
        <f>IFERROR(VLOOKUP(YEAR($A81),'Annual Savings'!$A:$F,4,FALSE)*C81,0)</f>
        <v>13925426.103146086</v>
      </c>
      <c r="F81" s="4">
        <f>IFERROR(VLOOKUP(YEAR($A81),'Annual Savings'!$A:$F,5,FALSE)*C81,0)</f>
        <v>938.85416306893148</v>
      </c>
      <c r="G81" s="4">
        <f>IFERROR(VLOOKUP(YEAR($A81),'Annual Savings'!$A:$F,6,FALSE)*C81,0)</f>
        <v>1867309.5826167658</v>
      </c>
      <c r="H81" s="1">
        <f>SUM(D$3:D81,F81)/1000</f>
        <v>252491.72517791076</v>
      </c>
      <c r="I81" s="1">
        <f>SUM(E$3:E81,G81)/1000</f>
        <v>346432.45852658816</v>
      </c>
      <c r="J81" s="9">
        <f t="shared" si="6"/>
        <v>8144.8943605777667</v>
      </c>
      <c r="K81" s="9">
        <f t="shared" si="7"/>
        <v>11175.240597631877</v>
      </c>
    </row>
    <row r="82" spans="1:11" x14ac:dyDescent="0.35">
      <c r="A82" s="3">
        <v>39845</v>
      </c>
      <c r="B82" s="5">
        <f t="shared" si="5"/>
        <v>28</v>
      </c>
      <c r="C82" s="10">
        <f t="shared" si="4"/>
        <v>8.1758161267227153E-2</v>
      </c>
      <c r="D82" s="4">
        <f>IFERROR(VLOOKUP(YEAR($A82),'Annual Savings'!$A:$F,3,FALSE)*C82,0)</f>
        <v>2698129.7336599692</v>
      </c>
      <c r="E82" s="4">
        <f>IFERROR(VLOOKUP(YEAR($A82),'Annual Savings'!$A:$F,4,FALSE)*C82,0)</f>
        <v>12579012.022357658</v>
      </c>
      <c r="F82" s="4">
        <f>IFERROR(VLOOKUP(YEAR($A82),'Annual Savings'!$A:$F,5,FALSE)*C82,0)</f>
        <v>848.0787386331034</v>
      </c>
      <c r="G82" s="4">
        <f>IFERROR(VLOOKUP(YEAR($A82),'Annual Savings'!$A:$F,6,FALSE)*C82,0)</f>
        <v>1686764.1618444445</v>
      </c>
      <c r="H82" s="1">
        <f>SUM(D$3:D82,F82)/1000</f>
        <v>255189.76413614632</v>
      </c>
      <c r="I82" s="1">
        <f>SUM(E$3:E82,G82)/1000</f>
        <v>358830.92512817349</v>
      </c>
      <c r="J82" s="9">
        <f t="shared" si="6"/>
        <v>9113.9201477195111</v>
      </c>
      <c r="K82" s="9">
        <f t="shared" si="7"/>
        <v>12815.390183149053</v>
      </c>
    </row>
    <row r="83" spans="1:11" x14ac:dyDescent="0.35">
      <c r="A83" s="3">
        <v>39873</v>
      </c>
      <c r="B83" s="5">
        <f t="shared" si="5"/>
        <v>31</v>
      </c>
      <c r="C83" s="10">
        <f t="shared" si="4"/>
        <v>8.3574188490269763E-2</v>
      </c>
      <c r="D83" s="4">
        <f>IFERROR(VLOOKUP(YEAR($A83),'Annual Savings'!$A:$F,3,FALSE)*C83,0)</f>
        <v>2758061.0845083809</v>
      </c>
      <c r="E83" s="4">
        <f>IFERROR(VLOOKUP(YEAR($A83),'Annual Savings'!$A:$F,4,FALSE)*C83,0)</f>
        <v>12858419.336777518</v>
      </c>
      <c r="F83" s="4">
        <f>IFERROR(VLOOKUP(YEAR($A83),'Annual Savings'!$A:$F,5,FALSE)*C83,0)</f>
        <v>866.91641860009065</v>
      </c>
      <c r="G83" s="4">
        <f>IFERROR(VLOOKUP(YEAR($A83),'Annual Savings'!$A:$F,6,FALSE)*C83,0)</f>
        <v>1724230.8757392205</v>
      </c>
      <c r="H83" s="1">
        <f>SUM(D$3:D83,F83)/1000</f>
        <v>257947.84405833468</v>
      </c>
      <c r="I83" s="1">
        <f>SUM(E$3:E83,G83)/1000</f>
        <v>371726.81117884576</v>
      </c>
      <c r="J83" s="9">
        <f t="shared" si="6"/>
        <v>8320.8981954301507</v>
      </c>
      <c r="K83" s="9">
        <f t="shared" si="7"/>
        <v>11991.187457382121</v>
      </c>
    </row>
    <row r="84" spans="1:11" x14ac:dyDescent="0.35">
      <c r="A84" s="3">
        <v>39904</v>
      </c>
      <c r="B84" s="5">
        <f t="shared" si="5"/>
        <v>30</v>
      </c>
      <c r="C84" s="10">
        <f t="shared" si="4"/>
        <v>7.480572152194491E-2</v>
      </c>
      <c r="D84" s="4">
        <f>IFERROR(VLOOKUP(YEAR($A84),'Annual Savings'!$A:$F,3,FALSE)*C84,0)</f>
        <v>2468689.8330130749</v>
      </c>
      <c r="E84" s="4">
        <f>IFERROR(VLOOKUP(YEAR($A84),'Annual Savings'!$A:$F,4,FALSE)*C84,0)</f>
        <v>11509335.04106186</v>
      </c>
      <c r="F84" s="4">
        <f>IFERROR(VLOOKUP(YEAR($A84),'Annual Savings'!$A:$F,5,FALSE)*C84,0)</f>
        <v>775.96096790279319</v>
      </c>
      <c r="G84" s="4">
        <f>IFERROR(VLOOKUP(YEAR($A84),'Annual Savings'!$A:$F,6,FALSE)*C84,0)</f>
        <v>1543327.3964138373</v>
      </c>
      <c r="H84" s="1">
        <f>SUM(D$3:D84,F84)/1000</f>
        <v>260416.44293589707</v>
      </c>
      <c r="I84" s="1">
        <f>SUM(E$3:E84,G84)/1000</f>
        <v>383055.24274058227</v>
      </c>
      <c r="J84" s="9">
        <f t="shared" si="6"/>
        <v>8680.5480978632349</v>
      </c>
      <c r="K84" s="9">
        <f t="shared" si="7"/>
        <v>12768.508091352742</v>
      </c>
    </row>
    <row r="85" spans="1:11" x14ac:dyDescent="0.35">
      <c r="A85" s="3">
        <v>39934</v>
      </c>
      <c r="B85" s="5">
        <f t="shared" si="5"/>
        <v>31</v>
      </c>
      <c r="C85" s="10">
        <f t="shared" si="4"/>
        <v>7.6626843749686049E-2</v>
      </c>
      <c r="D85" s="4">
        <f>IFERROR(VLOOKUP(YEAR($A85),'Annual Savings'!$A:$F,3,FALSE)*C85,0)</f>
        <v>2528789.3258971828</v>
      </c>
      <c r="E85" s="4">
        <f>IFERROR(VLOOKUP(YEAR($A85),'Annual Savings'!$A:$F,4,FALSE)*C85,0)</f>
        <v>11789526.254292106</v>
      </c>
      <c r="F85" s="4">
        <f>IFERROR(VLOOKUP(YEAR($A85),'Annual Savings'!$A:$F,5,FALSE)*C85,0)</f>
        <v>794.85149843651391</v>
      </c>
      <c r="G85" s="4">
        <f>IFERROR(VLOOKUP(YEAR($A85),'Annual Savings'!$A:$F,6,FALSE)*C85,0)</f>
        <v>1580899.2260694953</v>
      </c>
      <c r="H85" s="1">
        <f>SUM(D$3:D85,F85)/1000</f>
        <v>262945.25115232478</v>
      </c>
      <c r="I85" s="1">
        <f>SUM(E$3:E85,G85)/1000</f>
        <v>394882.34082453005</v>
      </c>
      <c r="J85" s="9">
        <f t="shared" si="6"/>
        <v>8482.104875881445</v>
      </c>
      <c r="K85" s="9">
        <f t="shared" si="7"/>
        <v>12738.140026597745</v>
      </c>
    </row>
    <row r="86" spans="1:11" x14ac:dyDescent="0.35">
      <c r="A86" s="3">
        <v>39965</v>
      </c>
      <c r="B86" s="5">
        <f t="shared" si="5"/>
        <v>30</v>
      </c>
      <c r="C86" s="10">
        <f t="shared" ref="C86:C149" si="8">C74</f>
        <v>8.2103867394422658E-2</v>
      </c>
      <c r="D86" s="4">
        <f>IFERROR(VLOOKUP(YEAR($A86),'Annual Savings'!$A:$F,3,FALSE)*C86,0)</f>
        <v>2709538.5027227411</v>
      </c>
      <c r="E86" s="4">
        <f>IFERROR(VLOOKUP(YEAR($A86),'Annual Savings'!$A:$F,4,FALSE)*C86,0)</f>
        <v>12632201.104191108</v>
      </c>
      <c r="F86" s="4">
        <f>IFERROR(VLOOKUP(YEAR($A86),'Annual Savings'!$A:$F,5,FALSE)*C86,0)</f>
        <v>851.66475392191865</v>
      </c>
      <c r="G86" s="4">
        <f>IFERROR(VLOOKUP(YEAR($A86),'Annual Savings'!$A:$F,6,FALSE)*C86,0)</f>
        <v>1693896.473736556</v>
      </c>
      <c r="H86" s="1">
        <f>SUM(D$3:D86,F86)/1000</f>
        <v>265654.846468303</v>
      </c>
      <c r="I86" s="1">
        <f>SUM(E$3:E86,G86)/1000</f>
        <v>407627.53917638824</v>
      </c>
      <c r="J86" s="9">
        <f t="shared" si="6"/>
        <v>8855.1615489434334</v>
      </c>
      <c r="K86" s="9">
        <f t="shared" si="7"/>
        <v>13587.584639212941</v>
      </c>
    </row>
    <row r="87" spans="1:11" x14ac:dyDescent="0.35">
      <c r="A87" s="3">
        <v>39995</v>
      </c>
      <c r="B87" s="5">
        <f t="shared" si="5"/>
        <v>31</v>
      </c>
      <c r="C87" s="10">
        <f t="shared" si="8"/>
        <v>9.568644327155594E-2</v>
      </c>
      <c r="D87" s="4">
        <f>IFERROR(VLOOKUP(YEAR($A87),'Annual Savings'!$A:$F,3,FALSE)*C87,0)</f>
        <v>3157781.8495123433</v>
      </c>
      <c r="E87" s="4">
        <f>IFERROR(VLOOKUP(YEAR($A87),'Annual Savings'!$A:$F,4,FALSE)*C87,0)</f>
        <v>14721966.610225454</v>
      </c>
      <c r="F87" s="4">
        <f>IFERROR(VLOOKUP(YEAR($A87),'Annual Savings'!$A:$F,5,FALSE)*C87,0)</f>
        <v>992.5570347502188</v>
      </c>
      <c r="G87" s="4">
        <f>IFERROR(VLOOKUP(YEAR($A87),'Annual Savings'!$A:$F,6,FALSE)*C87,0)</f>
        <v>1974120.5132694147</v>
      </c>
      <c r="H87" s="1">
        <f>SUM(D$3:D87,F87)/1000</f>
        <v>268812.76921009616</v>
      </c>
      <c r="I87" s="1">
        <f>SUM(E$3:E87,G87)/1000</f>
        <v>422629.72982614656</v>
      </c>
      <c r="J87" s="9">
        <f t="shared" si="6"/>
        <v>8671.3796519385851</v>
      </c>
      <c r="K87" s="9">
        <f t="shared" si="7"/>
        <v>13633.217091166018</v>
      </c>
    </row>
    <row r="88" spans="1:11" x14ac:dyDescent="0.35">
      <c r="A88" s="3">
        <v>40026</v>
      </c>
      <c r="B88" s="5">
        <f t="shared" si="5"/>
        <v>31</v>
      </c>
      <c r="C88" s="10">
        <f t="shared" si="8"/>
        <v>9.4591977651563255E-2</v>
      </c>
      <c r="D88" s="4">
        <f>IFERROR(VLOOKUP(YEAR($A88),'Annual Savings'!$A:$F,3,FALSE)*C88,0)</f>
        <v>3121663.006010972</v>
      </c>
      <c r="E88" s="4">
        <f>IFERROR(VLOOKUP(YEAR($A88),'Annual Savings'!$A:$F,4,FALSE)*C88,0)</f>
        <v>14553576.128118761</v>
      </c>
      <c r="F88" s="4">
        <f>IFERROR(VLOOKUP(YEAR($A88),'Annual Savings'!$A:$F,5,FALSE)*C88,0)</f>
        <v>981.20412504562194</v>
      </c>
      <c r="G88" s="4">
        <f>IFERROR(VLOOKUP(YEAR($A88),'Annual Savings'!$A:$F,6,FALSE)*C88,0)</f>
        <v>1951540.4386253615</v>
      </c>
      <c r="H88" s="1">
        <f>SUM(D$3:D88,F88)/1000</f>
        <v>271934.42086319742</v>
      </c>
      <c r="I88" s="1">
        <f>SUM(E$3:E88,G88)/1000</f>
        <v>437160.72587962123</v>
      </c>
      <c r="J88" s="9">
        <f t="shared" si="6"/>
        <v>8772.0780923612074</v>
      </c>
      <c r="K88" s="9">
        <f t="shared" si="7"/>
        <v>14101.95889934262</v>
      </c>
    </row>
    <row r="89" spans="1:11" x14ac:dyDescent="0.35">
      <c r="A89" s="3">
        <v>40057</v>
      </c>
      <c r="B89" s="5">
        <f t="shared" si="5"/>
        <v>30</v>
      </c>
      <c r="C89" s="10">
        <f t="shared" si="8"/>
        <v>7.9288706562768943E-2</v>
      </c>
      <c r="D89" s="4">
        <f>IFERROR(VLOOKUP(YEAR($A89),'Annual Savings'!$A:$F,3,FALSE)*C89,0)</f>
        <v>2616634.3934914521</v>
      </c>
      <c r="E89" s="4">
        <f>IFERROR(VLOOKUP(YEAR($A89),'Annual Savings'!$A:$F,4,FALSE)*C89,0)</f>
        <v>12199070.742678961</v>
      </c>
      <c r="F89" s="4">
        <f>IFERROR(VLOOKUP(YEAR($A89),'Annual Savings'!$A:$F,5,FALSE)*C89,0)</f>
        <v>822.46304475731665</v>
      </c>
      <c r="G89" s="4">
        <f>IFERROR(VLOOKUP(YEAR($A89),'Annual Savings'!$A:$F,6,FALSE)*C89,0)</f>
        <v>1635816.4933766609</v>
      </c>
      <c r="H89" s="1">
        <f>SUM(D$3:D89,F89)/1000</f>
        <v>274550.89651560859</v>
      </c>
      <c r="I89" s="1">
        <f>SUM(E$3:E89,G89)/1000</f>
        <v>449044.07267705147</v>
      </c>
      <c r="J89" s="9">
        <f t="shared" si="6"/>
        <v>9151.6965505202861</v>
      </c>
      <c r="K89" s="9">
        <f t="shared" si="7"/>
        <v>14968.135755901716</v>
      </c>
    </row>
    <row r="90" spans="1:11" x14ac:dyDescent="0.35">
      <c r="A90" s="3">
        <v>40087</v>
      </c>
      <c r="B90" s="5">
        <f t="shared" si="5"/>
        <v>31</v>
      </c>
      <c r="C90" s="10">
        <f t="shared" si="8"/>
        <v>7.6653805497445382E-2</v>
      </c>
      <c r="D90" s="4">
        <f>IFERROR(VLOOKUP(YEAR($A90),'Annual Savings'!$A:$F,3,FALSE)*C90,0)</f>
        <v>2529679.0999842384</v>
      </c>
      <c r="E90" s="4">
        <f>IFERROR(VLOOKUP(YEAR($A90),'Annual Savings'!$A:$F,4,FALSE)*C90,0)</f>
        <v>11793674.490308568</v>
      </c>
      <c r="F90" s="4">
        <f>IFERROR(VLOOKUP(YEAR($A90),'Annual Savings'!$A:$F,5,FALSE)*C90,0)</f>
        <v>795.1311730852176</v>
      </c>
      <c r="G90" s="4">
        <f>IFERROR(VLOOKUP(YEAR($A90),'Annual Savings'!$A:$F,6,FALSE)*C90,0)</f>
        <v>1581455.4776920397</v>
      </c>
      <c r="H90" s="1">
        <f>SUM(D$3:D90,F90)/1000</f>
        <v>277080.54828372115</v>
      </c>
      <c r="I90" s="1">
        <f>SUM(E$3:E90,G90)/1000</f>
        <v>460783.38615167548</v>
      </c>
      <c r="J90" s="9">
        <f t="shared" si="6"/>
        <v>8938.0822027006816</v>
      </c>
      <c r="K90" s="9">
        <f t="shared" si="7"/>
        <v>14863.980198441144</v>
      </c>
    </row>
    <row r="91" spans="1:11" x14ac:dyDescent="0.35">
      <c r="A91" s="3">
        <v>40118</v>
      </c>
      <c r="B91" s="5">
        <f t="shared" si="5"/>
        <v>30</v>
      </c>
      <c r="C91" s="10">
        <f t="shared" si="8"/>
        <v>7.9386345411337406E-2</v>
      </c>
      <c r="D91" s="4">
        <f>IFERROR(VLOOKUP(YEAR($A91),'Annual Savings'!$A:$F,3,FALSE)*C91,0)</f>
        <v>2619856.6073524244</v>
      </c>
      <c r="E91" s="4">
        <f>IFERROR(VLOOKUP(YEAR($A91),'Annual Savings'!$A:$F,4,FALSE)*C91,0)</f>
        <v>12214093.099235849</v>
      </c>
      <c r="F91" s="4">
        <f>IFERROR(VLOOKUP(YEAR($A91),'Annual Savings'!$A:$F,5,FALSE)*C91,0)</f>
        <v>823.47585412401554</v>
      </c>
      <c r="G91" s="4">
        <f>IFERROR(VLOOKUP(YEAR($A91),'Annual Savings'!$A:$F,6,FALSE)*C91,0)</f>
        <v>1637830.8942391111</v>
      </c>
      <c r="H91" s="1">
        <f>SUM(D$3:D91,F91)/1000</f>
        <v>279700.43323575461</v>
      </c>
      <c r="I91" s="1">
        <f>SUM(E$3:E91,G91)/1000</f>
        <v>473053.85466745833</v>
      </c>
      <c r="J91" s="9">
        <f t="shared" si="6"/>
        <v>9323.347774525153</v>
      </c>
      <c r="K91" s="9">
        <f t="shared" si="7"/>
        <v>15768.461822248611</v>
      </c>
    </row>
    <row r="92" spans="1:11" x14ac:dyDescent="0.35">
      <c r="A92" s="3">
        <v>40148</v>
      </c>
      <c r="B92" s="5">
        <f t="shared" si="5"/>
        <v>31</v>
      </c>
      <c r="C92" s="10">
        <f t="shared" si="8"/>
        <v>8.5014666193383409E-2</v>
      </c>
      <c r="D92" s="4">
        <f>IFERROR(VLOOKUP(YEAR($A92),'Annual Savings'!$A:$F,3,FALSE)*C92,0)</f>
        <v>2805598.794031248</v>
      </c>
      <c r="E92" s="4">
        <f>IFERROR(VLOOKUP(YEAR($A92),'Annual Savings'!$A:$F,4,FALSE)*C92,0)</f>
        <v>13080045.973978665</v>
      </c>
      <c r="F92" s="4">
        <f>IFERROR(VLOOKUP(YEAR($A92),'Annual Savings'!$A:$F,5,FALSE)*C92,0)</f>
        <v>881.8585172793014</v>
      </c>
      <c r="G92" s="4">
        <f>IFERROR(VLOOKUP(YEAR($A92),'Annual Savings'!$A:$F,6,FALSE)*C92,0)</f>
        <v>1753949.5744952562</v>
      </c>
      <c r="H92" s="1">
        <f>SUM(D$3:D92,F92)/1000</f>
        <v>282506.09041244903</v>
      </c>
      <c r="I92" s="1">
        <f>SUM(E$3:E92,G92)/1000</f>
        <v>486250.01932169311</v>
      </c>
      <c r="J92" s="9">
        <f t="shared" si="6"/>
        <v>9113.0996907241624</v>
      </c>
      <c r="K92" s="9">
        <f t="shared" si="7"/>
        <v>15685.484494248165</v>
      </c>
    </row>
    <row r="93" spans="1:11" x14ac:dyDescent="0.35">
      <c r="A93" s="3">
        <v>40179</v>
      </c>
      <c r="B93" s="5">
        <f t="shared" si="5"/>
        <v>31</v>
      </c>
      <c r="C93" s="10">
        <f t="shared" si="8"/>
        <v>9.0509272988395034E-2</v>
      </c>
      <c r="D93" s="4">
        <f>IFERROR(VLOOKUP(YEAR($A93),'Annual Savings'!$A:$F,3,FALSE)*C93,0)</f>
        <v>4815161.6431824258</v>
      </c>
      <c r="E93" s="4">
        <f>IFERROR(VLOOKUP(YEAR($A93),'Annual Savings'!$A:$F,4,FALSE)*C93,0)</f>
        <v>29261861.759559836</v>
      </c>
      <c r="F93" s="4">
        <f>IFERROR(VLOOKUP(YEAR($A93),'Annual Savings'!$A:$F,5,FALSE)*C93,0)</f>
        <v>1475.0005389729586</v>
      </c>
      <c r="G93" s="4">
        <f>IFERROR(VLOOKUP(YEAR($A93),'Annual Savings'!$A:$F,6,FALSE)*C93,0)</f>
        <v>3270000.0248500607</v>
      </c>
      <c r="H93" s="1">
        <f>SUM(D$3:D93,F93)/1000</f>
        <v>287321.84519765311</v>
      </c>
      <c r="I93" s="1">
        <f>SUM(E$3:E93,G93)/1000</f>
        <v>517027.93153160776</v>
      </c>
      <c r="J93" s="9">
        <f t="shared" si="6"/>
        <v>9268.4466192791333</v>
      </c>
      <c r="K93" s="9">
        <f t="shared" si="7"/>
        <v>16678.320371987345</v>
      </c>
    </row>
    <row r="94" spans="1:11" x14ac:dyDescent="0.35">
      <c r="A94" s="3">
        <v>40210</v>
      </c>
      <c r="B94" s="5">
        <f t="shared" si="5"/>
        <v>28</v>
      </c>
      <c r="C94" s="10">
        <f t="shared" si="8"/>
        <v>8.1758161267227153E-2</v>
      </c>
      <c r="D94" s="4">
        <f>IFERROR(VLOOKUP(YEAR($A94),'Annual Savings'!$A:$F,3,FALSE)*C94,0)</f>
        <v>4349595.8939097011</v>
      </c>
      <c r="E94" s="4">
        <f>IFERROR(VLOOKUP(YEAR($A94),'Annual Savings'!$A:$F,4,FALSE)*C94,0)</f>
        <v>26432606.668094106</v>
      </c>
      <c r="F94" s="4">
        <f>IFERROR(VLOOKUP(YEAR($A94),'Annual Savings'!$A:$F,5,FALSE)*C94,0)</f>
        <v>1332.3864832066481</v>
      </c>
      <c r="G94" s="4">
        <f>IFERROR(VLOOKUP(YEAR($A94),'Annual Savings'!$A:$F,6,FALSE)*C94,0)</f>
        <v>2953832.0279051093</v>
      </c>
      <c r="H94" s="1">
        <f>SUM(D$3:D94,F94)/1000</f>
        <v>291671.29847750708</v>
      </c>
      <c r="I94" s="1">
        <f>SUM(E$3:E94,G94)/1000</f>
        <v>543144.37020275684</v>
      </c>
      <c r="J94" s="9">
        <f t="shared" si="6"/>
        <v>10416.832088482395</v>
      </c>
      <c r="K94" s="9">
        <f t="shared" si="7"/>
        <v>19398.013221527031</v>
      </c>
    </row>
    <row r="95" spans="1:11" x14ac:dyDescent="0.35">
      <c r="A95" s="3">
        <v>40238</v>
      </c>
      <c r="B95" s="5">
        <f t="shared" si="5"/>
        <v>31</v>
      </c>
      <c r="C95" s="10">
        <f t="shared" si="8"/>
        <v>8.3574188490269763E-2</v>
      </c>
      <c r="D95" s="4">
        <f>IFERROR(VLOOKUP(YEAR($A95),'Annual Savings'!$A:$F,3,FALSE)*C95,0)</f>
        <v>4446209.9129891731</v>
      </c>
      <c r="E95" s="4">
        <f>IFERROR(VLOOKUP(YEAR($A95),'Annual Savings'!$A:$F,4,FALSE)*C95,0)</f>
        <v>27019732.559151523</v>
      </c>
      <c r="F95" s="4">
        <f>IFERROR(VLOOKUP(YEAR($A95),'Annual Savings'!$A:$F,5,FALSE)*C95,0)</f>
        <v>1361.9816953250888</v>
      </c>
      <c r="G95" s="4">
        <f>IFERROR(VLOOKUP(YEAR($A95),'Annual Savings'!$A:$F,6,FALSE)*C95,0)</f>
        <v>3019443.0848543695</v>
      </c>
      <c r="H95" s="1">
        <f>SUM(D$3:D95,F95)/1000</f>
        <v>296117.53798570839</v>
      </c>
      <c r="I95" s="1">
        <f>SUM(E$3:E95,G95)/1000</f>
        <v>570229.71381885768</v>
      </c>
      <c r="J95" s="9">
        <f t="shared" si="6"/>
        <v>9552.1786447002705</v>
      </c>
      <c r="K95" s="9">
        <f t="shared" si="7"/>
        <v>18394.506897382507</v>
      </c>
    </row>
    <row r="96" spans="1:11" x14ac:dyDescent="0.35">
      <c r="A96" s="3">
        <v>40269</v>
      </c>
      <c r="B96" s="5">
        <f t="shared" si="5"/>
        <v>30</v>
      </c>
      <c r="C96" s="10">
        <f t="shared" si="8"/>
        <v>7.480572152194491E-2</v>
      </c>
      <c r="D96" s="4">
        <f>IFERROR(VLOOKUP(YEAR($A96),'Annual Savings'!$A:$F,3,FALSE)*C96,0)</f>
        <v>3979720.8514672276</v>
      </c>
      <c r="E96" s="4">
        <f>IFERROR(VLOOKUP(YEAR($A96),'Annual Savings'!$A:$F,4,FALSE)*C96,0)</f>
        <v>24184866.475283109</v>
      </c>
      <c r="F96" s="4">
        <f>IFERROR(VLOOKUP(YEAR($A96),'Annual Savings'!$A:$F,5,FALSE)*C96,0)</f>
        <v>1219.0848066725409</v>
      </c>
      <c r="G96" s="4">
        <f>IFERROR(VLOOKUP(YEAR($A96),'Annual Savings'!$A:$F,6,FALSE)*C96,0)</f>
        <v>2702648.0620063175</v>
      </c>
      <c r="H96" s="1">
        <f>SUM(D$3:D96,F96)/1000</f>
        <v>300097.11594028701</v>
      </c>
      <c r="I96" s="1">
        <f>SUM(E$3:E96,G96)/1000</f>
        <v>594097.78527129279</v>
      </c>
      <c r="J96" s="9">
        <f t="shared" si="6"/>
        <v>10003.237198009567</v>
      </c>
      <c r="K96" s="9">
        <f t="shared" si="7"/>
        <v>19803.259509043091</v>
      </c>
    </row>
    <row r="97" spans="1:11" x14ac:dyDescent="0.35">
      <c r="A97" s="3">
        <v>40299</v>
      </c>
      <c r="B97" s="5">
        <f t="shared" si="5"/>
        <v>31</v>
      </c>
      <c r="C97" s="10">
        <f t="shared" si="8"/>
        <v>7.6626843749686049E-2</v>
      </c>
      <c r="D97" s="4">
        <f>IFERROR(VLOOKUP(YEAR($A97),'Annual Savings'!$A:$F,3,FALSE)*C97,0)</f>
        <v>4076605.928642584</v>
      </c>
      <c r="E97" s="4">
        <f>IFERROR(VLOOKUP(YEAR($A97),'Annual Savings'!$A:$F,4,FALSE)*C97,0)</f>
        <v>24773639.593395058</v>
      </c>
      <c r="F97" s="4">
        <f>IFERROR(VLOOKUP(YEAR($A97),'Annual Savings'!$A:$F,5,FALSE)*C97,0)</f>
        <v>1248.7630504453998</v>
      </c>
      <c r="G97" s="4">
        <f>IFERROR(VLOOKUP(YEAR($A97),'Annual Savings'!$A:$F,6,FALSE)*C97,0)</f>
        <v>2768443.19584561</v>
      </c>
      <c r="H97" s="1">
        <f>SUM(D$3:D97,F97)/1000</f>
        <v>304173.75154717331</v>
      </c>
      <c r="I97" s="1">
        <f>SUM(E$3:E97,G97)/1000</f>
        <v>618937.2199985272</v>
      </c>
      <c r="J97" s="9">
        <f t="shared" si="6"/>
        <v>9812.0565015217198</v>
      </c>
      <c r="K97" s="9">
        <f t="shared" si="7"/>
        <v>19965.71677414604</v>
      </c>
    </row>
    <row r="98" spans="1:11" x14ac:dyDescent="0.35">
      <c r="A98" s="3">
        <v>40330</v>
      </c>
      <c r="B98" s="5">
        <f t="shared" si="5"/>
        <v>30</v>
      </c>
      <c r="C98" s="10">
        <f t="shared" si="8"/>
        <v>8.2103867394422658E-2</v>
      </c>
      <c r="D98" s="4">
        <f>IFERROR(VLOOKUP(YEAR($A98),'Annual Savings'!$A:$F,3,FALSE)*C98,0)</f>
        <v>4367987.7208300037</v>
      </c>
      <c r="E98" s="4">
        <f>IFERROR(VLOOKUP(YEAR($A98),'Annual Savings'!$A:$F,4,FALSE)*C98,0)</f>
        <v>26544374.275648803</v>
      </c>
      <c r="F98" s="4">
        <f>IFERROR(VLOOKUP(YEAR($A98),'Annual Savings'!$A:$F,5,FALSE)*C98,0)</f>
        <v>1338.0203448774296</v>
      </c>
      <c r="G98" s="4">
        <f>IFERROR(VLOOKUP(YEAR($A98),'Annual Savings'!$A:$F,6,FALSE)*C98,0)</f>
        <v>2966322.0082926997</v>
      </c>
      <c r="H98" s="1">
        <f>SUM(D$3:D98,F98)/1000</f>
        <v>308541.82852529775</v>
      </c>
      <c r="I98" s="1">
        <f>SUM(E$3:E98,G98)/1000</f>
        <v>645679.47308662313</v>
      </c>
      <c r="J98" s="9">
        <f t="shared" si="6"/>
        <v>10284.727617509925</v>
      </c>
      <c r="K98" s="9">
        <f t="shared" si="7"/>
        <v>21522.649102887437</v>
      </c>
    </row>
    <row r="99" spans="1:11" x14ac:dyDescent="0.35">
      <c r="A99" s="3">
        <v>40360</v>
      </c>
      <c r="B99" s="5">
        <f t="shared" si="5"/>
        <v>31</v>
      </c>
      <c r="C99" s="10">
        <f t="shared" si="8"/>
        <v>9.568644327155594E-2</v>
      </c>
      <c r="D99" s="4">
        <f>IFERROR(VLOOKUP(YEAR($A99),'Annual Savings'!$A:$F,3,FALSE)*C99,0)</f>
        <v>5090591.0101921093</v>
      </c>
      <c r="E99" s="4">
        <f>IFERROR(VLOOKUP(YEAR($A99),'Annual Savings'!$A:$F,4,FALSE)*C99,0)</f>
        <v>30935653.141697887</v>
      </c>
      <c r="F99" s="4">
        <f>IFERROR(VLOOKUP(YEAR($A99),'Annual Savings'!$A:$F,5,FALSE)*C99,0)</f>
        <v>1559.3712195218593</v>
      </c>
      <c r="G99" s="4">
        <f>IFERROR(VLOOKUP(YEAR($A99),'Annual Savings'!$A:$F,6,FALSE)*C99,0)</f>
        <v>3457045.4666663902</v>
      </c>
      <c r="H99" s="1">
        <f>SUM(D$3:D99,F99)/1000</f>
        <v>313632.6408863645</v>
      </c>
      <c r="I99" s="1">
        <f>SUM(E$3:E99,G99)/1000</f>
        <v>677105.84968669456</v>
      </c>
      <c r="J99" s="9">
        <f t="shared" si="6"/>
        <v>10117.181964076275</v>
      </c>
      <c r="K99" s="9">
        <f t="shared" si="7"/>
        <v>21842.12418344176</v>
      </c>
    </row>
    <row r="100" spans="1:11" x14ac:dyDescent="0.35">
      <c r="A100" s="3">
        <v>40391</v>
      </c>
      <c r="B100" s="5">
        <f t="shared" si="5"/>
        <v>31</v>
      </c>
      <c r="C100" s="10">
        <f t="shared" si="8"/>
        <v>9.4591977651563255E-2</v>
      </c>
      <c r="D100" s="4">
        <f>IFERROR(VLOOKUP(YEAR($A100),'Annual Savings'!$A:$F,3,FALSE)*C100,0)</f>
        <v>5032364.6130598914</v>
      </c>
      <c r="E100" s="4">
        <f>IFERROR(VLOOKUP(YEAR($A100),'Annual Savings'!$A:$F,4,FALSE)*C100,0)</f>
        <v>30581809.821390547</v>
      </c>
      <c r="F100" s="4">
        <f>IFERROR(VLOOKUP(YEAR($A100),'Annual Savings'!$A:$F,5,FALSE)*C100,0)</f>
        <v>1541.5350649923275</v>
      </c>
      <c r="G100" s="4">
        <f>IFERROR(VLOOKUP(YEAR($A100),'Annual Savings'!$A:$F,6,FALSE)*C100,0)</f>
        <v>3417503.6331458353</v>
      </c>
      <c r="H100" s="1">
        <f>SUM(D$3:D100,F100)/1000</f>
        <v>318664.98766326986</v>
      </c>
      <c r="I100" s="1">
        <f>SUM(E$3:E100,G100)/1000</f>
        <v>707648.11767456459</v>
      </c>
      <c r="J100" s="9">
        <f t="shared" si="6"/>
        <v>10279.515731073221</v>
      </c>
      <c r="K100" s="9">
        <f t="shared" si="7"/>
        <v>22827.358634663375</v>
      </c>
    </row>
    <row r="101" spans="1:11" x14ac:dyDescent="0.35">
      <c r="A101" s="3">
        <v>40422</v>
      </c>
      <c r="B101" s="5">
        <f t="shared" si="5"/>
        <v>30</v>
      </c>
      <c r="C101" s="10">
        <f t="shared" si="8"/>
        <v>7.9288706562768943E-2</v>
      </c>
      <c r="D101" s="4">
        <f>IFERROR(VLOOKUP(YEAR($A101),'Annual Savings'!$A:$F,3,FALSE)*C101,0)</f>
        <v>4218219.0395844197</v>
      </c>
      <c r="E101" s="4">
        <f>IFERROR(VLOOKUP(YEAR($A101),'Annual Savings'!$A:$F,4,FALSE)*C101,0)</f>
        <v>25634226.128758475</v>
      </c>
      <c r="F101" s="4">
        <f>IFERROR(VLOOKUP(YEAR($A101),'Annual Savings'!$A:$F,5,FALSE)*C101,0)</f>
        <v>1292.1425733863559</v>
      </c>
      <c r="G101" s="4">
        <f>IFERROR(VLOOKUP(YEAR($A101),'Annual Savings'!$A:$F,6,FALSE)*C101,0)</f>
        <v>2864613.3580569956</v>
      </c>
      <c r="H101" s="1">
        <f>SUM(D$3:D101,F101)/1000</f>
        <v>322882.95731036266</v>
      </c>
      <c r="I101" s="1">
        <f>SUM(E$3:E101,G101)/1000</f>
        <v>732729.45352823427</v>
      </c>
      <c r="J101" s="9">
        <f t="shared" si="6"/>
        <v>10762.765243678756</v>
      </c>
      <c r="K101" s="9">
        <f t="shared" si="7"/>
        <v>24424.31511760781</v>
      </c>
    </row>
    <row r="102" spans="1:11" x14ac:dyDescent="0.35">
      <c r="A102" s="3">
        <v>40452</v>
      </c>
      <c r="B102" s="5">
        <f t="shared" si="5"/>
        <v>31</v>
      </c>
      <c r="C102" s="10">
        <f t="shared" si="8"/>
        <v>7.6653805497445382E-2</v>
      </c>
      <c r="D102" s="4">
        <f>IFERROR(VLOOKUP(YEAR($A102),'Annual Savings'!$A:$F,3,FALSE)*C102,0)</f>
        <v>4078040.3139752401</v>
      </c>
      <c r="E102" s="4">
        <f>IFERROR(VLOOKUP(YEAR($A102),'Annual Savings'!$A:$F,4,FALSE)*C102,0)</f>
        <v>24782356.390135109</v>
      </c>
      <c r="F102" s="4">
        <f>IFERROR(VLOOKUP(YEAR($A102),'Annual Savings'!$A:$F,5,FALSE)*C102,0)</f>
        <v>1249.202437385142</v>
      </c>
      <c r="G102" s="4">
        <f>IFERROR(VLOOKUP(YEAR($A102),'Annual Savings'!$A:$F,6,FALSE)*C102,0)</f>
        <v>2769417.2940007718</v>
      </c>
      <c r="H102" s="1">
        <f>SUM(D$3:D102,F102)/1000</f>
        <v>326960.95468420192</v>
      </c>
      <c r="I102" s="1">
        <f>SUM(E$3:E102,G102)/1000</f>
        <v>757416.61385431304</v>
      </c>
      <c r="J102" s="9">
        <f t="shared" si="6"/>
        <v>10547.127570458126</v>
      </c>
      <c r="K102" s="9">
        <f t="shared" si="7"/>
        <v>24432.793995300421</v>
      </c>
    </row>
    <row r="103" spans="1:11" x14ac:dyDescent="0.35">
      <c r="A103" s="3">
        <v>40483</v>
      </c>
      <c r="B103" s="5">
        <f t="shared" si="5"/>
        <v>30</v>
      </c>
      <c r="C103" s="10">
        <f t="shared" si="8"/>
        <v>7.9386345411337406E-2</v>
      </c>
      <c r="D103" s="4">
        <f>IFERROR(VLOOKUP(YEAR($A103),'Annual Savings'!$A:$F,3,FALSE)*C103,0)</f>
        <v>4223413.5000301646</v>
      </c>
      <c r="E103" s="4">
        <f>IFERROR(VLOOKUP(YEAR($A103),'Annual Savings'!$A:$F,4,FALSE)*C103,0)</f>
        <v>25665792.999144666</v>
      </c>
      <c r="F103" s="4">
        <f>IFERROR(VLOOKUP(YEAR($A103),'Annual Savings'!$A:$F,5,FALSE)*C103,0)</f>
        <v>1293.7337623276442</v>
      </c>
      <c r="G103" s="4">
        <f>IFERROR(VLOOKUP(YEAR($A103),'Annual Savings'!$A:$F,6,FALSE)*C103,0)</f>
        <v>2868140.9417697289</v>
      </c>
      <c r="H103" s="1">
        <f>SUM(D$3:D103,F103)/1000</f>
        <v>331184.41271555697</v>
      </c>
      <c r="I103" s="1">
        <f>SUM(E$3:E103,G103)/1000</f>
        <v>783181.13050122664</v>
      </c>
      <c r="J103" s="9">
        <f t="shared" si="6"/>
        <v>11039.480423851899</v>
      </c>
      <c r="K103" s="9">
        <f t="shared" si="7"/>
        <v>26106.037683374223</v>
      </c>
    </row>
    <row r="104" spans="1:11" x14ac:dyDescent="0.35">
      <c r="A104" s="3">
        <v>40513</v>
      </c>
      <c r="B104" s="5">
        <f t="shared" si="5"/>
        <v>31</v>
      </c>
      <c r="C104" s="10">
        <f t="shared" si="8"/>
        <v>8.5014666193383409E-2</v>
      </c>
      <c r="D104" s="4">
        <f>IFERROR(VLOOKUP(YEAR($A104),'Annual Savings'!$A:$F,3,FALSE)*C104,0)</f>
        <v>4522844.4141278761</v>
      </c>
      <c r="E104" s="4">
        <f>IFERROR(VLOOKUP(YEAR($A104),'Annual Savings'!$A:$F,4,FALSE)*C104,0)</f>
        <v>27485442.403286986</v>
      </c>
      <c r="F104" s="4">
        <f>IFERROR(VLOOKUP(YEAR($A104),'Annual Savings'!$A:$F,5,FALSE)*C104,0)</f>
        <v>1385.4566975908078</v>
      </c>
      <c r="G104" s="4">
        <f>IFERROR(VLOOKUP(YEAR($A104),'Annual Savings'!$A:$F,6,FALSE)*C104,0)</f>
        <v>3071485.9526120359</v>
      </c>
      <c r="H104" s="1">
        <f>SUM(D$3:D104,F104)/1000</f>
        <v>335707.34885262011</v>
      </c>
      <c r="I104" s="1">
        <f>SUM(E$3:E104,G104)/1000</f>
        <v>810869.91791535588</v>
      </c>
      <c r="J104" s="9">
        <f t="shared" si="6"/>
        <v>10829.269317826454</v>
      </c>
      <c r="K104" s="9">
        <f t="shared" si="7"/>
        <v>26157.094126301803</v>
      </c>
    </row>
    <row r="105" spans="1:11" x14ac:dyDescent="0.35">
      <c r="A105" s="3">
        <v>40544</v>
      </c>
      <c r="B105" s="5">
        <f t="shared" si="5"/>
        <v>31</v>
      </c>
      <c r="C105" s="10">
        <f t="shared" si="8"/>
        <v>9.0509272988395034E-2</v>
      </c>
      <c r="D105" s="4">
        <f>IFERROR(VLOOKUP(YEAR($A105),'Annual Savings'!$A:$F,3,FALSE)*C105,0)</f>
        <v>2553431.8609351008</v>
      </c>
      <c r="E105" s="4">
        <f>IFERROR(VLOOKUP(YEAR($A105),'Annual Savings'!$A:$F,4,FALSE)*C105,0)</f>
        <v>23636631.409226842</v>
      </c>
      <c r="F105" s="4">
        <f>IFERROR(VLOOKUP(YEAR($A105),'Annual Savings'!$A:$F,5,FALSE)*C105,0)</f>
        <v>174.13984122967204</v>
      </c>
      <c r="G105" s="4">
        <f>IFERROR(VLOOKUP(YEAR($A105),'Annual Savings'!$A:$F,6,FALSE)*C105,0)</f>
        <v>60051.001933067346</v>
      </c>
      <c r="H105" s="1">
        <f>SUM(D$3:D105,F105)/1000</f>
        <v>338259.56939669891</v>
      </c>
      <c r="I105" s="1">
        <f>SUM(E$3:E105,G105)/1000</f>
        <v>831495.11437390384</v>
      </c>
      <c r="J105" s="9">
        <f t="shared" si="6"/>
        <v>10911.59901279674</v>
      </c>
      <c r="K105" s="9">
        <f t="shared" si="7"/>
        <v>26822.423044319479</v>
      </c>
    </row>
    <row r="106" spans="1:11" x14ac:dyDescent="0.35">
      <c r="A106" s="3">
        <v>40575</v>
      </c>
      <c r="B106" s="5">
        <f t="shared" si="5"/>
        <v>28</v>
      </c>
      <c r="C106" s="10">
        <f t="shared" si="8"/>
        <v>8.1758161267227153E-2</v>
      </c>
      <c r="D106" s="4">
        <f>IFERROR(VLOOKUP(YEAR($A106),'Annual Savings'!$A:$F,3,FALSE)*C106,0)</f>
        <v>2306547.0197509518</v>
      </c>
      <c r="E106" s="4">
        <f>IFERROR(VLOOKUP(YEAR($A106),'Annual Savings'!$A:$F,4,FALSE)*C106,0)</f>
        <v>21351265.552838497</v>
      </c>
      <c r="F106" s="4">
        <f>IFERROR(VLOOKUP(YEAR($A106),'Annual Savings'!$A:$F,5,FALSE)*C106,0)</f>
        <v>157.30270227814503</v>
      </c>
      <c r="G106" s="4">
        <f>IFERROR(VLOOKUP(YEAR($A106),'Annual Savings'!$A:$F,6,FALSE)*C106,0)</f>
        <v>54244.823079418602</v>
      </c>
      <c r="H106" s="1">
        <f>SUM(D$3:D106,F106)/1000</f>
        <v>340566.09957931092</v>
      </c>
      <c r="I106" s="1">
        <f>SUM(E$3:E106,G106)/1000</f>
        <v>852840.57374788867</v>
      </c>
      <c r="J106" s="9">
        <f t="shared" si="6"/>
        <v>12163.07498497539</v>
      </c>
      <c r="K106" s="9">
        <f t="shared" si="7"/>
        <v>30458.591919567454</v>
      </c>
    </row>
    <row r="107" spans="1:11" x14ac:dyDescent="0.35">
      <c r="A107" s="3">
        <v>40603</v>
      </c>
      <c r="B107" s="5">
        <f t="shared" si="5"/>
        <v>31</v>
      </c>
      <c r="C107" s="10">
        <f t="shared" si="8"/>
        <v>8.3574188490269763E-2</v>
      </c>
      <c r="D107" s="4">
        <f>IFERROR(VLOOKUP(YEAR($A107),'Annual Savings'!$A:$F,3,FALSE)*C107,0)</f>
        <v>2357780.4637786932</v>
      </c>
      <c r="E107" s="4">
        <f>IFERROR(VLOOKUP(YEAR($A107),'Annual Savings'!$A:$F,4,FALSE)*C107,0)</f>
        <v>21825523.76620061</v>
      </c>
      <c r="F107" s="4">
        <f>IFERROR(VLOOKUP(YEAR($A107),'Annual Savings'!$A:$F,5,FALSE)*C107,0)</f>
        <v>160.79673865527903</v>
      </c>
      <c r="G107" s="4">
        <f>IFERROR(VLOOKUP(YEAR($A107),'Annual Savings'!$A:$F,6,FALSE)*C107,0)</f>
        <v>55449.71900533569</v>
      </c>
      <c r="H107" s="1">
        <f>SUM(D$3:D107,F107)/1000</f>
        <v>342923.88353712595</v>
      </c>
      <c r="I107" s="1">
        <f>SUM(E$3:E107,G107)/1000</f>
        <v>874667.30241001525</v>
      </c>
      <c r="J107" s="9">
        <f t="shared" si="6"/>
        <v>11062.060759262127</v>
      </c>
      <c r="K107" s="9">
        <f t="shared" si="7"/>
        <v>28215.074271290814</v>
      </c>
    </row>
    <row r="108" spans="1:11" x14ac:dyDescent="0.35">
      <c r="A108" s="3">
        <v>40634</v>
      </c>
      <c r="B108" s="5">
        <f t="shared" si="5"/>
        <v>30</v>
      </c>
      <c r="C108" s="10">
        <f t="shared" si="8"/>
        <v>7.480572152194491E-2</v>
      </c>
      <c r="D108" s="4">
        <f>IFERROR(VLOOKUP(YEAR($A108),'Annual Savings'!$A:$F,3,FALSE)*C108,0)</f>
        <v>2110405.999381565</v>
      </c>
      <c r="E108" s="4">
        <f>IFERROR(VLOOKUP(YEAR($A108),'Annual Savings'!$A:$F,4,FALSE)*C108,0)</f>
        <v>19535625.561175261</v>
      </c>
      <c r="F108" s="4">
        <f>IFERROR(VLOOKUP(YEAR($A108),'Annual Savings'!$A:$F,5,FALSE)*C108,0)</f>
        <v>143.92620820822199</v>
      </c>
      <c r="G108" s="4">
        <f>IFERROR(VLOOKUP(YEAR($A108),'Annual Savings'!$A:$F,6,FALSE)*C108,0)</f>
        <v>49632.025309658486</v>
      </c>
      <c r="H108" s="1">
        <f>SUM(D$3:D108,F108)/1000</f>
        <v>345034.27266597701</v>
      </c>
      <c r="I108" s="1">
        <f>SUM(E$3:E108,G108)/1000</f>
        <v>894197.11027749476</v>
      </c>
      <c r="J108" s="9">
        <f t="shared" si="6"/>
        <v>11501.142422199233</v>
      </c>
      <c r="K108" s="9">
        <f t="shared" si="7"/>
        <v>29806.57034258316</v>
      </c>
    </row>
    <row r="109" spans="1:11" x14ac:dyDescent="0.35">
      <c r="A109" s="3">
        <v>40664</v>
      </c>
      <c r="B109" s="5">
        <f t="shared" si="5"/>
        <v>31</v>
      </c>
      <c r="C109" s="10">
        <f t="shared" si="8"/>
        <v>7.6626843749686049E-2</v>
      </c>
      <c r="D109" s="4">
        <f>IFERROR(VLOOKUP(YEAR($A109),'Annual Savings'!$A:$F,3,FALSE)*C109,0)</f>
        <v>2161783.1827953304</v>
      </c>
      <c r="E109" s="4">
        <f>IFERROR(VLOOKUP(YEAR($A109),'Annual Savings'!$A:$F,4,FALSE)*C109,0)</f>
        <v>20011214.342600856</v>
      </c>
      <c r="F109" s="4">
        <f>IFERROR(VLOOKUP(YEAR($A109),'Annual Savings'!$A:$F,5,FALSE)*C109,0)</f>
        <v>147.43004737439597</v>
      </c>
      <c r="G109" s="4">
        <f>IFERROR(VLOOKUP(YEAR($A109),'Annual Savings'!$A:$F,6,FALSE)*C109,0)</f>
        <v>50840.301664197948</v>
      </c>
      <c r="H109" s="1">
        <f>SUM(D$3:D109,F109)/1000</f>
        <v>347196.05935261154</v>
      </c>
      <c r="I109" s="1">
        <f>SUM(E$3:E109,G109)/1000</f>
        <v>914209.53289645014</v>
      </c>
      <c r="J109" s="9">
        <f t="shared" si="6"/>
        <v>11199.872882342308</v>
      </c>
      <c r="K109" s="9">
        <f t="shared" si="7"/>
        <v>29490.630093433876</v>
      </c>
    </row>
    <row r="110" spans="1:11" x14ac:dyDescent="0.35">
      <c r="A110" s="3">
        <v>40695</v>
      </c>
      <c r="B110" s="5">
        <f t="shared" si="5"/>
        <v>30</v>
      </c>
      <c r="C110" s="10">
        <f t="shared" si="8"/>
        <v>8.2103867394422658E-2</v>
      </c>
      <c r="D110" s="4">
        <f>IFERROR(VLOOKUP(YEAR($A110),'Annual Savings'!$A:$F,3,FALSE)*C110,0)</f>
        <v>2316300.0208585253</v>
      </c>
      <c r="E110" s="4">
        <f>IFERROR(VLOOKUP(YEAR($A110),'Annual Savings'!$A:$F,4,FALSE)*C110,0)</f>
        <v>21441547.222712029</v>
      </c>
      <c r="F110" s="4">
        <f>IFERROR(VLOOKUP(YEAR($A110),'Annual Savings'!$A:$F,5,FALSE)*C110,0)</f>
        <v>157.96784086686918</v>
      </c>
      <c r="G110" s="4">
        <f>IFERROR(VLOOKUP(YEAR($A110),'Annual Savings'!$A:$F,6,FALSE)*C110,0)</f>
        <v>54474.191834984151</v>
      </c>
      <c r="H110" s="1">
        <f>SUM(D$3:D110,F110)/1000</f>
        <v>349512.36991126352</v>
      </c>
      <c r="I110" s="1">
        <f>SUM(E$3:E110,G110)/1000</f>
        <v>935654.71400933294</v>
      </c>
      <c r="J110" s="9">
        <f t="shared" si="6"/>
        <v>11650.412330375451</v>
      </c>
      <c r="K110" s="9">
        <f t="shared" si="7"/>
        <v>31188.490466977764</v>
      </c>
    </row>
    <row r="111" spans="1:11" x14ac:dyDescent="0.35">
      <c r="A111" s="3">
        <v>40725</v>
      </c>
      <c r="B111" s="5">
        <f t="shared" si="5"/>
        <v>31</v>
      </c>
      <c r="C111" s="10">
        <f t="shared" si="8"/>
        <v>9.568644327155594E-2</v>
      </c>
      <c r="D111" s="4">
        <f>IFERROR(VLOOKUP(YEAR($A111),'Annual Savings'!$A:$F,3,FALSE)*C111,0)</f>
        <v>2699489.2881360068</v>
      </c>
      <c r="E111" s="4">
        <f>IFERROR(VLOOKUP(YEAR($A111),'Annual Savings'!$A:$F,4,FALSE)*C111,0)</f>
        <v>24988657.137480866</v>
      </c>
      <c r="F111" s="4">
        <f>IFERROR(VLOOKUP(YEAR($A111),'Annual Savings'!$A:$F,5,FALSE)*C111,0)</f>
        <v>184.10071685447363</v>
      </c>
      <c r="G111" s="4">
        <f>IFERROR(VLOOKUP(YEAR($A111),'Annual Savings'!$A:$F,6,FALSE)*C111,0)</f>
        <v>63485.94569536866</v>
      </c>
      <c r="H111" s="1">
        <f>SUM(D$3:D111,F111)/1000</f>
        <v>352211.88533227553</v>
      </c>
      <c r="I111" s="1">
        <f>SUM(E$3:E111,G111)/1000</f>
        <v>960652.38290067425</v>
      </c>
      <c r="J111" s="9">
        <f t="shared" si="6"/>
        <v>11361.673720395986</v>
      </c>
      <c r="K111" s="9">
        <f t="shared" si="7"/>
        <v>30988.78654518304</v>
      </c>
    </row>
    <row r="112" spans="1:11" x14ac:dyDescent="0.35">
      <c r="A112" s="3">
        <v>40756</v>
      </c>
      <c r="B112" s="5">
        <f t="shared" si="5"/>
        <v>31</v>
      </c>
      <c r="C112" s="10">
        <f t="shared" si="8"/>
        <v>9.4591977651563255E-2</v>
      </c>
      <c r="D112" s="4">
        <f>IFERROR(VLOOKUP(YEAR($A112),'Annual Savings'!$A:$F,3,FALSE)*C112,0)</f>
        <v>2668612.4145017914</v>
      </c>
      <c r="E112" s="4">
        <f>IFERROR(VLOOKUP(YEAR($A112),'Annual Savings'!$A:$F,4,FALSE)*C112,0)</f>
        <v>24702835.811160468</v>
      </c>
      <c r="F112" s="4">
        <f>IFERROR(VLOOKUP(YEAR($A112),'Annual Savings'!$A:$F,5,FALSE)*C112,0)</f>
        <v>181.99496500160771</v>
      </c>
      <c r="G112" s="4">
        <f>IFERROR(VLOOKUP(YEAR($A112),'Annual Savings'!$A:$F,6,FALSE)*C112,0)</f>
        <v>62759.79074028154</v>
      </c>
      <c r="H112" s="1">
        <f>SUM(D$3:D112,F112)/1000</f>
        <v>354880.49564102548</v>
      </c>
      <c r="I112" s="1">
        <f>SUM(E$3:E112,G112)/1000</f>
        <v>985354.49255687953</v>
      </c>
      <c r="J112" s="9">
        <f t="shared" si="6"/>
        <v>11447.757923904048</v>
      </c>
      <c r="K112" s="9">
        <f t="shared" si="7"/>
        <v>31785.628792157404</v>
      </c>
    </row>
    <row r="113" spans="1:11" x14ac:dyDescent="0.35">
      <c r="A113" s="3">
        <v>40787</v>
      </c>
      <c r="B113" s="5">
        <f t="shared" si="5"/>
        <v>30</v>
      </c>
      <c r="C113" s="10">
        <f t="shared" si="8"/>
        <v>7.9288706562768943E-2</v>
      </c>
      <c r="D113" s="4">
        <f>IFERROR(VLOOKUP(YEAR($A113),'Annual Savings'!$A:$F,3,FALSE)*C113,0)</f>
        <v>2236879.1933138957</v>
      </c>
      <c r="E113" s="4">
        <f>IFERROR(VLOOKUP(YEAR($A113),'Annual Savings'!$A:$F,4,FALSE)*C113,0)</f>
        <v>20706363.779751182</v>
      </c>
      <c r="F113" s="4">
        <f>IFERROR(VLOOKUP(YEAR($A113),'Annual Savings'!$A:$F,5,FALSE)*C113,0)</f>
        <v>152.55147142676745</v>
      </c>
      <c r="G113" s="4">
        <f>IFERROR(VLOOKUP(YEAR($A113),'Annual Savings'!$A:$F,6,FALSE)*C113,0)</f>
        <v>52606.391741559375</v>
      </c>
      <c r="H113" s="1">
        <f>SUM(D$3:D113,F113)/1000</f>
        <v>357117.34539084579</v>
      </c>
      <c r="I113" s="1">
        <f>SUM(E$3:E113,G113)/1000</f>
        <v>1006050.702937632</v>
      </c>
      <c r="J113" s="9">
        <f t="shared" si="6"/>
        <v>11903.911513028193</v>
      </c>
      <c r="K113" s="9">
        <f t="shared" si="7"/>
        <v>33535.023431254398</v>
      </c>
    </row>
    <row r="114" spans="1:11" x14ac:dyDescent="0.35">
      <c r="A114" s="3">
        <v>40817</v>
      </c>
      <c r="B114" s="5">
        <f t="shared" si="5"/>
        <v>31</v>
      </c>
      <c r="C114" s="10">
        <f t="shared" si="8"/>
        <v>7.6653805497445382E-2</v>
      </c>
      <c r="D114" s="4">
        <f>IFERROR(VLOOKUP(YEAR($A114),'Annual Savings'!$A:$F,3,FALSE)*C114,0)</f>
        <v>2162543.8229317726</v>
      </c>
      <c r="E114" s="4">
        <f>IFERROR(VLOOKUP(YEAR($A114),'Annual Savings'!$A:$F,4,FALSE)*C114,0)</f>
        <v>20018255.443174247</v>
      </c>
      <c r="F114" s="4">
        <f>IFERROR(VLOOKUP(YEAR($A114),'Annual Savings'!$A:$F,5,FALSE)*C114,0)</f>
        <v>147.48192177708492</v>
      </c>
      <c r="G114" s="4">
        <f>IFERROR(VLOOKUP(YEAR($A114),'Annual Savings'!$A:$F,6,FALSE)*C114,0)</f>
        <v>50858.190217639567</v>
      </c>
      <c r="H114" s="1">
        <f>SUM(D$3:D114,F114)/1000</f>
        <v>359279.88414422789</v>
      </c>
      <c r="I114" s="1">
        <f>SUM(E$3:E114,G114)/1000</f>
        <v>1026067.2101792824</v>
      </c>
      <c r="J114" s="9">
        <f t="shared" si="6"/>
        <v>11589.673682071867</v>
      </c>
      <c r="K114" s="9">
        <f t="shared" si="7"/>
        <v>33098.942263847821</v>
      </c>
    </row>
    <row r="115" spans="1:11" x14ac:dyDescent="0.35">
      <c r="A115" s="3">
        <v>40848</v>
      </c>
      <c r="B115" s="5">
        <f t="shared" si="5"/>
        <v>30</v>
      </c>
      <c r="C115" s="10">
        <f t="shared" si="8"/>
        <v>7.9386345411337406E-2</v>
      </c>
      <c r="D115" s="4">
        <f>IFERROR(VLOOKUP(YEAR($A115),'Annual Savings'!$A:$F,3,FALSE)*C115,0)</f>
        <v>2239633.7635205495</v>
      </c>
      <c r="E115" s="4">
        <f>IFERROR(VLOOKUP(YEAR($A115),'Annual Savings'!$A:$F,4,FALSE)*C115,0)</f>
        <v>20731862.31043908</v>
      </c>
      <c r="F115" s="4">
        <f>IFERROR(VLOOKUP(YEAR($A115),'Annual Savings'!$A:$F,5,FALSE)*C115,0)</f>
        <v>152.73932857141318</v>
      </c>
      <c r="G115" s="4">
        <f>IFERROR(VLOOKUP(YEAR($A115),'Annual Savings'!$A:$F,6,FALSE)*C115,0)</f>
        <v>52671.173067168733</v>
      </c>
      <c r="H115" s="1">
        <f>SUM(D$3:D115,F115)/1000</f>
        <v>361519.52316515526</v>
      </c>
      <c r="I115" s="1">
        <f>SUM(E$3:E115,G115)/1000</f>
        <v>1046800.885472571</v>
      </c>
      <c r="J115" s="9">
        <f t="shared" si="6"/>
        <v>12050.650772171843</v>
      </c>
      <c r="K115" s="9">
        <f t="shared" si="7"/>
        <v>34893.362849085701</v>
      </c>
    </row>
    <row r="116" spans="1:11" x14ac:dyDescent="0.35">
      <c r="A116" s="3">
        <v>40878</v>
      </c>
      <c r="B116" s="5">
        <f t="shared" si="5"/>
        <v>31</v>
      </c>
      <c r="C116" s="10">
        <f t="shared" si="8"/>
        <v>8.5014666193383409E-2</v>
      </c>
      <c r="D116" s="4">
        <f>IFERROR(VLOOKUP(YEAR($A116),'Annual Savings'!$A:$F,3,FALSE)*C116,0)</f>
        <v>2398418.9700958151</v>
      </c>
      <c r="E116" s="4">
        <f>IFERROR(VLOOKUP(YEAR($A116),'Annual Savings'!$A:$F,4,FALSE)*C116,0)</f>
        <v>22201706.663240038</v>
      </c>
      <c r="F116" s="4">
        <f>IFERROR(VLOOKUP(YEAR($A116),'Annual Savings'!$A:$F,5,FALSE)*C116,0)</f>
        <v>163.56821775606969</v>
      </c>
      <c r="G116" s="4">
        <f>IFERROR(VLOOKUP(YEAR($A116),'Annual Savings'!$A:$F,6,FALSE)*C116,0)</f>
        <v>56405.44571131983</v>
      </c>
      <c r="H116" s="1">
        <f>SUM(D$3:D116,F116)/1000</f>
        <v>363917.95296414022</v>
      </c>
      <c r="I116" s="1">
        <f>SUM(E$3:E116,G116)/1000</f>
        <v>1069006.3264084551</v>
      </c>
      <c r="J116" s="9">
        <f t="shared" si="6"/>
        <v>11739.288805294846</v>
      </c>
      <c r="K116" s="9">
        <f t="shared" si="7"/>
        <v>34484.075045434038</v>
      </c>
    </row>
    <row r="117" spans="1:11" x14ac:dyDescent="0.35">
      <c r="A117" s="3">
        <v>40909</v>
      </c>
      <c r="B117" s="5">
        <f t="shared" si="5"/>
        <v>31</v>
      </c>
      <c r="C117" s="10">
        <f t="shared" si="8"/>
        <v>9.0509272988395034E-2</v>
      </c>
      <c r="D117" s="4">
        <f>IFERROR(VLOOKUP(YEAR($A117),'Annual Savings'!$A:$F,3,FALSE)*C117,0)</f>
        <v>1417529.8953458034</v>
      </c>
      <c r="E117" s="4">
        <f>IFERROR(VLOOKUP(YEAR($A117),'Annual Savings'!$A:$F,4,FALSE)*C117,0)</f>
        <v>11976790.517656717</v>
      </c>
      <c r="F117" s="4">
        <f>IFERROR(VLOOKUP(YEAR($A117),'Annual Savings'!$A:$F,5,FALSE)*C117,0)</f>
        <v>15290.908106478422</v>
      </c>
      <c r="G117" s="4">
        <f>IFERROR(VLOOKUP(YEAR($A117),'Annual Savings'!$A:$F,6,FALSE)*C117,0)</f>
        <v>28259.71030516658</v>
      </c>
      <c r="H117" s="1">
        <f>SUM(D$3:D117,F117)/1000</f>
        <v>365350.61019937479</v>
      </c>
      <c r="I117" s="1">
        <f>SUM(E$3:E117,G117)/1000</f>
        <v>1080954.9711907057</v>
      </c>
      <c r="J117" s="9">
        <f t="shared" si="6"/>
        <v>11785.503554818542</v>
      </c>
      <c r="K117" s="9">
        <f t="shared" si="7"/>
        <v>34869.515199700181</v>
      </c>
    </row>
    <row r="118" spans="1:11" x14ac:dyDescent="0.35">
      <c r="A118" s="3">
        <v>40940</v>
      </c>
      <c r="B118" s="5">
        <f t="shared" si="5"/>
        <v>29</v>
      </c>
      <c r="C118" s="10">
        <f t="shared" si="8"/>
        <v>8.1758161267227153E-2</v>
      </c>
      <c r="D118" s="4">
        <f>IFERROR(VLOOKUP(YEAR($A118),'Annual Savings'!$A:$F,3,FALSE)*C118,0)</f>
        <v>1280472.530142383</v>
      </c>
      <c r="E118" s="4">
        <f>IFERROR(VLOOKUP(YEAR($A118),'Annual Savings'!$A:$F,4,FALSE)*C118,0)</f>
        <v>10818785.062298827</v>
      </c>
      <c r="F118" s="4">
        <f>IFERROR(VLOOKUP(YEAR($A118),'Annual Savings'!$A:$F,5,FALSE)*C118,0)</f>
        <v>13812.469038969157</v>
      </c>
      <c r="G118" s="4">
        <f>IFERROR(VLOOKUP(YEAR($A118),'Annual Savings'!$A:$F,6,FALSE)*C118,0)</f>
        <v>25527.350692466334</v>
      </c>
      <c r="H118" s="1">
        <f>SUM(D$3:D118,F118)/1000</f>
        <v>366629.60429044964</v>
      </c>
      <c r="I118" s="1">
        <f>SUM(E$3:E118,G118)/1000</f>
        <v>1091771.0238933919</v>
      </c>
      <c r="J118" s="9">
        <f t="shared" si="6"/>
        <v>12642.400147946539</v>
      </c>
      <c r="K118" s="9">
        <f t="shared" si="7"/>
        <v>37647.276685979035</v>
      </c>
    </row>
    <row r="119" spans="1:11" x14ac:dyDescent="0.35">
      <c r="A119" s="3">
        <v>40969</v>
      </c>
      <c r="B119" s="5">
        <f t="shared" si="5"/>
        <v>31</v>
      </c>
      <c r="C119" s="10">
        <f t="shared" si="8"/>
        <v>8.3574188490269763E-2</v>
      </c>
      <c r="D119" s="4">
        <f>IFERROR(VLOOKUP(YEAR($A119),'Annual Savings'!$A:$F,3,FALSE)*C119,0)</f>
        <v>1308914.6200457544</v>
      </c>
      <c r="E119" s="4">
        <f>IFERROR(VLOOKUP(YEAR($A119),'Annual Savings'!$A:$F,4,FALSE)*C119,0)</f>
        <v>11059093.893721348</v>
      </c>
      <c r="F119" s="4">
        <f>IFERROR(VLOOKUP(YEAR($A119),'Annual Savings'!$A:$F,5,FALSE)*C119,0)</f>
        <v>14119.274126111644</v>
      </c>
      <c r="G119" s="4">
        <f>IFERROR(VLOOKUP(YEAR($A119),'Annual Savings'!$A:$F,6,FALSE)*C119,0)</f>
        <v>26094.368872316929</v>
      </c>
      <c r="H119" s="1">
        <f>SUM(D$3:D119,F119)/1000</f>
        <v>367938.82571558253</v>
      </c>
      <c r="I119" s="1">
        <f>SUM(E$3:E119,G119)/1000</f>
        <v>1102830.6848052931</v>
      </c>
      <c r="J119" s="9">
        <f t="shared" si="6"/>
        <v>11868.994377922018</v>
      </c>
      <c r="K119" s="9">
        <f t="shared" si="7"/>
        <v>35575.183380815906</v>
      </c>
    </row>
    <row r="120" spans="1:11" x14ac:dyDescent="0.35">
      <c r="A120" s="3">
        <v>41000</v>
      </c>
      <c r="B120" s="5">
        <f t="shared" si="5"/>
        <v>30</v>
      </c>
      <c r="C120" s="10">
        <f t="shared" si="8"/>
        <v>7.480572152194491E-2</v>
      </c>
      <c r="D120" s="4">
        <f>IFERROR(VLOOKUP(YEAR($A120),'Annual Savings'!$A:$F,3,FALSE)*C120,0)</f>
        <v>1171585.4420117382</v>
      </c>
      <c r="E120" s="4">
        <f>IFERROR(VLOOKUP(YEAR($A120),'Annual Savings'!$A:$F,4,FALSE)*C120,0)</f>
        <v>9898791.8763348591</v>
      </c>
      <c r="F120" s="4">
        <f>IFERROR(VLOOKUP(YEAR($A120),'Annual Savings'!$A:$F,5,FALSE)*C120,0)</f>
        <v>12637.903011081939</v>
      </c>
      <c r="G120" s="4">
        <f>IFERROR(VLOOKUP(YEAR($A120),'Annual Savings'!$A:$F,6,FALSE)*C120,0)</f>
        <v>23356.590430796859</v>
      </c>
      <c r="H120" s="1">
        <f>SUM(D$3:D120,F120)/1000</f>
        <v>369108.92978647922</v>
      </c>
      <c r="I120" s="1">
        <f>SUM(E$3:E120,G120)/1000</f>
        <v>1112726.7389031863</v>
      </c>
      <c r="J120" s="9">
        <f t="shared" si="6"/>
        <v>12303.630992882641</v>
      </c>
      <c r="K120" s="9">
        <f t="shared" si="7"/>
        <v>37090.891296772876</v>
      </c>
    </row>
    <row r="121" spans="1:11" x14ac:dyDescent="0.35">
      <c r="A121" s="3">
        <v>41030</v>
      </c>
      <c r="B121" s="5">
        <f t="shared" si="5"/>
        <v>31</v>
      </c>
      <c r="C121" s="10">
        <f t="shared" si="8"/>
        <v>7.6626843749686049E-2</v>
      </c>
      <c r="D121" s="4">
        <f>IFERROR(VLOOKUP(YEAR($A121),'Annual Savings'!$A:$F,3,FALSE)*C121,0)</f>
        <v>1200107.3283960517</v>
      </c>
      <c r="E121" s="4">
        <f>IFERROR(VLOOKUP(YEAR($A121),'Annual Savings'!$A:$F,4,FALSE)*C121,0)</f>
        <v>10139774.912752582</v>
      </c>
      <c r="F121" s="4">
        <f>IFERROR(VLOOKUP(YEAR($A121),'Annual Savings'!$A:$F,5,FALSE)*C121,0)</f>
        <v>12945.56886360321</v>
      </c>
      <c r="G121" s="4">
        <f>IFERROR(VLOOKUP(YEAR($A121),'Annual Savings'!$A:$F,6,FALSE)*C121,0)</f>
        <v>23925.199423964474</v>
      </c>
      <c r="H121" s="1">
        <f>SUM(D$3:D121,F121)/1000</f>
        <v>370309.34478072781</v>
      </c>
      <c r="I121" s="1">
        <f>SUM(E$3:E121,G121)/1000</f>
        <v>1122867.0824249322</v>
      </c>
      <c r="J121" s="9">
        <f t="shared" si="6"/>
        <v>11945.462734862187</v>
      </c>
      <c r="K121" s="9">
        <f t="shared" si="7"/>
        <v>36221.518787901041</v>
      </c>
    </row>
    <row r="122" spans="1:11" x14ac:dyDescent="0.35">
      <c r="A122" s="3">
        <v>41061</v>
      </c>
      <c r="B122" s="5">
        <f t="shared" si="5"/>
        <v>30</v>
      </c>
      <c r="C122" s="10">
        <f t="shared" si="8"/>
        <v>8.2103867394422658E-2</v>
      </c>
      <c r="D122" s="4">
        <f>IFERROR(VLOOKUP(YEAR($A122),'Annual Savings'!$A:$F,3,FALSE)*C122,0)</f>
        <v>1285886.8789060358</v>
      </c>
      <c r="E122" s="4">
        <f>IFERROR(VLOOKUP(YEAR($A122),'Annual Savings'!$A:$F,4,FALSE)*C122,0)</f>
        <v>10864531.202217791</v>
      </c>
      <c r="F122" s="4">
        <f>IFERROR(VLOOKUP(YEAR($A122),'Annual Savings'!$A:$F,5,FALSE)*C122,0)</f>
        <v>13870.873669215947</v>
      </c>
      <c r="G122" s="4">
        <f>IFERROR(VLOOKUP(YEAR($A122),'Annual Savings'!$A:$F,6,FALSE)*C122,0)</f>
        <v>25635.290516560588</v>
      </c>
      <c r="H122" s="1">
        <f>SUM(D$3:D122,F122)/1000</f>
        <v>371596.15696443937</v>
      </c>
      <c r="I122" s="1">
        <f>SUM(E$3:E122,G122)/1000</f>
        <v>1133733.3237182426</v>
      </c>
      <c r="J122" s="9">
        <f t="shared" si="6"/>
        <v>12386.538565481313</v>
      </c>
      <c r="K122" s="9">
        <f t="shared" si="7"/>
        <v>37791.110790608087</v>
      </c>
    </row>
    <row r="123" spans="1:11" x14ac:dyDescent="0.35">
      <c r="A123" s="3">
        <v>41091</v>
      </c>
      <c r="B123" s="5">
        <f t="shared" si="5"/>
        <v>31</v>
      </c>
      <c r="C123" s="10">
        <f t="shared" si="8"/>
        <v>9.568644327155594E-2</v>
      </c>
      <c r="D123" s="4">
        <f>IFERROR(VLOOKUP(YEAR($A123),'Annual Savings'!$A:$F,3,FALSE)*C123,0)</f>
        <v>1498613.2297641172</v>
      </c>
      <c r="E123" s="4">
        <f>IFERROR(VLOOKUP(YEAR($A123),'Annual Savings'!$A:$F,4,FALSE)*C123,0)</f>
        <v>12661868.210896017</v>
      </c>
      <c r="F123" s="4">
        <f>IFERROR(VLOOKUP(YEAR($A123),'Annual Savings'!$A:$F,5,FALSE)*C123,0)</f>
        <v>16165.554785626475</v>
      </c>
      <c r="G123" s="4">
        <f>IFERROR(VLOOKUP(YEAR($A123),'Annual Savings'!$A:$F,6,FALSE)*C123,0)</f>
        <v>29876.178182677912</v>
      </c>
      <c r="H123" s="1">
        <f>SUM(D$3:D123,F123)/1000</f>
        <v>373097.06487531989</v>
      </c>
      <c r="I123" s="1">
        <f>SUM(E$3:E123,G123)/1000</f>
        <v>1146399.4328168046</v>
      </c>
      <c r="J123" s="9">
        <f t="shared" si="6"/>
        <v>12035.389189526448</v>
      </c>
      <c r="K123" s="9">
        <f t="shared" si="7"/>
        <v>36980.626865058213</v>
      </c>
    </row>
    <row r="124" spans="1:11" x14ac:dyDescent="0.35">
      <c r="A124" s="3">
        <v>41122</v>
      </c>
      <c r="B124" s="5">
        <f t="shared" si="5"/>
        <v>31</v>
      </c>
      <c r="C124" s="10">
        <f t="shared" si="8"/>
        <v>9.4591977651563255E-2</v>
      </c>
      <c r="D124" s="4">
        <f>IFERROR(VLOOKUP(YEAR($A124),'Annual Savings'!$A:$F,3,FALSE)*C124,0)</f>
        <v>1481472.0277132872</v>
      </c>
      <c r="E124" s="4">
        <f>IFERROR(VLOOKUP(YEAR($A124),'Annual Savings'!$A:$F,4,FALSE)*C124,0)</f>
        <v>12517041.222161831</v>
      </c>
      <c r="F124" s="4">
        <f>IFERROR(VLOOKUP(YEAR($A124),'Annual Savings'!$A:$F,5,FALSE)*C124,0)</f>
        <v>15980.652480388051</v>
      </c>
      <c r="G124" s="4">
        <f>IFERROR(VLOOKUP(YEAR($A124),'Annual Savings'!$A:$F,6,FALSE)*C124,0)</f>
        <v>29534.453182147594</v>
      </c>
      <c r="H124" s="1">
        <f>SUM(D$3:D124,F124)/1000</f>
        <v>374578.35200072796</v>
      </c>
      <c r="I124" s="1">
        <f>SUM(E$3:E124,G124)/1000</f>
        <v>1158916.1323139661</v>
      </c>
      <c r="J124" s="9">
        <f t="shared" si="6"/>
        <v>12083.172645184774</v>
      </c>
      <c r="K124" s="9">
        <f t="shared" si="7"/>
        <v>37384.39136496665</v>
      </c>
    </row>
    <row r="125" spans="1:11" x14ac:dyDescent="0.35">
      <c r="A125" s="3">
        <v>41153</v>
      </c>
      <c r="B125" s="5">
        <f t="shared" si="5"/>
        <v>30</v>
      </c>
      <c r="C125" s="10">
        <f t="shared" si="8"/>
        <v>7.9288706562768943E-2</v>
      </c>
      <c r="D125" s="4">
        <f>IFERROR(VLOOKUP(YEAR($A125),'Annual Savings'!$A:$F,3,FALSE)*C125,0)</f>
        <v>1241796.6491724774</v>
      </c>
      <c r="E125" s="4">
        <f>IFERROR(VLOOKUP(YEAR($A125),'Annual Savings'!$A:$F,4,FALSE)*C125,0)</f>
        <v>10492010.349480947</v>
      </c>
      <c r="F125" s="4">
        <f>IFERROR(VLOOKUP(YEAR($A125),'Annual Savings'!$A:$F,5,FALSE)*C125,0)</f>
        <v>13395.271952833873</v>
      </c>
      <c r="G125" s="4">
        <f>IFERROR(VLOOKUP(YEAR($A125),'Annual Savings'!$A:$F,6,FALSE)*C125,0)</f>
        <v>24756.312850093345</v>
      </c>
      <c r="H125" s="1">
        <f>SUM(D$3:D125,F125)/1000</f>
        <v>375817.56326937285</v>
      </c>
      <c r="I125" s="1">
        <f>SUM(E$3:E125,G125)/1000</f>
        <v>1169403.3645231146</v>
      </c>
      <c r="J125" s="9">
        <f t="shared" si="6"/>
        <v>12527.252108979095</v>
      </c>
      <c r="K125" s="9">
        <f t="shared" si="7"/>
        <v>38980.112150770488</v>
      </c>
    </row>
    <row r="126" spans="1:11" x14ac:dyDescent="0.35">
      <c r="A126" s="3">
        <v>41183</v>
      </c>
      <c r="B126" s="5">
        <f t="shared" si="5"/>
        <v>31</v>
      </c>
      <c r="C126" s="10">
        <f t="shared" si="8"/>
        <v>7.6653805497445382E-2</v>
      </c>
      <c r="D126" s="4">
        <f>IFERROR(VLOOKUP(YEAR($A126),'Annual Savings'!$A:$F,3,FALSE)*C126,0)</f>
        <v>1200529.5954435898</v>
      </c>
      <c r="E126" s="4">
        <f>IFERROR(VLOOKUP(YEAR($A126),'Annual Savings'!$A:$F,4,FALSE)*C126,0)</f>
        <v>10143342.670997029</v>
      </c>
      <c r="F126" s="4">
        <f>IFERROR(VLOOKUP(YEAR($A126),'Annual Savings'!$A:$F,5,FALSE)*C126,0)</f>
        <v>12950.123862154915</v>
      </c>
      <c r="G126" s="4">
        <f>IFERROR(VLOOKUP(YEAR($A126),'Annual Savings'!$A:$F,6,FALSE)*C126,0)</f>
        <v>23933.61769046737</v>
      </c>
      <c r="H126" s="1">
        <f>SUM(D$3:D126,F126)/1000</f>
        <v>377017.64771672583</v>
      </c>
      <c r="I126" s="1">
        <f>SUM(E$3:E126,G126)/1000</f>
        <v>1179545.8844989524</v>
      </c>
      <c r="J126" s="9">
        <f t="shared" si="6"/>
        <v>12161.85960376535</v>
      </c>
      <c r="K126" s="9">
        <f t="shared" si="7"/>
        <v>38049.867241901688</v>
      </c>
    </row>
    <row r="127" spans="1:11" x14ac:dyDescent="0.35">
      <c r="A127" s="3">
        <v>41214</v>
      </c>
      <c r="B127" s="5">
        <f t="shared" si="5"/>
        <v>30</v>
      </c>
      <c r="C127" s="10">
        <f t="shared" si="8"/>
        <v>7.9386345411337406E-2</v>
      </c>
      <c r="D127" s="4">
        <f>IFERROR(VLOOKUP(YEAR($A127),'Annual Savings'!$A:$F,3,FALSE)*C127,0)</f>
        <v>1243325.8404058518</v>
      </c>
      <c r="E127" s="4">
        <f>IFERROR(VLOOKUP(YEAR($A127),'Annual Savings'!$A:$F,4,FALSE)*C127,0)</f>
        <v>10504930.572979368</v>
      </c>
      <c r="F127" s="4">
        <f>IFERROR(VLOOKUP(YEAR($A127),'Annual Savings'!$A:$F,5,FALSE)*C127,0)</f>
        <v>13411.767352827575</v>
      </c>
      <c r="G127" s="4">
        <f>IFERROR(VLOOKUP(YEAR($A127),'Annual Savings'!$A:$F,6,FALSE)*C127,0)</f>
        <v>24786.798627781878</v>
      </c>
      <c r="H127" s="1">
        <f>SUM(D$3:D127,F127)/1000</f>
        <v>378261.43520062236</v>
      </c>
      <c r="I127" s="1">
        <f>SUM(E$3:E127,G127)/1000</f>
        <v>1190051.668252869</v>
      </c>
      <c r="J127" s="9">
        <f t="shared" si="6"/>
        <v>12608.714506687413</v>
      </c>
      <c r="K127" s="9">
        <f t="shared" si="7"/>
        <v>39668.3889417623</v>
      </c>
    </row>
    <row r="128" spans="1:11" x14ac:dyDescent="0.35">
      <c r="A128" s="3">
        <v>41244</v>
      </c>
      <c r="B128" s="5">
        <f t="shared" si="5"/>
        <v>31</v>
      </c>
      <c r="C128" s="10">
        <f t="shared" si="8"/>
        <v>8.5014666193383409E-2</v>
      </c>
      <c r="D128" s="4">
        <f>IFERROR(VLOOKUP(YEAR($A128),'Annual Savings'!$A:$F,3,FALSE)*C128,0)</f>
        <v>1331474.9626529086</v>
      </c>
      <c r="E128" s="4">
        <f>IFERROR(VLOOKUP(YEAR($A128),'Annual Savings'!$A:$F,4,FALSE)*C128,0)</f>
        <v>11249707.50850267</v>
      </c>
      <c r="F128" s="4">
        <f>IFERROR(VLOOKUP(YEAR($A128),'Annual Savings'!$A:$F,5,FALSE)*C128,0)</f>
        <v>14362.632750708774</v>
      </c>
      <c r="G128" s="4">
        <f>IFERROR(VLOOKUP(YEAR($A128),'Annual Savings'!$A:$F,6,FALSE)*C128,0)</f>
        <v>26544.1292255601</v>
      </c>
      <c r="H128" s="1">
        <f>SUM(D$3:D128,F128)/1000</f>
        <v>379593.86102867319</v>
      </c>
      <c r="I128" s="1">
        <f>SUM(E$3:E128,G128)/1000</f>
        <v>1201303.1330919694</v>
      </c>
      <c r="J128" s="9">
        <f t="shared" si="6"/>
        <v>12244.963258989457</v>
      </c>
      <c r="K128" s="9">
        <f t="shared" si="7"/>
        <v>38751.71397070869</v>
      </c>
    </row>
    <row r="129" spans="1:11" x14ac:dyDescent="0.35">
      <c r="A129" s="3">
        <v>41275</v>
      </c>
      <c r="B129" s="5">
        <f t="shared" si="5"/>
        <v>31</v>
      </c>
      <c r="C129" s="10">
        <f t="shared" si="8"/>
        <v>9.0509272988395034E-2</v>
      </c>
      <c r="D129" s="4">
        <f>IFERROR(VLOOKUP(YEAR($A129),'Annual Savings'!$A:$F,3,FALSE)*C129,0)</f>
        <v>1568186.7436615445</v>
      </c>
      <c r="E129" s="4">
        <f>IFERROR(VLOOKUP(YEAR($A129),'Annual Savings'!$A:$F,4,FALSE)*C129,0)</f>
        <v>15122925.339562332</v>
      </c>
      <c r="F129" s="4">
        <f>IFERROR(VLOOKUP(YEAR($A129),'Annual Savings'!$A:$F,5,FALSE)*C129,0)</f>
        <v>21674.889167441877</v>
      </c>
      <c r="G129" s="4">
        <f>IFERROR(VLOOKUP(YEAR($A129),'Annual Savings'!$A:$F,6,FALSE)*C129,0)</f>
        <v>60071.36651948974</v>
      </c>
      <c r="H129" s="1">
        <f>SUM(D$3:D129,F129)/1000</f>
        <v>381169.36002875143</v>
      </c>
      <c r="I129" s="1">
        <f>SUM(E$3:E129,G129)/1000</f>
        <v>1216459.5856688258</v>
      </c>
      <c r="J129" s="9">
        <f t="shared" si="6"/>
        <v>12295.785807379078</v>
      </c>
      <c r="K129" s="9">
        <f t="shared" si="7"/>
        <v>39240.631795768575</v>
      </c>
    </row>
    <row r="130" spans="1:11" x14ac:dyDescent="0.35">
      <c r="A130" s="3">
        <v>41306</v>
      </c>
      <c r="B130" s="5">
        <f t="shared" si="5"/>
        <v>28</v>
      </c>
      <c r="C130" s="10">
        <f t="shared" si="8"/>
        <v>8.1758161267227153E-2</v>
      </c>
      <c r="D130" s="4">
        <f>IFERROR(VLOOKUP(YEAR($A130),'Annual Savings'!$A:$F,3,FALSE)*C130,0)</f>
        <v>1416562.7504471007</v>
      </c>
      <c r="E130" s="4">
        <f>IFERROR(VLOOKUP(YEAR($A130),'Annual Savings'!$A:$F,4,FALSE)*C130,0)</f>
        <v>13660728.099127537</v>
      </c>
      <c r="F130" s="4">
        <f>IFERROR(VLOOKUP(YEAR($A130),'Annual Savings'!$A:$F,5,FALSE)*C130,0)</f>
        <v>19579.199185791756</v>
      </c>
      <c r="G130" s="4">
        <f>IFERROR(VLOOKUP(YEAR($A130),'Annual Savings'!$A:$F,6,FALSE)*C130,0)</f>
        <v>54263.218665703731</v>
      </c>
      <c r="H130" s="1">
        <f>SUM(D$3:D130,F130)/1000</f>
        <v>382583.82708921691</v>
      </c>
      <c r="I130" s="1">
        <f>SUM(E$3:E130,G130)/1000</f>
        <v>1230114.5056200996</v>
      </c>
      <c r="J130" s="9">
        <f t="shared" si="6"/>
        <v>13663.708110329175</v>
      </c>
      <c r="K130" s="9">
        <f t="shared" si="7"/>
        <v>43932.660915003558</v>
      </c>
    </row>
    <row r="131" spans="1:11" x14ac:dyDescent="0.35">
      <c r="A131" s="3">
        <v>41334</v>
      </c>
      <c r="B131" s="5">
        <f t="shared" si="5"/>
        <v>31</v>
      </c>
      <c r="C131" s="10">
        <f t="shared" si="8"/>
        <v>8.3574188490269763E-2</v>
      </c>
      <c r="D131" s="4">
        <f>IFERROR(VLOOKUP(YEAR($A131),'Annual Savings'!$A:$F,3,FALSE)*C131,0)</f>
        <v>1448027.7012004789</v>
      </c>
      <c r="E131" s="4">
        <f>IFERROR(VLOOKUP(YEAR($A131),'Annual Savings'!$A:$F,4,FALSE)*C131,0)</f>
        <v>13964162.688776793</v>
      </c>
      <c r="F131" s="4">
        <f>IFERROR(VLOOKUP(YEAR($A131),'Annual Savings'!$A:$F,5,FALSE)*C131,0)</f>
        <v>20014.09593708433</v>
      </c>
      <c r="G131" s="4">
        <f>IFERROR(VLOOKUP(YEAR($A131),'Annual Savings'!$A:$F,6,FALSE)*C131,0)</f>
        <v>55468.523197746006</v>
      </c>
      <c r="H131" s="1">
        <f>SUM(D$3:D131,F131)/1000</f>
        <v>384032.28968716867</v>
      </c>
      <c r="I131" s="1">
        <f>SUM(E$3:E131,G131)/1000</f>
        <v>1244079.8736134083</v>
      </c>
      <c r="J131" s="9">
        <f t="shared" si="6"/>
        <v>12388.138377005442</v>
      </c>
      <c r="K131" s="9">
        <f t="shared" si="7"/>
        <v>40131.608826238975</v>
      </c>
    </row>
    <row r="132" spans="1:11" x14ac:dyDescent="0.35">
      <c r="A132" s="3">
        <v>41365</v>
      </c>
      <c r="B132" s="5">
        <f t="shared" ref="B132:B195" si="9">A133-A132</f>
        <v>30</v>
      </c>
      <c r="C132" s="10">
        <f t="shared" si="8"/>
        <v>7.480572152194491E-2</v>
      </c>
      <c r="D132" s="4">
        <f>IFERROR(VLOOKUP(YEAR($A132),'Annual Savings'!$A:$F,3,FALSE)*C132,0)</f>
        <v>1296103.0065482056</v>
      </c>
      <c r="E132" s="4">
        <f>IFERROR(VLOOKUP(YEAR($A132),'Annual Savings'!$A:$F,4,FALSE)*C132,0)</f>
        <v>12499065.611691691</v>
      </c>
      <c r="F132" s="4">
        <f>IFERROR(VLOOKUP(YEAR($A132),'Annual Savings'!$A:$F,5,FALSE)*C132,0)</f>
        <v>17914.2497729108</v>
      </c>
      <c r="G132" s="4">
        <f>IFERROR(VLOOKUP(YEAR($A132),'Annual Savings'!$A:$F,6,FALSE)*C132,0)</f>
        <v>49648.856597000922</v>
      </c>
      <c r="H132" s="1">
        <f>SUM(D$3:D132,F132)/1000</f>
        <v>385326.29284755274</v>
      </c>
      <c r="I132" s="1">
        <f>SUM(E$3:E132,G132)/1000</f>
        <v>1256573.1195584994</v>
      </c>
      <c r="J132" s="9">
        <f t="shared" ref="J132:J195" si="10">H132/B132</f>
        <v>12844.209761585091</v>
      </c>
      <c r="K132" s="9">
        <f t="shared" ref="K132:K195" si="11">I132/B132</f>
        <v>41885.770651949984</v>
      </c>
    </row>
    <row r="133" spans="1:11" x14ac:dyDescent="0.35">
      <c r="A133" s="3">
        <v>41395</v>
      </c>
      <c r="B133" s="5">
        <f t="shared" si="9"/>
        <v>31</v>
      </c>
      <c r="C133" s="10">
        <f t="shared" si="8"/>
        <v>7.6626843749686049E-2</v>
      </c>
      <c r="D133" s="4">
        <f>IFERROR(VLOOKUP(YEAR($A133),'Annual Savings'!$A:$F,3,FALSE)*C133,0)</f>
        <v>1327656.2346522165</v>
      </c>
      <c r="E133" s="4">
        <f>IFERROR(VLOOKUP(YEAR($A133),'Annual Savings'!$A:$F,4,FALSE)*C133,0)</f>
        <v>12803351.510528574</v>
      </c>
      <c r="F133" s="4">
        <f>IFERROR(VLOOKUP(YEAR($A133),'Annual Savings'!$A:$F,5,FALSE)*C133,0)</f>
        <v>18350.366660643565</v>
      </c>
      <c r="G133" s="4">
        <f>IFERROR(VLOOKUP(YEAR($A133),'Annual Savings'!$A:$F,6,FALSE)*C133,0)</f>
        <v>50857.542704041633</v>
      </c>
      <c r="H133" s="1">
        <f>SUM(D$3:D133,F133)/1000</f>
        <v>386654.38519909268</v>
      </c>
      <c r="I133" s="1">
        <f>SUM(E$3:E133,G133)/1000</f>
        <v>1269377.679755135</v>
      </c>
      <c r="J133" s="9">
        <f t="shared" si="10"/>
        <v>12472.722103196538</v>
      </c>
      <c r="K133" s="9">
        <f t="shared" si="11"/>
        <v>40947.667088875321</v>
      </c>
    </row>
    <row r="134" spans="1:11" x14ac:dyDescent="0.35">
      <c r="A134" s="3">
        <v>41426</v>
      </c>
      <c r="B134" s="5">
        <f t="shared" si="9"/>
        <v>30</v>
      </c>
      <c r="C134" s="10">
        <f t="shared" si="8"/>
        <v>8.2103867394422658E-2</v>
      </c>
      <c r="D134" s="4">
        <f>IFERROR(VLOOKUP(YEAR($A134),'Annual Savings'!$A:$F,3,FALSE)*C134,0)</f>
        <v>1422552.5429619525</v>
      </c>
      <c r="E134" s="4">
        <f>IFERROR(VLOOKUP(YEAR($A134),'Annual Savings'!$A:$F,4,FALSE)*C134,0)</f>
        <v>13718491.108136319</v>
      </c>
      <c r="F134" s="4">
        <f>IFERROR(VLOOKUP(YEAR($A134),'Annual Savings'!$A:$F,5,FALSE)*C134,0)</f>
        <v>19661.987852014154</v>
      </c>
      <c r="G134" s="4">
        <f>IFERROR(VLOOKUP(YEAR($A134),'Annual Savings'!$A:$F,6,FALSE)*C134,0)</f>
        <v>54492.665205147896</v>
      </c>
      <c r="H134" s="1">
        <f>SUM(D$3:D134,F134)/1000</f>
        <v>388078.24936324602</v>
      </c>
      <c r="I134" s="1">
        <f>SUM(E$3:E134,G134)/1000</f>
        <v>1283099.8059857725</v>
      </c>
      <c r="J134" s="9">
        <f t="shared" si="10"/>
        <v>12935.941645441535</v>
      </c>
      <c r="K134" s="9">
        <f t="shared" si="11"/>
        <v>42769.993532859087</v>
      </c>
    </row>
    <row r="135" spans="1:11" x14ac:dyDescent="0.35">
      <c r="A135" s="3">
        <v>41456</v>
      </c>
      <c r="B135" s="5">
        <f t="shared" si="9"/>
        <v>31</v>
      </c>
      <c r="C135" s="10">
        <f t="shared" si="8"/>
        <v>9.568644327155594E-2</v>
      </c>
      <c r="D135" s="4">
        <f>IFERROR(VLOOKUP(YEAR($A135),'Annual Savings'!$A:$F,3,FALSE)*C135,0)</f>
        <v>1657887.7161660125</v>
      </c>
      <c r="E135" s="4">
        <f>IFERROR(VLOOKUP(YEAR($A135),'Annual Savings'!$A:$F,4,FALSE)*C135,0)</f>
        <v>15987963.330448436</v>
      </c>
      <c r="F135" s="4">
        <f>IFERROR(VLOOKUP(YEAR($A135),'Annual Savings'!$A:$F,5,FALSE)*C135,0)</f>
        <v>22914.702375342404</v>
      </c>
      <c r="G135" s="4">
        <f>IFERROR(VLOOKUP(YEAR($A135),'Annual Savings'!$A:$F,6,FALSE)*C135,0)</f>
        <v>63507.475145104763</v>
      </c>
      <c r="H135" s="1">
        <f>SUM(D$3:D135,F135)/1000</f>
        <v>389739.38979393535</v>
      </c>
      <c r="I135" s="1">
        <f>SUM(E$3:E135,G135)/1000</f>
        <v>1299096.7841261609</v>
      </c>
      <c r="J135" s="9">
        <f t="shared" si="10"/>
        <v>12572.238380449528</v>
      </c>
      <c r="K135" s="9">
        <f t="shared" si="11"/>
        <v>41906.347875037449</v>
      </c>
    </row>
    <row r="136" spans="1:11" x14ac:dyDescent="0.35">
      <c r="A136" s="3">
        <v>41487</v>
      </c>
      <c r="B136" s="5">
        <f t="shared" si="9"/>
        <v>31</v>
      </c>
      <c r="C136" s="10">
        <f t="shared" si="8"/>
        <v>9.4591977651563255E-2</v>
      </c>
      <c r="D136" s="4">
        <f>IFERROR(VLOOKUP(YEAR($A136),'Annual Savings'!$A:$F,3,FALSE)*C136,0)</f>
        <v>1638924.7257452861</v>
      </c>
      <c r="E136" s="4">
        <f>IFERROR(VLOOKUP(YEAR($A136),'Annual Savings'!$A:$F,4,FALSE)*C136,0)</f>
        <v>15805092.323850146</v>
      </c>
      <c r="F136" s="4">
        <f>IFERROR(VLOOKUP(YEAR($A136),'Annual Savings'!$A:$F,5,FALSE)*C136,0)</f>
        <v>22652.603032063413</v>
      </c>
      <c r="G136" s="4">
        <f>IFERROR(VLOOKUP(YEAR($A136),'Annual Savings'!$A:$F,6,FALSE)*C136,0)</f>
        <v>62781.073935253138</v>
      </c>
      <c r="H136" s="1">
        <f>SUM(D$3:D136,F136)/1000</f>
        <v>391378.05242033734</v>
      </c>
      <c r="I136" s="1">
        <f>SUM(E$3:E136,G136)/1000</f>
        <v>1314901.1500488012</v>
      </c>
      <c r="J136" s="9">
        <f t="shared" si="10"/>
        <v>12625.098465172172</v>
      </c>
      <c r="K136" s="9">
        <f t="shared" si="11"/>
        <v>42416.166130606493</v>
      </c>
    </row>
    <row r="137" spans="1:11" x14ac:dyDescent="0.35">
      <c r="A137" s="3">
        <v>41518</v>
      </c>
      <c r="B137" s="5">
        <f t="shared" si="9"/>
        <v>30</v>
      </c>
      <c r="C137" s="10">
        <f t="shared" si="8"/>
        <v>7.9288706562768943E-2</v>
      </c>
      <c r="D137" s="4">
        <f>IFERROR(VLOOKUP(YEAR($A137),'Annual Savings'!$A:$F,3,FALSE)*C137,0)</f>
        <v>1373776.3485267083</v>
      </c>
      <c r="E137" s="4">
        <f>IFERROR(VLOOKUP(YEAR($A137),'Annual Savings'!$A:$F,4,FALSE)*C137,0)</f>
        <v>13248114.254248451</v>
      </c>
      <c r="F137" s="4">
        <f>IFERROR(VLOOKUP(YEAR($A137),'Annual Savings'!$A:$F,5,FALSE)*C137,0)</f>
        <v>18987.821581532218</v>
      </c>
      <c r="G137" s="4">
        <f>IFERROR(VLOOKUP(YEAR($A137),'Annual Savings'!$A:$F,6,FALSE)*C137,0)</f>
        <v>52624.231700536002</v>
      </c>
      <c r="H137" s="1">
        <f>SUM(D$3:D137,F137)/1000</f>
        <v>392748.16398741351</v>
      </c>
      <c r="I137" s="1">
        <f>SUM(E$3:E137,G137)/1000</f>
        <v>1328139.1074608148</v>
      </c>
      <c r="J137" s="9">
        <f t="shared" si="10"/>
        <v>13091.605466247118</v>
      </c>
      <c r="K137" s="9">
        <f t="shared" si="11"/>
        <v>44271.303582027162</v>
      </c>
    </row>
    <row r="138" spans="1:11" x14ac:dyDescent="0.35">
      <c r="A138" s="3">
        <v>41548</v>
      </c>
      <c r="B138" s="5">
        <f t="shared" si="9"/>
        <v>31</v>
      </c>
      <c r="C138" s="10">
        <f t="shared" si="8"/>
        <v>7.6653805497445382E-2</v>
      </c>
      <c r="D138" s="4">
        <f>IFERROR(VLOOKUP(YEAR($A138),'Annual Savings'!$A:$F,3,FALSE)*C138,0)</f>
        <v>1328123.3807691406</v>
      </c>
      <c r="E138" s="4">
        <f>IFERROR(VLOOKUP(YEAR($A138),'Annual Savings'!$A:$F,4,FALSE)*C138,0)</f>
        <v>12807856.468804404</v>
      </c>
      <c r="F138" s="4">
        <f>IFERROR(VLOOKUP(YEAR($A138),'Annual Savings'!$A:$F,5,FALSE)*C138,0)</f>
        <v>18356.823379111727</v>
      </c>
      <c r="G138" s="4">
        <f>IFERROR(VLOOKUP(YEAR($A138),'Annual Savings'!$A:$F,6,FALSE)*C138,0)</f>
        <v>50875.437323876489</v>
      </c>
      <c r="H138" s="1">
        <f>SUM(D$3:D138,F138)/1000</f>
        <v>394075.65636998019</v>
      </c>
      <c r="I138" s="1">
        <f>SUM(E$3:E138,G138)/1000</f>
        <v>1340945.2151352426</v>
      </c>
      <c r="J138" s="9">
        <f t="shared" si="10"/>
        <v>12712.117947418716</v>
      </c>
      <c r="K138" s="9">
        <f t="shared" si="11"/>
        <v>43256.297262427179</v>
      </c>
    </row>
    <row r="139" spans="1:11" x14ac:dyDescent="0.35">
      <c r="A139" s="3">
        <v>41579</v>
      </c>
      <c r="B139" s="5">
        <f t="shared" si="9"/>
        <v>30</v>
      </c>
      <c r="C139" s="10">
        <f t="shared" si="8"/>
        <v>7.9386345411337406E-2</v>
      </c>
      <c r="D139" s="4">
        <f>IFERROR(VLOOKUP(YEAR($A139),'Annual Savings'!$A:$F,3,FALSE)*C139,0)</f>
        <v>1375468.0641149117</v>
      </c>
      <c r="E139" s="4">
        <f>IFERROR(VLOOKUP(YEAR($A139),'Annual Savings'!$A:$F,4,FALSE)*C139,0)</f>
        <v>13264428.439175459</v>
      </c>
      <c r="F139" s="4">
        <f>IFERROR(VLOOKUP(YEAR($A139),'Annual Savings'!$A:$F,5,FALSE)*C139,0)</f>
        <v>19011.203840070848</v>
      </c>
      <c r="G139" s="4">
        <f>IFERROR(VLOOKUP(YEAR($A139),'Annual Savings'!$A:$F,6,FALSE)*C139,0)</f>
        <v>52689.034994886279</v>
      </c>
      <c r="H139" s="1">
        <f>SUM(D$3:D139,F139)/1000</f>
        <v>395451.77881455614</v>
      </c>
      <c r="I139" s="1">
        <f>SUM(E$3:E139,G139)/1000</f>
        <v>1354211.4571720888</v>
      </c>
      <c r="J139" s="9">
        <f t="shared" si="10"/>
        <v>13181.725960485204</v>
      </c>
      <c r="K139" s="9">
        <f t="shared" si="11"/>
        <v>45140.381905736293</v>
      </c>
    </row>
    <row r="140" spans="1:11" x14ac:dyDescent="0.35">
      <c r="A140" s="3">
        <v>41609</v>
      </c>
      <c r="B140" s="5">
        <f t="shared" si="9"/>
        <v>31</v>
      </c>
      <c r="C140" s="10">
        <f t="shared" si="8"/>
        <v>8.5014666193383409E-2</v>
      </c>
      <c r="D140" s="4">
        <f>IFERROR(VLOOKUP(YEAR($A140),'Annual Savings'!$A:$F,3,FALSE)*C140,0)</f>
        <v>1472985.7852064404</v>
      </c>
      <c r="E140" s="4">
        <f>IFERROR(VLOOKUP(YEAR($A140),'Annual Savings'!$A:$F,4,FALSE)*C140,0)</f>
        <v>14204847.825649841</v>
      </c>
      <c r="F140" s="4">
        <f>IFERROR(VLOOKUP(YEAR($A140),'Annual Savings'!$A:$F,5,FALSE)*C140,0)</f>
        <v>20359.057215992878</v>
      </c>
      <c r="G140" s="4">
        <f>IFERROR(VLOOKUP(YEAR($A140),'Annual Savings'!$A:$F,6,FALSE)*C140,0)</f>
        <v>56424.574011213343</v>
      </c>
      <c r="H140" s="1">
        <f>SUM(D$3:D140,F140)/1000</f>
        <v>396926.11245313846</v>
      </c>
      <c r="I140" s="1">
        <f>SUM(E$3:E140,G140)/1000</f>
        <v>1368420.040536755</v>
      </c>
      <c r="J140" s="9">
        <f t="shared" si="10"/>
        <v>12804.068143649627</v>
      </c>
      <c r="K140" s="9">
        <f t="shared" si="11"/>
        <v>44142.581952798551</v>
      </c>
    </row>
    <row r="141" spans="1:11" x14ac:dyDescent="0.35">
      <c r="A141" s="3">
        <v>41640</v>
      </c>
      <c r="B141" s="5">
        <f t="shared" si="9"/>
        <v>31</v>
      </c>
      <c r="C141" s="10">
        <f t="shared" si="8"/>
        <v>9.0509272988395034E-2</v>
      </c>
      <c r="D141" s="4">
        <f>IFERROR(VLOOKUP(YEAR($A141),'Annual Savings'!$A:$F,3,FALSE)*C141,0)</f>
        <v>2574611.8453978421</v>
      </c>
      <c r="E141" s="4">
        <f>IFERROR(VLOOKUP(YEAR($A141),'Annual Savings'!$A:$F,4,FALSE)*C141,0)</f>
        <v>24726159.772179987</v>
      </c>
      <c r="F141" s="4">
        <f>IFERROR(VLOOKUP(YEAR($A141),'Annual Savings'!$A:$F,5,FALSE)*C141,0)</f>
        <v>81.096308597601947</v>
      </c>
      <c r="G141" s="4">
        <f>IFERROR(VLOOKUP(YEAR($A141),'Annual Savings'!$A:$F,6,FALSE)*C141,0)</f>
        <v>28.872458083298017</v>
      </c>
      <c r="H141" s="1">
        <f>SUM(D$3:D141,F141)/1000</f>
        <v>399480.44633762888</v>
      </c>
      <c r="I141" s="1">
        <f>SUM(E$3:E141,G141)/1000</f>
        <v>1393089.8046073818</v>
      </c>
      <c r="J141" s="9">
        <f t="shared" si="10"/>
        <v>12886.466010891254</v>
      </c>
      <c r="K141" s="9">
        <f t="shared" si="11"/>
        <v>44938.380793786513</v>
      </c>
    </row>
    <row r="142" spans="1:11" x14ac:dyDescent="0.35">
      <c r="A142" s="3">
        <v>41671</v>
      </c>
      <c r="B142" s="5">
        <f t="shared" si="9"/>
        <v>28</v>
      </c>
      <c r="C142" s="10">
        <f t="shared" si="8"/>
        <v>8.1758161267227153E-2</v>
      </c>
      <c r="D142" s="4">
        <f>IFERROR(VLOOKUP(YEAR($A142),'Annual Savings'!$A:$F,3,FALSE)*C142,0)</f>
        <v>2325679.1653109347</v>
      </c>
      <c r="E142" s="4">
        <f>IFERROR(VLOOKUP(YEAR($A142),'Annual Savings'!$A:$F,4,FALSE)*C142,0)</f>
        <v>22335450.185665708</v>
      </c>
      <c r="F142" s="4">
        <f>IFERROR(VLOOKUP(YEAR($A142),'Annual Savings'!$A:$F,5,FALSE)*C142,0)</f>
        <v>73.255312495435533</v>
      </c>
      <c r="G142" s="4">
        <f>IFERROR(VLOOKUP(YEAR($A142),'Annual Savings'!$A:$F,6,FALSE)*C142,0)</f>
        <v>26.080853444245463</v>
      </c>
      <c r="H142" s="1">
        <f>SUM(D$3:D142,F142)/1000</f>
        <v>401806.11766194372</v>
      </c>
      <c r="I142" s="1">
        <f>SUM(E$3:E142,G142)/1000</f>
        <v>1415425.2520014429</v>
      </c>
      <c r="J142" s="9">
        <f t="shared" si="10"/>
        <v>14350.218487926561</v>
      </c>
      <c r="K142" s="9">
        <f t="shared" si="11"/>
        <v>50550.901857194389</v>
      </c>
    </row>
    <row r="143" spans="1:11" x14ac:dyDescent="0.35">
      <c r="A143" s="3">
        <v>41699</v>
      </c>
      <c r="B143" s="5">
        <f t="shared" si="9"/>
        <v>31</v>
      </c>
      <c r="C143" s="10">
        <f t="shared" si="8"/>
        <v>8.3574188490269763E-2</v>
      </c>
      <c r="D143" s="4">
        <f>IFERROR(VLOOKUP(YEAR($A143),'Annual Savings'!$A:$F,3,FALSE)*C143,0)</f>
        <v>2377337.5760531127</v>
      </c>
      <c r="E143" s="4">
        <f>IFERROR(VLOOKUP(YEAR($A143),'Annual Savings'!$A:$F,4,FALSE)*C143,0)</f>
        <v>22831569.28799611</v>
      </c>
      <c r="F143" s="4">
        <f>IFERROR(VLOOKUP(YEAR($A143),'Annual Savings'!$A:$F,5,FALSE)*C143,0)</f>
        <v>74.882472887281708</v>
      </c>
      <c r="G143" s="4">
        <f>IFERROR(VLOOKUP(YEAR($A143),'Annual Savings'!$A:$F,6,FALSE)*C143,0)</f>
        <v>26.660166128396053</v>
      </c>
      <c r="H143" s="1">
        <f>SUM(D$3:D143,F143)/1000</f>
        <v>404183.45686515723</v>
      </c>
      <c r="I143" s="1">
        <f>SUM(E$3:E143,G143)/1000</f>
        <v>1438256.8218687514</v>
      </c>
      <c r="J143" s="9">
        <f t="shared" si="10"/>
        <v>13038.176027908297</v>
      </c>
      <c r="K143" s="9">
        <f t="shared" si="11"/>
        <v>46395.381350604883</v>
      </c>
    </row>
    <row r="144" spans="1:11" x14ac:dyDescent="0.35">
      <c r="A144" s="3">
        <v>41730</v>
      </c>
      <c r="B144" s="5">
        <f t="shared" si="9"/>
        <v>30</v>
      </c>
      <c r="C144" s="10">
        <f t="shared" si="8"/>
        <v>7.480572152194491E-2</v>
      </c>
      <c r="D144" s="4">
        <f>IFERROR(VLOOKUP(YEAR($A144),'Annual Savings'!$A:$F,3,FALSE)*C144,0)</f>
        <v>2127911.2114691939</v>
      </c>
      <c r="E144" s="4">
        <f>IFERROR(VLOOKUP(YEAR($A144),'Annual Savings'!$A:$F,4,FALSE)*C144,0)</f>
        <v>20436118.434648938</v>
      </c>
      <c r="F144" s="4">
        <f>IFERROR(VLOOKUP(YEAR($A144),'Annual Savings'!$A:$F,5,FALSE)*C144,0)</f>
        <v>67.025926483662644</v>
      </c>
      <c r="G144" s="4">
        <f>IFERROR(VLOOKUP(YEAR($A144),'Annual Savings'!$A:$F,6,FALSE)*C144,0)</f>
        <v>23.863025165500424</v>
      </c>
      <c r="H144" s="1">
        <f>SUM(D$3:D144,F144)/1000</f>
        <v>406311.36022008001</v>
      </c>
      <c r="I144" s="1">
        <f>SUM(E$3:E144,G144)/1000</f>
        <v>1458692.9375062597</v>
      </c>
      <c r="J144" s="9">
        <f t="shared" si="10"/>
        <v>13543.712007336</v>
      </c>
      <c r="K144" s="9">
        <f t="shared" si="11"/>
        <v>48623.097916875318</v>
      </c>
    </row>
    <row r="145" spans="1:11" x14ac:dyDescent="0.35">
      <c r="A145" s="3">
        <v>41760</v>
      </c>
      <c r="B145" s="5">
        <f t="shared" si="9"/>
        <v>31</v>
      </c>
      <c r="C145" s="10">
        <f t="shared" si="8"/>
        <v>7.6626843749686049E-2</v>
      </c>
      <c r="D145" s="4">
        <f>IFERROR(VLOOKUP(YEAR($A145),'Annual Savings'!$A:$F,3,FALSE)*C145,0)</f>
        <v>2179714.5538743506</v>
      </c>
      <c r="E145" s="4">
        <f>IFERROR(VLOOKUP(YEAR($A145),'Annual Savings'!$A:$F,4,FALSE)*C145,0)</f>
        <v>20933629.437456012</v>
      </c>
      <c r="F145" s="4">
        <f>IFERROR(VLOOKUP(YEAR($A145),'Annual Savings'!$A:$F,5,FALSE)*C145,0)</f>
        <v>68.657651999718695</v>
      </c>
      <c r="G145" s="4">
        <f>IFERROR(VLOOKUP(YEAR($A145),'Annual Savings'!$A:$F,6,FALSE)*C145,0)</f>
        <v>24.443963156149849</v>
      </c>
      <c r="H145" s="1">
        <f>SUM(D$3:D145,F145)/1000</f>
        <v>408491.07640567992</v>
      </c>
      <c r="I145" s="1">
        <f>SUM(E$3:E145,G145)/1000</f>
        <v>1479626.5675246534</v>
      </c>
      <c r="J145" s="9">
        <f t="shared" si="10"/>
        <v>13177.131496957418</v>
      </c>
      <c r="K145" s="9">
        <f t="shared" si="11"/>
        <v>47729.889274988818</v>
      </c>
    </row>
    <row r="146" spans="1:11" x14ac:dyDescent="0.35">
      <c r="A146" s="3">
        <v>41791</v>
      </c>
      <c r="B146" s="5">
        <f t="shared" si="9"/>
        <v>30</v>
      </c>
      <c r="C146" s="10">
        <f t="shared" si="8"/>
        <v>8.2103867394422658E-2</v>
      </c>
      <c r="D146" s="4">
        <f>IFERROR(VLOOKUP(YEAR($A146),'Annual Savings'!$A:$F,3,FALSE)*C146,0)</f>
        <v>2335513.064763627</v>
      </c>
      <c r="E146" s="4">
        <f>IFERROR(VLOOKUP(YEAR($A146),'Annual Savings'!$A:$F,4,FALSE)*C146,0)</f>
        <v>22429893.380854707</v>
      </c>
      <c r="F146" s="4">
        <f>IFERROR(VLOOKUP(YEAR($A146),'Annual Savings'!$A:$F,5,FALSE)*C146,0)</f>
        <v>73.565065185402702</v>
      </c>
      <c r="G146" s="4">
        <f>IFERROR(VLOOKUP(YEAR($A146),'Annual Savings'!$A:$F,6,FALSE)*C146,0)</f>
        <v>26.191133698820828</v>
      </c>
      <c r="H146" s="1">
        <f>SUM(D$3:D146,F146)/1000</f>
        <v>410826.59437785676</v>
      </c>
      <c r="I146" s="1">
        <f>SUM(E$3:E146,G146)/1000</f>
        <v>1502056.4626526788</v>
      </c>
      <c r="J146" s="9">
        <f t="shared" si="10"/>
        <v>13694.219812595225</v>
      </c>
      <c r="K146" s="9">
        <f t="shared" si="11"/>
        <v>50068.548755089294</v>
      </c>
    </row>
    <row r="147" spans="1:11" x14ac:dyDescent="0.35">
      <c r="A147" s="3">
        <v>41821</v>
      </c>
      <c r="B147" s="5">
        <f t="shared" si="9"/>
        <v>31</v>
      </c>
      <c r="C147" s="10">
        <f t="shared" si="8"/>
        <v>9.568644327155594E-2</v>
      </c>
      <c r="D147" s="4">
        <f>IFERROR(VLOOKUP(YEAR($A147),'Annual Savings'!$A:$F,3,FALSE)*C147,0)</f>
        <v>2721880.7770395405</v>
      </c>
      <c r="E147" s="4">
        <f>IFERROR(VLOOKUP(YEAR($A147),'Annual Savings'!$A:$F,4,FALSE)*C147,0)</f>
        <v>26140507.00271881</v>
      </c>
      <c r="F147" s="4">
        <f>IFERROR(VLOOKUP(YEAR($A147),'Annual Savings'!$A:$F,5,FALSE)*C147,0)</f>
        <v>85.735053171314121</v>
      </c>
      <c r="G147" s="4">
        <f>IFERROR(VLOOKUP(YEAR($A147),'Annual Savings'!$A:$F,6,FALSE)*C147,0)</f>
        <v>30.523975403626345</v>
      </c>
      <c r="H147" s="1">
        <f>SUM(D$3:D147,F147)/1000</f>
        <v>413548.48732488422</v>
      </c>
      <c r="I147" s="1">
        <f>SUM(E$3:E147,G147)/1000</f>
        <v>1528196.9739882392</v>
      </c>
      <c r="J147" s="9">
        <f t="shared" si="10"/>
        <v>13340.273784673684</v>
      </c>
      <c r="K147" s="9">
        <f t="shared" si="11"/>
        <v>49296.676580265783</v>
      </c>
    </row>
    <row r="148" spans="1:11" x14ac:dyDescent="0.35">
      <c r="A148" s="3">
        <v>41852</v>
      </c>
      <c r="B148" s="5">
        <f t="shared" si="9"/>
        <v>31</v>
      </c>
      <c r="C148" s="10">
        <f t="shared" si="8"/>
        <v>9.4591977651563255E-2</v>
      </c>
      <c r="D148" s="4">
        <f>IFERROR(VLOOKUP(YEAR($A148),'Annual Savings'!$A:$F,3,FALSE)*C148,0)</f>
        <v>2690747.788600056</v>
      </c>
      <c r="E148" s="4">
        <f>IFERROR(VLOOKUP(YEAR($A148),'Annual Savings'!$A:$F,4,FALSE)*C148,0)</f>
        <v>25841510.768503483</v>
      </c>
      <c r="F148" s="4">
        <f>IFERROR(VLOOKUP(YEAR($A148),'Annual Savings'!$A:$F,5,FALSE)*C148,0)</f>
        <v>84.754411975800679</v>
      </c>
      <c r="G148" s="4">
        <f>IFERROR(VLOOKUP(YEAR($A148),'Annual Savings'!$A:$F,6,FALSE)*C148,0)</f>
        <v>30.17484087084868</v>
      </c>
      <c r="H148" s="1">
        <f>SUM(D$3:D148,F148)/1000</f>
        <v>416239.23413284309</v>
      </c>
      <c r="I148" s="1">
        <f>SUM(E$3:E148,G148)/1000</f>
        <v>1554038.4844076082</v>
      </c>
      <c r="J148" s="9">
        <f t="shared" si="10"/>
        <v>13427.07206880139</v>
      </c>
      <c r="K148" s="9">
        <f t="shared" si="11"/>
        <v>50130.273690568007</v>
      </c>
    </row>
    <row r="149" spans="1:11" x14ac:dyDescent="0.35">
      <c r="A149" s="3">
        <v>41883</v>
      </c>
      <c r="B149" s="5">
        <f t="shared" si="9"/>
        <v>30</v>
      </c>
      <c r="C149" s="10">
        <f t="shared" si="8"/>
        <v>7.9288706562768943E-2</v>
      </c>
      <c r="D149" s="4">
        <f>IFERROR(VLOOKUP(YEAR($A149),'Annual Savings'!$A:$F,3,FALSE)*C149,0)</f>
        <v>2255433.4642479424</v>
      </c>
      <c r="E149" s="4">
        <f>IFERROR(VLOOKUP(YEAR($A149),'Annual Savings'!$A:$F,4,FALSE)*C149,0)</f>
        <v>21660821.724331979</v>
      </c>
      <c r="F149" s="4">
        <f>IFERROR(VLOOKUP(YEAR($A149),'Annual Savings'!$A:$F,5,FALSE)*C149,0)</f>
        <v>71.042681080240968</v>
      </c>
      <c r="G149" s="4">
        <f>IFERROR(VLOOKUP(YEAR($A149),'Annual Savings'!$A:$F,6,FALSE)*C149,0)</f>
        <v>25.293097393523293</v>
      </c>
      <c r="H149" s="1">
        <f>SUM(D$3:D149,F149)/1000</f>
        <v>418494.65388536011</v>
      </c>
      <c r="I149" s="1">
        <f>SUM(E$3:E149,G149)/1000</f>
        <v>1575699.301250197</v>
      </c>
      <c r="J149" s="9">
        <f t="shared" si="10"/>
        <v>13949.82179617867</v>
      </c>
      <c r="K149" s="9">
        <f t="shared" si="11"/>
        <v>52523.310041673234</v>
      </c>
    </row>
    <row r="150" spans="1:11" x14ac:dyDescent="0.35">
      <c r="A150" s="3">
        <v>41913</v>
      </c>
      <c r="B150" s="5">
        <f t="shared" si="9"/>
        <v>31</v>
      </c>
      <c r="C150" s="10">
        <f t="shared" ref="C150:C213" si="12">C138</f>
        <v>7.6653805497445382E-2</v>
      </c>
      <c r="D150" s="4">
        <f>IFERROR(VLOOKUP(YEAR($A150),'Annual Savings'!$A:$F,3,FALSE)*C150,0)</f>
        <v>2180481.5033024242</v>
      </c>
      <c r="E150" s="4">
        <f>IFERROR(VLOOKUP(YEAR($A150),'Annual Savings'!$A:$F,4,FALSE)*C150,0)</f>
        <v>20940995.096916344</v>
      </c>
      <c r="F150" s="4">
        <f>IFERROR(VLOOKUP(YEAR($A150),'Annual Savings'!$A:$F,5,FALSE)*C150,0)</f>
        <v>68.681809725711062</v>
      </c>
      <c r="G150" s="4">
        <f>IFERROR(VLOOKUP(YEAR($A150),'Annual Savings'!$A:$F,6,FALSE)*C150,0)</f>
        <v>24.452563953685075</v>
      </c>
      <c r="H150" s="1">
        <f>SUM(D$3:D150,F150)/1000</f>
        <v>420675.13302779116</v>
      </c>
      <c r="I150" s="1">
        <f>SUM(E$3:E150,G150)/1000</f>
        <v>1596640.2955065798</v>
      </c>
      <c r="J150" s="9">
        <f t="shared" si="10"/>
        <v>13570.165581541651</v>
      </c>
      <c r="K150" s="9">
        <f t="shared" si="11"/>
        <v>51504.525661502572</v>
      </c>
    </row>
    <row r="151" spans="1:11" x14ac:dyDescent="0.35">
      <c r="A151" s="3">
        <v>41944</v>
      </c>
      <c r="B151" s="5">
        <f t="shared" si="9"/>
        <v>30</v>
      </c>
      <c r="C151" s="10">
        <f t="shared" si="12"/>
        <v>7.9386345411337406E-2</v>
      </c>
      <c r="D151" s="4">
        <f>IFERROR(VLOOKUP(YEAR($A151),'Annual Savings'!$A:$F,3,FALSE)*C151,0)</f>
        <v>2258210.882823911</v>
      </c>
      <c r="E151" s="4">
        <f>IFERROR(VLOOKUP(YEAR($A151),'Annual Savings'!$A:$F,4,FALSE)*C151,0)</f>
        <v>21687495.607459791</v>
      </c>
      <c r="F151" s="4">
        <f>IFERROR(VLOOKUP(YEAR($A151),'Annual Savings'!$A:$F,5,FALSE)*C151,0)</f>
        <v>71.130165488558319</v>
      </c>
      <c r="G151" s="4">
        <f>IFERROR(VLOOKUP(YEAR($A151),'Annual Savings'!$A:$F,6,FALSE)*C151,0)</f>
        <v>25.324244186216632</v>
      </c>
      <c r="H151" s="1">
        <f>SUM(D$3:D151,F151)/1000</f>
        <v>422933.3463589708</v>
      </c>
      <c r="I151" s="1">
        <f>SUM(E$3:E151,G151)/1000</f>
        <v>1618327.7919857199</v>
      </c>
      <c r="J151" s="9">
        <f t="shared" si="10"/>
        <v>14097.778211965693</v>
      </c>
      <c r="K151" s="9">
        <f t="shared" si="11"/>
        <v>53944.259732857332</v>
      </c>
    </row>
    <row r="152" spans="1:11" x14ac:dyDescent="0.35">
      <c r="A152" s="3">
        <v>41974</v>
      </c>
      <c r="B152" s="5">
        <f t="shared" si="9"/>
        <v>31</v>
      </c>
      <c r="C152" s="10">
        <f t="shared" si="12"/>
        <v>8.5014666193383409E-2</v>
      </c>
      <c r="D152" s="4">
        <f>IFERROR(VLOOKUP(YEAR($A152),'Annual Savings'!$A:$F,3,FALSE)*C152,0)</f>
        <v>2418313.1671170625</v>
      </c>
      <c r="E152" s="4">
        <f>IFERROR(VLOOKUP(YEAR($A152),'Annual Savings'!$A:$F,4,FALSE)*C152,0)</f>
        <v>23225092.301268104</v>
      </c>
      <c r="F152" s="4">
        <f>IFERROR(VLOOKUP(YEAR($A152),'Annual Savings'!$A:$F,5,FALSE)*C152,0)</f>
        <v>76.173140909271538</v>
      </c>
      <c r="G152" s="4">
        <f>IFERROR(VLOOKUP(YEAR($A152),'Annual Savings'!$A:$F,6,FALSE)*C152,0)</f>
        <v>27.119678515689309</v>
      </c>
      <c r="H152" s="1">
        <f>SUM(D$3:D152,F152)/1000</f>
        <v>425351.66456906323</v>
      </c>
      <c r="I152" s="1">
        <f>SUM(E$3:E152,G152)/1000</f>
        <v>1641552.8860824222</v>
      </c>
      <c r="J152" s="9">
        <f t="shared" si="10"/>
        <v>13721.021437711717</v>
      </c>
      <c r="K152" s="9">
        <f t="shared" si="11"/>
        <v>52953.318905884589</v>
      </c>
    </row>
    <row r="153" spans="1:11" x14ac:dyDescent="0.35">
      <c r="A153" s="3">
        <v>42005</v>
      </c>
      <c r="B153" s="5">
        <f t="shared" si="9"/>
        <v>31</v>
      </c>
      <c r="C153" s="10">
        <f t="shared" si="12"/>
        <v>9.0509272988395034E-2</v>
      </c>
      <c r="D153" s="4">
        <f>IFERROR(VLOOKUP(YEAR($A153),'Annual Savings'!$A:$F,3,FALSE)*C153,0)</f>
        <v>2867368.111150064</v>
      </c>
      <c r="E153" s="4">
        <f>IFERROR(VLOOKUP(YEAR($A153),'Annual Savings'!$A:$F,4,FALSE)*C153,0)</f>
        <v>33851933.995903179</v>
      </c>
      <c r="F153" s="4">
        <f>IFERROR(VLOOKUP(YEAR($A153),'Annual Savings'!$A:$F,5,FALSE)*C153,0)</f>
        <v>0</v>
      </c>
      <c r="G153" s="4">
        <f>IFERROR(VLOOKUP(YEAR($A153),'Annual Savings'!$A:$F,6,FALSE)*C153,0)</f>
        <v>0</v>
      </c>
      <c r="H153" s="1">
        <f>SUM(D$3:D153,F153)/1000</f>
        <v>428218.95650707243</v>
      </c>
      <c r="I153" s="1">
        <f>SUM(E$3:E153,G153)/1000</f>
        <v>1675404.792958647</v>
      </c>
      <c r="J153" s="9">
        <f t="shared" si="10"/>
        <v>13813.514726034595</v>
      </c>
      <c r="K153" s="9">
        <f t="shared" si="11"/>
        <v>54045.315901891838</v>
      </c>
    </row>
    <row r="154" spans="1:11" x14ac:dyDescent="0.35">
      <c r="A154" s="3">
        <v>42036</v>
      </c>
      <c r="B154" s="5">
        <f t="shared" si="9"/>
        <v>28</v>
      </c>
      <c r="C154" s="10">
        <f t="shared" si="12"/>
        <v>8.1758161267227153E-2</v>
      </c>
      <c r="D154" s="4">
        <f>IFERROR(VLOOKUP(YEAR($A154),'Annual Savings'!$A:$F,3,FALSE)*C154,0)</f>
        <v>2590129.5712978472</v>
      </c>
      <c r="E154" s="4">
        <f>IFERROR(VLOOKUP(YEAR($A154),'Annual Savings'!$A:$F,4,FALSE)*C154,0)</f>
        <v>30578876.478208464</v>
      </c>
      <c r="F154" s="4">
        <f>IFERROR(VLOOKUP(YEAR($A154),'Annual Savings'!$A:$F,5,FALSE)*C154,0)</f>
        <v>0</v>
      </c>
      <c r="G154" s="4">
        <f>IFERROR(VLOOKUP(YEAR($A154),'Annual Savings'!$A:$F,6,FALSE)*C154,0)</f>
        <v>0</v>
      </c>
      <c r="H154" s="1">
        <f>SUM(D$3:D154,F154)/1000</f>
        <v>430809.08607837028</v>
      </c>
      <c r="I154" s="1">
        <f>SUM(E$3:E154,G154)/1000</f>
        <v>1705983.6694368555</v>
      </c>
      <c r="J154" s="9">
        <f t="shared" si="10"/>
        <v>15386.038788513224</v>
      </c>
      <c r="K154" s="9">
        <f t="shared" si="11"/>
        <v>60927.988194173413</v>
      </c>
    </row>
    <row r="155" spans="1:11" x14ac:dyDescent="0.35">
      <c r="A155" s="3">
        <v>42064</v>
      </c>
      <c r="B155" s="5">
        <f t="shared" si="9"/>
        <v>31</v>
      </c>
      <c r="C155" s="10">
        <f t="shared" si="12"/>
        <v>8.3574188490269763E-2</v>
      </c>
      <c r="D155" s="4">
        <f>IFERROR(VLOOKUP(YEAR($A155),'Annual Savings'!$A:$F,3,FALSE)*C155,0)</f>
        <v>2647662.0027979924</v>
      </c>
      <c r="E155" s="4">
        <f>IFERROR(VLOOKUP(YEAR($A155),'Annual Savings'!$A:$F,4,FALSE)*C155,0)</f>
        <v>31258100.072205115</v>
      </c>
      <c r="F155" s="4">
        <f>IFERROR(VLOOKUP(YEAR($A155),'Annual Savings'!$A:$F,5,FALSE)*C155,0)</f>
        <v>0</v>
      </c>
      <c r="G155" s="4">
        <f>IFERROR(VLOOKUP(YEAR($A155),'Annual Savings'!$A:$F,6,FALSE)*C155,0)</f>
        <v>0</v>
      </c>
      <c r="H155" s="1">
        <f>SUM(D$3:D155,F155)/1000</f>
        <v>433456.74808116828</v>
      </c>
      <c r="I155" s="1">
        <f>SUM(E$3:E155,G155)/1000</f>
        <v>1737241.7695090605</v>
      </c>
      <c r="J155" s="9">
        <f t="shared" si="10"/>
        <v>13982.475744553816</v>
      </c>
      <c r="K155" s="9">
        <f t="shared" si="11"/>
        <v>56040.05708093744</v>
      </c>
    </row>
    <row r="156" spans="1:11" x14ac:dyDescent="0.35">
      <c r="A156" s="3">
        <v>42095</v>
      </c>
      <c r="B156" s="5">
        <f t="shared" si="9"/>
        <v>30</v>
      </c>
      <c r="C156" s="10">
        <f t="shared" si="12"/>
        <v>7.480572152194491E-2</v>
      </c>
      <c r="D156" s="4">
        <f>IFERROR(VLOOKUP(YEAR($A156),'Annual Savings'!$A:$F,3,FALSE)*C156,0)</f>
        <v>2369873.6421305602</v>
      </c>
      <c r="E156" s="4">
        <f>IFERROR(VLOOKUP(YEAR($A156),'Annual Savings'!$A:$F,4,FALSE)*C156,0)</f>
        <v>27978551.410986178</v>
      </c>
      <c r="F156" s="4">
        <f>IFERROR(VLOOKUP(YEAR($A156),'Annual Savings'!$A:$F,5,FALSE)*C156,0)</f>
        <v>0</v>
      </c>
      <c r="G156" s="4">
        <f>IFERROR(VLOOKUP(YEAR($A156),'Annual Savings'!$A:$F,6,FALSE)*C156,0)</f>
        <v>0</v>
      </c>
      <c r="H156" s="1">
        <f>SUM(D$3:D156,F156)/1000</f>
        <v>435826.62172329886</v>
      </c>
      <c r="I156" s="1">
        <f>SUM(E$3:E156,G156)/1000</f>
        <v>1765220.3209200469</v>
      </c>
      <c r="J156" s="9">
        <f t="shared" si="10"/>
        <v>14527.554057443294</v>
      </c>
      <c r="K156" s="9">
        <f t="shared" si="11"/>
        <v>58840.67736400156</v>
      </c>
    </row>
    <row r="157" spans="1:11" x14ac:dyDescent="0.35">
      <c r="A157" s="3">
        <v>42125</v>
      </c>
      <c r="B157" s="5">
        <f t="shared" si="9"/>
        <v>31</v>
      </c>
      <c r="C157" s="10">
        <f t="shared" si="12"/>
        <v>7.6626843749686049E-2</v>
      </c>
      <c r="D157" s="4">
        <f>IFERROR(VLOOKUP(YEAR($A157),'Annual Savings'!$A:$F,3,FALSE)*C157,0)</f>
        <v>2427567.485312806</v>
      </c>
      <c r="E157" s="4">
        <f>IFERROR(VLOOKUP(YEAR($A157),'Annual Savings'!$A:$F,4,FALSE)*C157,0)</f>
        <v>28659680.619259343</v>
      </c>
      <c r="F157" s="4">
        <f>IFERROR(VLOOKUP(YEAR($A157),'Annual Savings'!$A:$F,5,FALSE)*C157,0)</f>
        <v>0</v>
      </c>
      <c r="G157" s="4">
        <f>IFERROR(VLOOKUP(YEAR($A157),'Annual Savings'!$A:$F,6,FALSE)*C157,0)</f>
        <v>0</v>
      </c>
      <c r="H157" s="1">
        <f>SUM(D$3:D157,F157)/1000</f>
        <v>438254.18920861167</v>
      </c>
      <c r="I157" s="1">
        <f>SUM(E$3:E157,G157)/1000</f>
        <v>1793880.0015393062</v>
      </c>
      <c r="J157" s="9">
        <f t="shared" si="10"/>
        <v>14137.231909955215</v>
      </c>
      <c r="K157" s="9">
        <f t="shared" si="11"/>
        <v>57867.096823848588</v>
      </c>
    </row>
    <row r="158" spans="1:11" x14ac:dyDescent="0.35">
      <c r="A158" s="3">
        <v>42156</v>
      </c>
      <c r="B158" s="5">
        <f t="shared" si="9"/>
        <v>30</v>
      </c>
      <c r="C158" s="10">
        <f t="shared" si="12"/>
        <v>8.2103867394422658E-2</v>
      </c>
      <c r="D158" s="4">
        <f>IFERROR(VLOOKUP(YEAR($A158),'Annual Savings'!$A:$F,3,FALSE)*C158,0)</f>
        <v>2601081.6725822836</v>
      </c>
      <c r="E158" s="4">
        <f>IFERROR(VLOOKUP(YEAR($A158),'Annual Savings'!$A:$F,4,FALSE)*C158,0)</f>
        <v>30708176.168874435</v>
      </c>
      <c r="F158" s="4">
        <f>IFERROR(VLOOKUP(YEAR($A158),'Annual Savings'!$A:$F,5,FALSE)*C158,0)</f>
        <v>0</v>
      </c>
      <c r="G158" s="4">
        <f>IFERROR(VLOOKUP(YEAR($A158),'Annual Savings'!$A:$F,6,FALSE)*C158,0)</f>
        <v>0</v>
      </c>
      <c r="H158" s="1">
        <f>SUM(D$3:D158,F158)/1000</f>
        <v>440855.27088119392</v>
      </c>
      <c r="I158" s="1">
        <f>SUM(E$3:E158,G158)/1000</f>
        <v>1824588.1777081806</v>
      </c>
      <c r="J158" s="9">
        <f t="shared" si="10"/>
        <v>14695.175696039798</v>
      </c>
      <c r="K158" s="9">
        <f t="shared" si="11"/>
        <v>60819.605923606017</v>
      </c>
    </row>
    <row r="159" spans="1:11" x14ac:dyDescent="0.35">
      <c r="A159" s="3">
        <v>42186</v>
      </c>
      <c r="B159" s="5">
        <f t="shared" si="9"/>
        <v>31</v>
      </c>
      <c r="C159" s="10">
        <f t="shared" si="12"/>
        <v>9.568644327155594E-2</v>
      </c>
      <c r="D159" s="4">
        <f>IFERROR(VLOOKUP(YEAR($A159),'Annual Savings'!$A:$F,3,FALSE)*C159,0)</f>
        <v>3031382.8301483341</v>
      </c>
      <c r="E159" s="4">
        <f>IFERROR(VLOOKUP(YEAR($A159),'Annual Savings'!$A:$F,4,FALSE)*C159,0)</f>
        <v>35788279.531830594</v>
      </c>
      <c r="F159" s="4">
        <f>IFERROR(VLOOKUP(YEAR($A159),'Annual Savings'!$A:$F,5,FALSE)*C159,0)</f>
        <v>0</v>
      </c>
      <c r="G159" s="4">
        <f>IFERROR(VLOOKUP(YEAR($A159),'Annual Savings'!$A:$F,6,FALSE)*C159,0)</f>
        <v>0</v>
      </c>
      <c r="H159" s="1">
        <f>SUM(D$3:D159,F159)/1000</f>
        <v>443886.65371134225</v>
      </c>
      <c r="I159" s="1">
        <f>SUM(E$3:E159,G159)/1000</f>
        <v>1860376.4572400113</v>
      </c>
      <c r="J159" s="9">
        <f t="shared" si="10"/>
        <v>14318.924313269104</v>
      </c>
      <c r="K159" s="9">
        <f t="shared" si="11"/>
        <v>60012.143781935847</v>
      </c>
    </row>
    <row r="160" spans="1:11" x14ac:dyDescent="0.35">
      <c r="A160" s="3">
        <v>42217</v>
      </c>
      <c r="B160" s="5">
        <f t="shared" si="9"/>
        <v>31</v>
      </c>
      <c r="C160" s="10">
        <f t="shared" si="12"/>
        <v>9.4591977651563255E-2</v>
      </c>
      <c r="D160" s="4">
        <f>IFERROR(VLOOKUP(YEAR($A160),'Annual Savings'!$A:$F,3,FALSE)*C160,0)</f>
        <v>2996709.7440224579</v>
      </c>
      <c r="E160" s="4">
        <f>IFERROR(VLOOKUP(YEAR($A160),'Annual Savings'!$A:$F,4,FALSE)*C160,0)</f>
        <v>35378931.66386652</v>
      </c>
      <c r="F160" s="4">
        <f>IFERROR(VLOOKUP(YEAR($A160),'Annual Savings'!$A:$F,5,FALSE)*C160,0)</f>
        <v>0</v>
      </c>
      <c r="G160" s="4">
        <f>IFERROR(VLOOKUP(YEAR($A160),'Annual Savings'!$A:$F,6,FALSE)*C160,0)</f>
        <v>0</v>
      </c>
      <c r="H160" s="1">
        <f>SUM(D$3:D160,F160)/1000</f>
        <v>446883.36345536471</v>
      </c>
      <c r="I160" s="1">
        <f>SUM(E$3:E160,G160)/1000</f>
        <v>1895755.3889038777</v>
      </c>
      <c r="J160" s="9">
        <f t="shared" si="10"/>
        <v>14415.592369527894</v>
      </c>
      <c r="K160" s="9">
        <f t="shared" si="11"/>
        <v>61153.399642060569</v>
      </c>
    </row>
    <row r="161" spans="1:11" x14ac:dyDescent="0.35">
      <c r="A161" s="3">
        <v>42248</v>
      </c>
      <c r="B161" s="5">
        <f t="shared" si="9"/>
        <v>30</v>
      </c>
      <c r="C161" s="10">
        <f t="shared" si="12"/>
        <v>7.9288706562768943E-2</v>
      </c>
      <c r="D161" s="4">
        <f>IFERROR(VLOOKUP(YEAR($A161),'Annual Savings'!$A:$F,3,FALSE)*C161,0)</f>
        <v>2511896.3092496498</v>
      </c>
      <c r="E161" s="4">
        <f>IFERROR(VLOOKUP(YEAR($A161),'Annual Savings'!$A:$F,4,FALSE)*C161,0)</f>
        <v>29655260.423178274</v>
      </c>
      <c r="F161" s="4">
        <f>IFERROR(VLOOKUP(YEAR($A161),'Annual Savings'!$A:$F,5,FALSE)*C161,0)</f>
        <v>0</v>
      </c>
      <c r="G161" s="4">
        <f>IFERROR(VLOOKUP(YEAR($A161),'Annual Savings'!$A:$F,6,FALSE)*C161,0)</f>
        <v>0</v>
      </c>
      <c r="H161" s="1">
        <f>SUM(D$3:D161,F161)/1000</f>
        <v>449395.25976461434</v>
      </c>
      <c r="I161" s="1">
        <f>SUM(E$3:E161,G161)/1000</f>
        <v>1925410.649327056</v>
      </c>
      <c r="J161" s="9">
        <f t="shared" si="10"/>
        <v>14979.841992153812</v>
      </c>
      <c r="K161" s="9">
        <f t="shared" si="11"/>
        <v>64180.354977568531</v>
      </c>
    </row>
    <row r="162" spans="1:11" x14ac:dyDescent="0.35">
      <c r="A162" s="3">
        <v>42278</v>
      </c>
      <c r="B162" s="5">
        <f t="shared" si="9"/>
        <v>31</v>
      </c>
      <c r="C162" s="10">
        <f t="shared" si="12"/>
        <v>7.6653805497445382E-2</v>
      </c>
      <c r="D162" s="4">
        <f>IFERROR(VLOOKUP(YEAR($A162),'Annual Savings'!$A:$F,3,FALSE)*C162,0)</f>
        <v>2428421.6437121988</v>
      </c>
      <c r="E162" s="4">
        <f>IFERROR(VLOOKUP(YEAR($A162),'Annual Savings'!$A:$F,4,FALSE)*C162,0)</f>
        <v>28669764.749596797</v>
      </c>
      <c r="F162" s="4">
        <f>IFERROR(VLOOKUP(YEAR($A162),'Annual Savings'!$A:$F,5,FALSE)*C162,0)</f>
        <v>0</v>
      </c>
      <c r="G162" s="4">
        <f>IFERROR(VLOOKUP(YEAR($A162),'Annual Savings'!$A:$F,6,FALSE)*C162,0)</f>
        <v>0</v>
      </c>
      <c r="H162" s="1">
        <f>SUM(D$3:D162,F162)/1000</f>
        <v>451823.68140832655</v>
      </c>
      <c r="I162" s="1">
        <f>SUM(E$3:E162,G162)/1000</f>
        <v>1954080.4140766528</v>
      </c>
      <c r="J162" s="9">
        <f t="shared" si="10"/>
        <v>14574.957464784728</v>
      </c>
      <c r="K162" s="9">
        <f t="shared" si="11"/>
        <v>63034.852066988802</v>
      </c>
    </row>
    <row r="163" spans="1:11" x14ac:dyDescent="0.35">
      <c r="A163" s="3">
        <v>42309</v>
      </c>
      <c r="B163" s="5">
        <f t="shared" si="9"/>
        <v>30</v>
      </c>
      <c r="C163" s="10">
        <f t="shared" si="12"/>
        <v>7.9386345411337406E-2</v>
      </c>
      <c r="D163" s="4">
        <f>IFERROR(VLOOKUP(YEAR($A163),'Annual Savings'!$A:$F,3,FALSE)*C163,0)</f>
        <v>2514989.5450204252</v>
      </c>
      <c r="E163" s="4">
        <f>IFERROR(VLOOKUP(YEAR($A163),'Annual Savings'!$A:$F,4,FALSE)*C163,0)</f>
        <v>29691778.933912519</v>
      </c>
      <c r="F163" s="4">
        <f>IFERROR(VLOOKUP(YEAR($A163),'Annual Savings'!$A:$F,5,FALSE)*C163,0)</f>
        <v>0</v>
      </c>
      <c r="G163" s="4">
        <f>IFERROR(VLOOKUP(YEAR($A163),'Annual Savings'!$A:$F,6,FALSE)*C163,0)</f>
        <v>0</v>
      </c>
      <c r="H163" s="1">
        <f>SUM(D$3:D163,F163)/1000</f>
        <v>454338.67095334694</v>
      </c>
      <c r="I163" s="1">
        <f>SUM(E$3:E163,G163)/1000</f>
        <v>1983772.1930105654</v>
      </c>
      <c r="J163" s="9">
        <f t="shared" si="10"/>
        <v>15144.622365111565</v>
      </c>
      <c r="K163" s="9">
        <f t="shared" si="11"/>
        <v>66125.739767018851</v>
      </c>
    </row>
    <row r="164" spans="1:11" x14ac:dyDescent="0.35">
      <c r="A164" s="3">
        <v>42339</v>
      </c>
      <c r="B164" s="5">
        <f t="shared" si="9"/>
        <v>31</v>
      </c>
      <c r="C164" s="10">
        <f t="shared" si="12"/>
        <v>8.5014666193383409E-2</v>
      </c>
      <c r="D164" s="4">
        <f>IFERROR(VLOOKUP(YEAR($A164),'Annual Savings'!$A:$F,3,FALSE)*C164,0)</f>
        <v>2693296.8830081159</v>
      </c>
      <c r="E164" s="4">
        <f>IFERROR(VLOOKUP(YEAR($A164),'Annual Savings'!$A:$F,4,FALSE)*C164,0)</f>
        <v>31796862.063306574</v>
      </c>
      <c r="F164" s="4">
        <f>IFERROR(VLOOKUP(YEAR($A164),'Annual Savings'!$A:$F,5,FALSE)*C164,0)</f>
        <v>0</v>
      </c>
      <c r="G164" s="4">
        <f>IFERROR(VLOOKUP(YEAR($A164),'Annual Savings'!$A:$F,6,FALSE)*C164,0)</f>
        <v>0</v>
      </c>
      <c r="H164" s="1">
        <f>SUM(D$3:D164,F164)/1000</f>
        <v>457031.96783635509</v>
      </c>
      <c r="I164" s="1">
        <f>SUM(E$3:E164,G164)/1000</f>
        <v>2015569.0550738717</v>
      </c>
      <c r="J164" s="9">
        <f t="shared" si="10"/>
        <v>14742.966704398552</v>
      </c>
      <c r="K164" s="9">
        <f t="shared" si="11"/>
        <v>65018.356615286182</v>
      </c>
    </row>
    <row r="165" spans="1:11" x14ac:dyDescent="0.35">
      <c r="A165" s="3">
        <v>42370</v>
      </c>
      <c r="B165" s="5">
        <f t="shared" si="9"/>
        <v>31</v>
      </c>
      <c r="C165" s="10">
        <f t="shared" si="12"/>
        <v>9.0509272988395034E-2</v>
      </c>
      <c r="D165" s="4">
        <f>IFERROR(VLOOKUP(YEAR($A165),'Annual Savings'!$A:$F,3,FALSE)*C165,0)</f>
        <v>7452740.4019953627</v>
      </c>
      <c r="E165" s="4">
        <f>IFERROR(VLOOKUP(YEAR($A165),'Annual Savings'!$A:$F,4,FALSE)*C165,0)</f>
        <v>28596237.723304216</v>
      </c>
      <c r="F165" s="4">
        <f>IFERROR(VLOOKUP(YEAR($A165),'Annual Savings'!$A:$F,5,FALSE)*C165,0)</f>
        <v>0</v>
      </c>
      <c r="G165" s="4">
        <f>IFERROR(VLOOKUP(YEAR($A165),'Annual Savings'!$A:$F,6,FALSE)*C165,0)</f>
        <v>0</v>
      </c>
      <c r="H165" s="1">
        <f>SUM(D$3:D165,F165)/1000</f>
        <v>464484.70823835046</v>
      </c>
      <c r="I165" s="1">
        <f>SUM(E$3:E165,G165)/1000</f>
        <v>2044165.2927971762</v>
      </c>
      <c r="J165" s="9">
        <f t="shared" si="10"/>
        <v>14983.37768510808</v>
      </c>
      <c r="K165" s="9">
        <f t="shared" si="11"/>
        <v>65940.815896683096</v>
      </c>
    </row>
    <row r="166" spans="1:11" x14ac:dyDescent="0.35">
      <c r="A166" s="3">
        <v>42401</v>
      </c>
      <c r="B166" s="5">
        <f t="shared" si="9"/>
        <v>29</v>
      </c>
      <c r="C166" s="10">
        <f t="shared" si="12"/>
        <v>8.1758161267227153E-2</v>
      </c>
      <c r="D166" s="4">
        <f>IFERROR(VLOOKUP(YEAR($A166),'Annual Savings'!$A:$F,3,FALSE)*C166,0)</f>
        <v>6732153.8617069945</v>
      </c>
      <c r="E166" s="4">
        <f>IFERROR(VLOOKUP(YEAR($A166),'Annual Savings'!$A:$F,4,FALSE)*C166,0)</f>
        <v>25831340.129288662</v>
      </c>
      <c r="F166" s="4">
        <f>IFERROR(VLOOKUP(YEAR($A166),'Annual Savings'!$A:$F,5,FALSE)*C166,0)</f>
        <v>0</v>
      </c>
      <c r="G166" s="4">
        <f>IFERROR(VLOOKUP(YEAR($A166),'Annual Savings'!$A:$F,6,FALSE)*C166,0)</f>
        <v>0</v>
      </c>
      <c r="H166" s="1">
        <f>SUM(D$3:D166,F166)/1000</f>
        <v>471216.86210005742</v>
      </c>
      <c r="I166" s="1">
        <f>SUM(E$3:E166,G166)/1000</f>
        <v>2069996.6329264648</v>
      </c>
      <c r="J166" s="9">
        <f t="shared" si="10"/>
        <v>16248.857313795084</v>
      </c>
      <c r="K166" s="9">
        <f t="shared" si="11"/>
        <v>71379.194238843615</v>
      </c>
    </row>
    <row r="167" spans="1:11" x14ac:dyDescent="0.35">
      <c r="A167" s="3">
        <v>42430</v>
      </c>
      <c r="B167" s="5">
        <f t="shared" si="9"/>
        <v>31</v>
      </c>
      <c r="C167" s="10">
        <f t="shared" si="12"/>
        <v>8.3574188490269763E-2</v>
      </c>
      <c r="D167" s="4">
        <f>IFERROR(VLOOKUP(YEAR($A167),'Annual Savings'!$A:$F,3,FALSE)*C167,0)</f>
        <v>6881689.6938866256</v>
      </c>
      <c r="E167" s="4">
        <f>IFERROR(VLOOKUP(YEAR($A167),'Annual Savings'!$A:$F,4,FALSE)*C167,0)</f>
        <v>26405110.57807767</v>
      </c>
      <c r="F167" s="4">
        <f>IFERROR(VLOOKUP(YEAR($A167),'Annual Savings'!$A:$F,5,FALSE)*C167,0)</f>
        <v>0</v>
      </c>
      <c r="G167" s="4">
        <f>IFERROR(VLOOKUP(YEAR($A167),'Annual Savings'!$A:$F,6,FALSE)*C167,0)</f>
        <v>0</v>
      </c>
      <c r="H167" s="1">
        <f>SUM(D$3:D167,F167)/1000</f>
        <v>478098.55179394403</v>
      </c>
      <c r="I167" s="1">
        <f>SUM(E$3:E167,G167)/1000</f>
        <v>2096401.7435045424</v>
      </c>
      <c r="J167" s="9">
        <f t="shared" si="10"/>
        <v>15422.533928836905</v>
      </c>
      <c r="K167" s="9">
        <f t="shared" si="11"/>
        <v>67625.862693694915</v>
      </c>
    </row>
    <row r="168" spans="1:11" x14ac:dyDescent="0.35">
      <c r="A168" s="3">
        <v>42461</v>
      </c>
      <c r="B168" s="5">
        <f t="shared" si="9"/>
        <v>30</v>
      </c>
      <c r="C168" s="10">
        <f t="shared" si="12"/>
        <v>7.480572152194491E-2</v>
      </c>
      <c r="D168" s="4">
        <f>IFERROR(VLOOKUP(YEAR($A168),'Annual Savings'!$A:$F,3,FALSE)*C168,0)</f>
        <v>6159674.0828809403</v>
      </c>
      <c r="E168" s="4">
        <f>IFERROR(VLOOKUP(YEAR($A168),'Annual Savings'!$A:$F,4,FALSE)*C168,0)</f>
        <v>23634729.625760131</v>
      </c>
      <c r="F168" s="4">
        <f>IFERROR(VLOOKUP(YEAR($A168),'Annual Savings'!$A:$F,5,FALSE)*C168,0)</f>
        <v>0</v>
      </c>
      <c r="G168" s="4">
        <f>IFERROR(VLOOKUP(YEAR($A168),'Annual Savings'!$A:$F,6,FALSE)*C168,0)</f>
        <v>0</v>
      </c>
      <c r="H168" s="1">
        <f>SUM(D$3:D168,F168)/1000</f>
        <v>484258.22587682499</v>
      </c>
      <c r="I168" s="1">
        <f>SUM(E$3:E168,G168)/1000</f>
        <v>2120036.4731303025</v>
      </c>
      <c r="J168" s="9">
        <f t="shared" si="10"/>
        <v>16141.940862560832</v>
      </c>
      <c r="K168" s="9">
        <f t="shared" si="11"/>
        <v>70667.882437676744</v>
      </c>
    </row>
    <row r="169" spans="1:11" x14ac:dyDescent="0.35">
      <c r="A169" s="3">
        <v>42491</v>
      </c>
      <c r="B169" s="5">
        <f t="shared" si="9"/>
        <v>31</v>
      </c>
      <c r="C169" s="10">
        <f t="shared" si="12"/>
        <v>7.6626843749686049E-2</v>
      </c>
      <c r="D169" s="4">
        <f>IFERROR(VLOOKUP(YEAR($A169),'Annual Savings'!$A:$F,3,FALSE)*C169,0)</f>
        <v>6309629.4493923746</v>
      </c>
      <c r="E169" s="4">
        <f>IFERROR(VLOOKUP(YEAR($A169),'Annual Savings'!$A:$F,4,FALSE)*C169,0)</f>
        <v>24210109.831878416</v>
      </c>
      <c r="F169" s="4">
        <f>IFERROR(VLOOKUP(YEAR($A169),'Annual Savings'!$A:$F,5,FALSE)*C169,0)</f>
        <v>0</v>
      </c>
      <c r="G169" s="4">
        <f>IFERROR(VLOOKUP(YEAR($A169),'Annual Savings'!$A:$F,6,FALSE)*C169,0)</f>
        <v>0</v>
      </c>
      <c r="H169" s="1">
        <f>SUM(D$3:D169,F169)/1000</f>
        <v>490567.85532621737</v>
      </c>
      <c r="I169" s="1">
        <f>SUM(E$3:E169,G169)/1000</f>
        <v>2144246.582962181</v>
      </c>
      <c r="J169" s="9">
        <f t="shared" si="10"/>
        <v>15824.769526652173</v>
      </c>
      <c r="K169" s="9">
        <f t="shared" si="11"/>
        <v>69169.244611683258</v>
      </c>
    </row>
    <row r="170" spans="1:11" x14ac:dyDescent="0.35">
      <c r="A170" s="3">
        <v>42522</v>
      </c>
      <c r="B170" s="5">
        <f t="shared" si="9"/>
        <v>30</v>
      </c>
      <c r="C170" s="10">
        <f t="shared" si="12"/>
        <v>8.2103867394422658E-2</v>
      </c>
      <c r="D170" s="4">
        <f>IFERROR(VLOOKUP(YEAR($A170),'Annual Savings'!$A:$F,3,FALSE)*C170,0)</f>
        <v>6760620.0943514397</v>
      </c>
      <c r="E170" s="4">
        <f>IFERROR(VLOOKUP(YEAR($A170),'Annual Savings'!$A:$F,4,FALSE)*C170,0)</f>
        <v>25940565.342013031</v>
      </c>
      <c r="F170" s="4">
        <f>IFERROR(VLOOKUP(YEAR($A170),'Annual Savings'!$A:$F,5,FALSE)*C170,0)</f>
        <v>0</v>
      </c>
      <c r="G170" s="4">
        <f>IFERROR(VLOOKUP(YEAR($A170),'Annual Savings'!$A:$F,6,FALSE)*C170,0)</f>
        <v>0</v>
      </c>
      <c r="H170" s="1">
        <f>SUM(D$3:D170,F170)/1000</f>
        <v>497328.47542056878</v>
      </c>
      <c r="I170" s="1">
        <f>SUM(E$3:E170,G170)/1000</f>
        <v>2170187.1483041937</v>
      </c>
      <c r="J170" s="9">
        <f t="shared" si="10"/>
        <v>16577.615847352292</v>
      </c>
      <c r="K170" s="9">
        <f t="shared" si="11"/>
        <v>72339.571610139785</v>
      </c>
    </row>
    <row r="171" spans="1:11" x14ac:dyDescent="0.35">
      <c r="A171" s="3">
        <v>42552</v>
      </c>
      <c r="B171" s="5">
        <f t="shared" si="9"/>
        <v>31</v>
      </c>
      <c r="C171" s="10">
        <f t="shared" si="12"/>
        <v>9.568644327155594E-2</v>
      </c>
      <c r="D171" s="4">
        <f>IFERROR(VLOOKUP(YEAR($A171),'Annual Savings'!$A:$F,3,FALSE)*C171,0)</f>
        <v>7879040.4358302411</v>
      </c>
      <c r="E171" s="4">
        <f>IFERROR(VLOOKUP(YEAR($A171),'Annual Savings'!$A:$F,4,FALSE)*C171,0)</f>
        <v>30231955.11736922</v>
      </c>
      <c r="F171" s="4">
        <f>IFERROR(VLOOKUP(YEAR($A171),'Annual Savings'!$A:$F,5,FALSE)*C171,0)</f>
        <v>0</v>
      </c>
      <c r="G171" s="4">
        <f>IFERROR(VLOOKUP(YEAR($A171),'Annual Savings'!$A:$F,6,FALSE)*C171,0)</f>
        <v>0</v>
      </c>
      <c r="H171" s="1">
        <f>SUM(D$3:D171,F171)/1000</f>
        <v>505207.51585639903</v>
      </c>
      <c r="I171" s="1">
        <f>SUM(E$3:E171,G171)/1000</f>
        <v>2200419.1034215633</v>
      </c>
      <c r="J171" s="9">
        <f t="shared" si="10"/>
        <v>16297.016640529</v>
      </c>
      <c r="K171" s="9">
        <f t="shared" si="11"/>
        <v>70981.261400695585</v>
      </c>
    </row>
    <row r="172" spans="1:11" x14ac:dyDescent="0.35">
      <c r="A172" s="3">
        <v>42583</v>
      </c>
      <c r="B172" s="5">
        <f t="shared" si="9"/>
        <v>31</v>
      </c>
      <c r="C172" s="10">
        <f t="shared" si="12"/>
        <v>9.4591977651563255E-2</v>
      </c>
      <c r="D172" s="4">
        <f>IFERROR(VLOOKUP(YEAR($A172),'Annual Savings'!$A:$F,3,FALSE)*C172,0)</f>
        <v>7788919.6352161402</v>
      </c>
      <c r="E172" s="4">
        <f>IFERROR(VLOOKUP(YEAR($A172),'Annual Savings'!$A:$F,4,FALSE)*C172,0)</f>
        <v>29886160.725082949</v>
      </c>
      <c r="F172" s="4">
        <f>IFERROR(VLOOKUP(YEAR($A172),'Annual Savings'!$A:$F,5,FALSE)*C172,0)</f>
        <v>0</v>
      </c>
      <c r="G172" s="4">
        <f>IFERROR(VLOOKUP(YEAR($A172),'Annual Savings'!$A:$F,6,FALSE)*C172,0)</f>
        <v>0</v>
      </c>
      <c r="H172" s="1">
        <f>SUM(D$3:D172,F172)/1000</f>
        <v>512996.43549161509</v>
      </c>
      <c r="I172" s="1">
        <f>SUM(E$3:E172,G172)/1000</f>
        <v>2230305.264146646</v>
      </c>
      <c r="J172" s="9">
        <f t="shared" si="10"/>
        <v>16548.272112632745</v>
      </c>
      <c r="K172" s="9">
        <f t="shared" si="11"/>
        <v>71945.331101504707</v>
      </c>
    </row>
    <row r="173" spans="1:11" x14ac:dyDescent="0.35">
      <c r="A173" s="3">
        <v>42614</v>
      </c>
      <c r="B173" s="5">
        <f t="shared" si="9"/>
        <v>30</v>
      </c>
      <c r="C173" s="10">
        <f t="shared" si="12"/>
        <v>7.9288706562768943E-2</v>
      </c>
      <c r="D173" s="4">
        <f>IFERROR(VLOOKUP(YEAR($A173),'Annual Savings'!$A:$F,3,FALSE)*C173,0)</f>
        <v>6528813.3172616428</v>
      </c>
      <c r="E173" s="4">
        <f>IFERROR(VLOOKUP(YEAR($A173),'Annual Savings'!$A:$F,4,FALSE)*C173,0)</f>
        <v>25051120.47395375</v>
      </c>
      <c r="F173" s="4">
        <f>IFERROR(VLOOKUP(YEAR($A173),'Annual Savings'!$A:$F,5,FALSE)*C173,0)</f>
        <v>0</v>
      </c>
      <c r="G173" s="4">
        <f>IFERROR(VLOOKUP(YEAR($A173),'Annual Savings'!$A:$F,6,FALSE)*C173,0)</f>
        <v>0</v>
      </c>
      <c r="H173" s="1">
        <f>SUM(D$3:D173,F173)/1000</f>
        <v>519525.24880887673</v>
      </c>
      <c r="I173" s="1">
        <f>SUM(E$3:E173,G173)/1000</f>
        <v>2255356.3846205999</v>
      </c>
      <c r="J173" s="9">
        <f t="shared" si="10"/>
        <v>17317.508293629224</v>
      </c>
      <c r="K173" s="9">
        <f t="shared" si="11"/>
        <v>75178.54615401999</v>
      </c>
    </row>
    <row r="174" spans="1:11" x14ac:dyDescent="0.35">
      <c r="A174" s="3">
        <v>42644</v>
      </c>
      <c r="B174" s="5">
        <f t="shared" si="9"/>
        <v>31</v>
      </c>
      <c r="C174" s="10">
        <f t="shared" si="12"/>
        <v>7.6653805497445382E-2</v>
      </c>
      <c r="D174" s="4">
        <f>IFERROR(VLOOKUP(YEAR($A174),'Annual Savings'!$A:$F,3,FALSE)*C174,0)</f>
        <v>6311849.5413254974</v>
      </c>
      <c r="E174" s="4">
        <f>IFERROR(VLOOKUP(YEAR($A174),'Annual Savings'!$A:$F,4,FALSE)*C174,0)</f>
        <v>24218628.346312407</v>
      </c>
      <c r="F174" s="4">
        <f>IFERROR(VLOOKUP(YEAR($A174),'Annual Savings'!$A:$F,5,FALSE)*C174,0)</f>
        <v>0</v>
      </c>
      <c r="G174" s="4">
        <f>IFERROR(VLOOKUP(YEAR($A174),'Annual Savings'!$A:$F,6,FALSE)*C174,0)</f>
        <v>0</v>
      </c>
      <c r="H174" s="1">
        <f>SUM(D$3:D174,F174)/1000</f>
        <v>525837.09835020232</v>
      </c>
      <c r="I174" s="1">
        <f>SUM(E$3:E174,G174)/1000</f>
        <v>2279575.0129669122</v>
      </c>
      <c r="J174" s="9">
        <f t="shared" si="10"/>
        <v>16962.487043554913</v>
      </c>
      <c r="K174" s="9">
        <f t="shared" si="11"/>
        <v>73534.677837642332</v>
      </c>
    </row>
    <row r="175" spans="1:11" x14ac:dyDescent="0.35">
      <c r="A175" s="3">
        <v>42675</v>
      </c>
      <c r="B175" s="5">
        <f t="shared" si="9"/>
        <v>30</v>
      </c>
      <c r="C175" s="10">
        <f t="shared" si="12"/>
        <v>7.9386345411337406E-2</v>
      </c>
      <c r="D175" s="4">
        <f>IFERROR(VLOOKUP(YEAR($A175),'Annual Savings'!$A:$F,3,FALSE)*C175,0)</f>
        <v>6536853.1232119538</v>
      </c>
      <c r="E175" s="4">
        <f>IFERROR(VLOOKUP(YEAR($A175),'Annual Savings'!$A:$F,4,FALSE)*C175,0)</f>
        <v>25081969.287920594</v>
      </c>
      <c r="F175" s="4">
        <f>IFERROR(VLOOKUP(YEAR($A175),'Annual Savings'!$A:$F,5,FALSE)*C175,0)</f>
        <v>0</v>
      </c>
      <c r="G175" s="4">
        <f>IFERROR(VLOOKUP(YEAR($A175),'Annual Savings'!$A:$F,6,FALSE)*C175,0)</f>
        <v>0</v>
      </c>
      <c r="H175" s="1">
        <f>SUM(D$3:D175,F175)/1000</f>
        <v>532373.9514734142</v>
      </c>
      <c r="I175" s="1">
        <f>SUM(E$3:E175,G175)/1000</f>
        <v>2304656.9822548325</v>
      </c>
      <c r="J175" s="9">
        <f t="shared" si="10"/>
        <v>17745.798382447141</v>
      </c>
      <c r="K175" s="9">
        <f t="shared" si="11"/>
        <v>76821.899408494413</v>
      </c>
    </row>
    <row r="176" spans="1:11" x14ac:dyDescent="0.35">
      <c r="A176" s="3">
        <v>42705</v>
      </c>
      <c r="B176" s="5">
        <f t="shared" si="9"/>
        <v>31</v>
      </c>
      <c r="C176" s="10">
        <f t="shared" si="12"/>
        <v>8.5014666193383409E-2</v>
      </c>
      <c r="D176" s="4">
        <f>IFERROR(VLOOKUP(YEAR($A176),'Annual Savings'!$A:$F,3,FALSE)*C176,0)</f>
        <v>7000301.9202553546</v>
      </c>
      <c r="E176" s="4">
        <f>IFERROR(VLOOKUP(YEAR($A176),'Annual Savings'!$A:$F,4,FALSE)*C176,0)</f>
        <v>26860226.849298175</v>
      </c>
      <c r="F176" s="4">
        <f>IFERROR(VLOOKUP(YEAR($A176),'Annual Savings'!$A:$F,5,FALSE)*C176,0)</f>
        <v>0</v>
      </c>
      <c r="G176" s="4">
        <f>IFERROR(VLOOKUP(YEAR($A176),'Annual Savings'!$A:$F,6,FALSE)*C176,0)</f>
        <v>0</v>
      </c>
      <c r="H176" s="1">
        <f>SUM(D$3:D176,F176)/1000</f>
        <v>539374.25339366961</v>
      </c>
      <c r="I176" s="1">
        <f>SUM(E$3:E176,G176)/1000</f>
        <v>2331517.209104131</v>
      </c>
      <c r="J176" s="9">
        <f t="shared" si="10"/>
        <v>17399.169464311923</v>
      </c>
      <c r="K176" s="9">
        <f t="shared" si="11"/>
        <v>75210.232551746158</v>
      </c>
    </row>
    <row r="177" spans="1:11" x14ac:dyDescent="0.35">
      <c r="A177" s="3">
        <v>42736</v>
      </c>
      <c r="B177" s="5">
        <f t="shared" si="9"/>
        <v>31</v>
      </c>
      <c r="C177" s="10">
        <f t="shared" si="12"/>
        <v>9.0509272988395034E-2</v>
      </c>
      <c r="D177" s="4">
        <f>IFERROR(VLOOKUP(YEAR($A177),'Annual Savings'!$A:$F,3,FALSE)*C177,0)</f>
        <v>13492703.7689097</v>
      </c>
      <c r="E177" s="4">
        <f>IFERROR(VLOOKUP(YEAR($A177),'Annual Savings'!$A:$F,4,FALSE)*C177,0)</f>
        <v>27177294.209326372</v>
      </c>
      <c r="F177" s="4">
        <f>IFERROR(VLOOKUP(YEAR($A177),'Annual Savings'!$A:$F,5,FALSE)*C177,0)</f>
        <v>0</v>
      </c>
      <c r="G177" s="4">
        <f>IFERROR(VLOOKUP(YEAR($A177),'Annual Savings'!$A:$F,6,FALSE)*C177,0)</f>
        <v>0</v>
      </c>
      <c r="H177" s="1">
        <f>SUM(D$3:D177,F177)/1000</f>
        <v>552866.95716257929</v>
      </c>
      <c r="I177" s="1">
        <f>SUM(E$3:E177,G177)/1000</f>
        <v>2358694.5033134571</v>
      </c>
      <c r="J177" s="9">
        <f t="shared" si="10"/>
        <v>17834.41797298643</v>
      </c>
      <c r="K177" s="9">
        <f t="shared" si="11"/>
        <v>76086.919461724421</v>
      </c>
    </row>
    <row r="178" spans="1:11" x14ac:dyDescent="0.35">
      <c r="A178" s="3">
        <v>42767</v>
      </c>
      <c r="B178" s="5">
        <f t="shared" si="9"/>
        <v>28</v>
      </c>
      <c r="C178" s="10">
        <f t="shared" si="12"/>
        <v>8.1758161267227153E-2</v>
      </c>
      <c r="D178" s="4">
        <f>IFERROR(VLOOKUP(YEAR($A178),'Annual Savings'!$A:$F,3,FALSE)*C178,0)</f>
        <v>12188128.511549151</v>
      </c>
      <c r="E178" s="4">
        <f>IFERROR(VLOOKUP(YEAR($A178),'Annual Savings'!$A:$F,4,FALSE)*C178,0)</f>
        <v>24549590.659709323</v>
      </c>
      <c r="F178" s="4">
        <f>IFERROR(VLOOKUP(YEAR($A178),'Annual Savings'!$A:$F,5,FALSE)*C178,0)</f>
        <v>0</v>
      </c>
      <c r="G178" s="4">
        <f>IFERROR(VLOOKUP(YEAR($A178),'Annual Savings'!$A:$F,6,FALSE)*C178,0)</f>
        <v>0</v>
      </c>
      <c r="H178" s="1">
        <f>SUM(D$3:D178,F178)/1000</f>
        <v>565055.08567412838</v>
      </c>
      <c r="I178" s="1">
        <f>SUM(E$3:E178,G178)/1000</f>
        <v>2383244.0939731663</v>
      </c>
      <c r="J178" s="9">
        <f t="shared" si="10"/>
        <v>20180.538774076012</v>
      </c>
      <c r="K178" s="9">
        <f t="shared" si="11"/>
        <v>85115.86049904165</v>
      </c>
    </row>
    <row r="179" spans="1:11" x14ac:dyDescent="0.35">
      <c r="A179" s="3">
        <v>42795</v>
      </c>
      <c r="B179" s="5">
        <f t="shared" si="9"/>
        <v>31</v>
      </c>
      <c r="C179" s="10">
        <f t="shared" si="12"/>
        <v>8.3574188490269763E-2</v>
      </c>
      <c r="D179" s="4">
        <f>IFERROR(VLOOKUP(YEAR($A179),'Annual Savings'!$A:$F,3,FALSE)*C179,0)</f>
        <v>12458853.44997542</v>
      </c>
      <c r="E179" s="4">
        <f>IFERROR(VLOOKUP(YEAR($A179),'Annual Savings'!$A:$F,4,FALSE)*C179,0)</f>
        <v>25094890.654982772</v>
      </c>
      <c r="F179" s="4">
        <f>IFERROR(VLOOKUP(YEAR($A179),'Annual Savings'!$A:$F,5,FALSE)*C179,0)</f>
        <v>0</v>
      </c>
      <c r="G179" s="4">
        <f>IFERROR(VLOOKUP(YEAR($A179),'Annual Savings'!$A:$F,6,FALSE)*C179,0)</f>
        <v>0</v>
      </c>
      <c r="H179" s="1">
        <f>SUM(D$3:D179,F179)/1000</f>
        <v>577513.93912410375</v>
      </c>
      <c r="I179" s="1">
        <f>SUM(E$3:E179,G179)/1000</f>
        <v>2408338.9846281488</v>
      </c>
      <c r="J179" s="9">
        <f t="shared" si="10"/>
        <v>18629.481907229154</v>
      </c>
      <c r="K179" s="9">
        <f t="shared" si="11"/>
        <v>77688.354342843508</v>
      </c>
    </row>
    <row r="180" spans="1:11" x14ac:dyDescent="0.35">
      <c r="A180" s="3">
        <v>42826</v>
      </c>
      <c r="B180" s="5">
        <f t="shared" si="9"/>
        <v>30</v>
      </c>
      <c r="C180" s="10">
        <f t="shared" si="12"/>
        <v>7.480572152194491E-2</v>
      </c>
      <c r="D180" s="4">
        <f>IFERROR(VLOOKUP(YEAR($A180),'Annual Savings'!$A:$F,3,FALSE)*C180,0)</f>
        <v>11151690.952644935</v>
      </c>
      <c r="E180" s="4">
        <f>IFERROR(VLOOKUP(YEAR($A180),'Annual Savings'!$A:$F,4,FALSE)*C180,0)</f>
        <v>22461975.830957178</v>
      </c>
      <c r="F180" s="4">
        <f>IFERROR(VLOOKUP(YEAR($A180),'Annual Savings'!$A:$F,5,FALSE)*C180,0)</f>
        <v>0</v>
      </c>
      <c r="G180" s="4">
        <f>IFERROR(VLOOKUP(YEAR($A180),'Annual Savings'!$A:$F,6,FALSE)*C180,0)</f>
        <v>0</v>
      </c>
      <c r="H180" s="1">
        <f>SUM(D$3:D180,F180)/1000</f>
        <v>588665.63007674878</v>
      </c>
      <c r="I180" s="1">
        <f>SUM(E$3:E180,G180)/1000</f>
        <v>2430800.9604591066</v>
      </c>
      <c r="J180" s="9">
        <f t="shared" si="10"/>
        <v>19622.187669224961</v>
      </c>
      <c r="K180" s="9">
        <f t="shared" si="11"/>
        <v>81026.698681970214</v>
      </c>
    </row>
    <row r="181" spans="1:11" x14ac:dyDescent="0.35">
      <c r="A181" s="3">
        <v>42856</v>
      </c>
      <c r="B181" s="5">
        <f t="shared" si="9"/>
        <v>31</v>
      </c>
      <c r="C181" s="10">
        <f t="shared" si="12"/>
        <v>7.6626843749686049E-2</v>
      </c>
      <c r="D181" s="4">
        <f>IFERROR(VLOOKUP(YEAR($A181),'Annual Savings'!$A:$F,3,FALSE)*C181,0)</f>
        <v>11423175.430804854</v>
      </c>
      <c r="E181" s="4">
        <f>IFERROR(VLOOKUP(YEAR($A181),'Annual Savings'!$A:$F,4,FALSE)*C181,0)</f>
        <v>23008805.707502652</v>
      </c>
      <c r="F181" s="4">
        <f>IFERROR(VLOOKUP(YEAR($A181),'Annual Savings'!$A:$F,5,FALSE)*C181,0)</f>
        <v>0</v>
      </c>
      <c r="G181" s="4">
        <f>IFERROR(VLOOKUP(YEAR($A181),'Annual Savings'!$A:$F,6,FALSE)*C181,0)</f>
        <v>0</v>
      </c>
      <c r="H181" s="1">
        <f>SUM(D$3:D181,F181)/1000</f>
        <v>600088.80550755362</v>
      </c>
      <c r="I181" s="1">
        <f>SUM(E$3:E181,G181)/1000</f>
        <v>2453809.7661666092</v>
      </c>
      <c r="J181" s="9">
        <f t="shared" si="10"/>
        <v>19357.703403469473</v>
      </c>
      <c r="K181" s="9">
        <f t="shared" si="11"/>
        <v>79155.153747309974</v>
      </c>
    </row>
    <row r="182" spans="1:11" x14ac:dyDescent="0.35">
      <c r="A182" s="3">
        <v>42887</v>
      </c>
      <c r="B182" s="5">
        <f t="shared" si="9"/>
        <v>30</v>
      </c>
      <c r="C182" s="10">
        <f t="shared" si="12"/>
        <v>8.2103867394422658E-2</v>
      </c>
      <c r="D182" s="4">
        <f>IFERROR(VLOOKUP(YEAR($A182),'Annual Savings'!$A:$F,3,FALSE)*C182,0)</f>
        <v>12239664.781937093</v>
      </c>
      <c r="E182" s="4">
        <f>IFERROR(VLOOKUP(YEAR($A182),'Annual Savings'!$A:$F,4,FALSE)*C182,0)</f>
        <v>24653396.124260604</v>
      </c>
      <c r="F182" s="4">
        <f>IFERROR(VLOOKUP(YEAR($A182),'Annual Savings'!$A:$F,5,FALSE)*C182,0)</f>
        <v>0</v>
      </c>
      <c r="G182" s="4">
        <f>IFERROR(VLOOKUP(YEAR($A182),'Annual Savings'!$A:$F,6,FALSE)*C182,0)</f>
        <v>0</v>
      </c>
      <c r="H182" s="1">
        <f>SUM(D$3:D182,F182)/1000</f>
        <v>612328.47028949065</v>
      </c>
      <c r="I182" s="1">
        <f>SUM(E$3:E182,G182)/1000</f>
        <v>2478463.1622908697</v>
      </c>
      <c r="J182" s="9">
        <f t="shared" si="10"/>
        <v>20410.949009649688</v>
      </c>
      <c r="K182" s="9">
        <f t="shared" si="11"/>
        <v>82615.438743028993</v>
      </c>
    </row>
    <row r="183" spans="1:11" x14ac:dyDescent="0.35">
      <c r="A183" s="3">
        <v>42917</v>
      </c>
      <c r="B183" s="5">
        <f t="shared" si="9"/>
        <v>31</v>
      </c>
      <c r="C183" s="10">
        <f t="shared" si="12"/>
        <v>9.568644327155594E-2</v>
      </c>
      <c r="D183" s="4">
        <f>IFERROR(VLOOKUP(YEAR($A183),'Annual Savings'!$A:$F,3,FALSE)*C183,0)</f>
        <v>14264492.367861865</v>
      </c>
      <c r="E183" s="4">
        <f>IFERROR(VLOOKUP(YEAR($A183),'Annual Savings'!$A:$F,4,FALSE)*C183,0)</f>
        <v>28731847.409364626</v>
      </c>
      <c r="F183" s="4">
        <f>IFERROR(VLOOKUP(YEAR($A183),'Annual Savings'!$A:$F,5,FALSE)*C183,0)</f>
        <v>0</v>
      </c>
      <c r="G183" s="4">
        <f>IFERROR(VLOOKUP(YEAR($A183),'Annual Savings'!$A:$F,6,FALSE)*C183,0)</f>
        <v>0</v>
      </c>
      <c r="H183" s="1">
        <f>SUM(D$3:D183,F183)/1000</f>
        <v>626592.96265735256</v>
      </c>
      <c r="I183" s="1">
        <f>SUM(E$3:E183,G183)/1000</f>
        <v>2507195.0097002345</v>
      </c>
      <c r="J183" s="9">
        <f t="shared" si="10"/>
        <v>20212.676214753308</v>
      </c>
      <c r="K183" s="9">
        <f t="shared" si="11"/>
        <v>80877.258377426915</v>
      </c>
    </row>
    <row r="184" spans="1:11" x14ac:dyDescent="0.35">
      <c r="A184" s="3">
        <v>42948</v>
      </c>
      <c r="B184" s="5">
        <f t="shared" si="9"/>
        <v>31</v>
      </c>
      <c r="C184" s="10">
        <f t="shared" si="12"/>
        <v>9.4591977651563255E-2</v>
      </c>
      <c r="D184" s="4">
        <f>IFERROR(VLOOKUP(YEAR($A184),'Annual Savings'!$A:$F,3,FALSE)*C184,0)</f>
        <v>14101334.495654551</v>
      </c>
      <c r="E184" s="4">
        <f>IFERROR(VLOOKUP(YEAR($A184),'Annual Savings'!$A:$F,4,FALSE)*C184,0)</f>
        <v>28403211.313035052</v>
      </c>
      <c r="F184" s="4">
        <f>IFERROR(VLOOKUP(YEAR($A184),'Annual Savings'!$A:$F,5,FALSE)*C184,0)</f>
        <v>0</v>
      </c>
      <c r="G184" s="4">
        <f>IFERROR(VLOOKUP(YEAR($A184),'Annual Savings'!$A:$F,6,FALSE)*C184,0)</f>
        <v>0</v>
      </c>
      <c r="H184" s="1">
        <f>SUM(D$3:D184,F184)/1000</f>
        <v>640694.29715300712</v>
      </c>
      <c r="I184" s="1">
        <f>SUM(E$3:E184,G184)/1000</f>
        <v>2535598.2210132694</v>
      </c>
      <c r="J184" s="9">
        <f t="shared" si="10"/>
        <v>20667.557972677649</v>
      </c>
      <c r="K184" s="9">
        <f t="shared" si="11"/>
        <v>81793.491000428039</v>
      </c>
    </row>
    <row r="185" spans="1:11" x14ac:dyDescent="0.35">
      <c r="A185" s="3">
        <v>42979</v>
      </c>
      <c r="B185" s="5">
        <f t="shared" si="9"/>
        <v>30</v>
      </c>
      <c r="C185" s="10">
        <f t="shared" si="12"/>
        <v>7.9288706562768943E-2</v>
      </c>
      <c r="D185" s="4">
        <f>IFERROR(VLOOKUP(YEAR($A185),'Annual Savings'!$A:$F,3,FALSE)*C185,0)</f>
        <v>11819993.62660463</v>
      </c>
      <c r="E185" s="4">
        <f>IFERROR(VLOOKUP(YEAR($A185),'Annual Savings'!$A:$F,4,FALSE)*C185,0)</f>
        <v>23808085.454510394</v>
      </c>
      <c r="F185" s="4">
        <f>IFERROR(VLOOKUP(YEAR($A185),'Annual Savings'!$A:$F,5,FALSE)*C185,0)</f>
        <v>0</v>
      </c>
      <c r="G185" s="4">
        <f>IFERROR(VLOOKUP(YEAR($A185),'Annual Savings'!$A:$F,6,FALSE)*C185,0)</f>
        <v>0</v>
      </c>
      <c r="H185" s="1">
        <f>SUM(D$3:D185,F185)/1000</f>
        <v>652514.29077961179</v>
      </c>
      <c r="I185" s="1">
        <f>SUM(E$3:E185,G185)/1000</f>
        <v>2559406.3064677794</v>
      </c>
      <c r="J185" s="9">
        <f t="shared" si="10"/>
        <v>21750.476359320393</v>
      </c>
      <c r="K185" s="9">
        <f t="shared" si="11"/>
        <v>85313.543548925983</v>
      </c>
    </row>
    <row r="186" spans="1:11" x14ac:dyDescent="0.35">
      <c r="A186" s="3">
        <v>43009</v>
      </c>
      <c r="B186" s="5">
        <f t="shared" si="9"/>
        <v>31</v>
      </c>
      <c r="C186" s="10">
        <f t="shared" si="12"/>
        <v>7.6653805497445382E-2</v>
      </c>
      <c r="D186" s="4">
        <f>IFERROR(VLOOKUP(YEAR($A186),'Annual Savings'!$A:$F,3,FALSE)*C186,0)</f>
        <v>11427194.76344998</v>
      </c>
      <c r="E186" s="4">
        <f>IFERROR(VLOOKUP(YEAR($A186),'Annual Savings'!$A:$F,4,FALSE)*C186,0)</f>
        <v>23016901.533787183</v>
      </c>
      <c r="F186" s="4">
        <f>IFERROR(VLOOKUP(YEAR($A186),'Annual Savings'!$A:$F,5,FALSE)*C186,0)</f>
        <v>0</v>
      </c>
      <c r="G186" s="4">
        <f>IFERROR(VLOOKUP(YEAR($A186),'Annual Savings'!$A:$F,6,FALSE)*C186,0)</f>
        <v>0</v>
      </c>
      <c r="H186" s="1">
        <f>SUM(D$3:D186,F186)/1000</f>
        <v>663941.48554306186</v>
      </c>
      <c r="I186" s="1">
        <f>SUM(E$3:E186,G186)/1000</f>
        <v>2582423.2080015671</v>
      </c>
      <c r="J186" s="9">
        <f t="shared" si="10"/>
        <v>21417.46727558264</v>
      </c>
      <c r="K186" s="9">
        <f t="shared" si="11"/>
        <v>83303.974451663453</v>
      </c>
    </row>
    <row r="187" spans="1:11" x14ac:dyDescent="0.35">
      <c r="A187" s="3">
        <v>43040</v>
      </c>
      <c r="B187" s="5">
        <f t="shared" si="9"/>
        <v>30</v>
      </c>
      <c r="C187" s="10">
        <f t="shared" si="12"/>
        <v>7.9386345411337406E-2</v>
      </c>
      <c r="D187" s="4">
        <f>IFERROR(VLOOKUP(YEAR($A187),'Annual Savings'!$A:$F,3,FALSE)*C187,0)</f>
        <v>11834549.174523355</v>
      </c>
      <c r="E187" s="4">
        <f>IFERROR(VLOOKUP(YEAR($A187),'Annual Savings'!$A:$F,4,FALSE)*C187,0)</f>
        <v>23837403.552271992</v>
      </c>
      <c r="F187" s="4">
        <f>IFERROR(VLOOKUP(YEAR($A187),'Annual Savings'!$A:$F,5,FALSE)*C187,0)</f>
        <v>0</v>
      </c>
      <c r="G187" s="4">
        <f>IFERROR(VLOOKUP(YEAR($A187),'Annual Savings'!$A:$F,6,FALSE)*C187,0)</f>
        <v>0</v>
      </c>
      <c r="H187" s="1">
        <f>SUM(D$3:D187,F187)/1000</f>
        <v>675776.03471758519</v>
      </c>
      <c r="I187" s="1">
        <f>SUM(E$3:E187,G187)/1000</f>
        <v>2606260.6115538389</v>
      </c>
      <c r="J187" s="9">
        <f t="shared" si="10"/>
        <v>22525.867823919507</v>
      </c>
      <c r="K187" s="9">
        <f t="shared" si="11"/>
        <v>86875.353718461294</v>
      </c>
    </row>
    <row r="188" spans="1:11" x14ac:dyDescent="0.35">
      <c r="A188" s="3">
        <v>43070</v>
      </c>
      <c r="B188" s="5">
        <f t="shared" si="9"/>
        <v>31</v>
      </c>
      <c r="C188" s="10">
        <f t="shared" si="12"/>
        <v>8.5014666193383409E-2</v>
      </c>
      <c r="D188" s="4">
        <f>IFERROR(VLOOKUP(YEAR($A188),'Annual Savings'!$A:$F,3,FALSE)*C188,0)</f>
        <v>12673593.203064851</v>
      </c>
      <c r="E188" s="4">
        <f>IFERROR(VLOOKUP(YEAR($A188),'Annual Savings'!$A:$F,4,FALSE)*C188,0)</f>
        <v>25527424.085502248</v>
      </c>
      <c r="F188" s="4">
        <f>IFERROR(VLOOKUP(YEAR($A188),'Annual Savings'!$A:$F,5,FALSE)*C188,0)</f>
        <v>0</v>
      </c>
      <c r="G188" s="4">
        <f>IFERROR(VLOOKUP(YEAR($A188),'Annual Savings'!$A:$F,6,FALSE)*C188,0)</f>
        <v>0</v>
      </c>
      <c r="H188" s="1">
        <f>SUM(D$3:D188,F188)/1000</f>
        <v>688449.62792065006</v>
      </c>
      <c r="I188" s="1">
        <f>SUM(E$3:E188,G188)/1000</f>
        <v>2631788.035639341</v>
      </c>
      <c r="J188" s="9">
        <f t="shared" si="10"/>
        <v>22208.052513569357</v>
      </c>
      <c r="K188" s="9">
        <f t="shared" si="11"/>
        <v>84896.388246430361</v>
      </c>
    </row>
    <row r="189" spans="1:11" x14ac:dyDescent="0.35">
      <c r="A189" s="3">
        <v>43101</v>
      </c>
      <c r="B189" s="5">
        <f t="shared" si="9"/>
        <v>31</v>
      </c>
      <c r="C189" s="10">
        <f t="shared" si="12"/>
        <v>9.0509272988395034E-2</v>
      </c>
      <c r="D189" s="4">
        <f>IFERROR(VLOOKUP(YEAR($A189),'Annual Savings'!$A:$F,3,FALSE)*C189,0)</f>
        <v>2809352.0981303854</v>
      </c>
      <c r="E189" s="4">
        <f>IFERROR(VLOOKUP(YEAR($A189),'Annual Savings'!$A:$F,4,FALSE)*C189,0)</f>
        <v>26735520.820089627</v>
      </c>
      <c r="F189" s="4">
        <f>IFERROR(VLOOKUP(YEAR($A189),'Annual Savings'!$A:$F,5,FALSE)*C189,0)</f>
        <v>0</v>
      </c>
      <c r="G189" s="4">
        <f>IFERROR(VLOOKUP(YEAR($A189),'Annual Savings'!$A:$F,6,FALSE)*C189,0)</f>
        <v>0</v>
      </c>
      <c r="H189" s="1">
        <f>SUM(D$3:D189,F189)/1000</f>
        <v>691258.98001878033</v>
      </c>
      <c r="I189" s="1">
        <f>SUM(E$3:E189,G189)/1000</f>
        <v>2658523.5564594306</v>
      </c>
      <c r="J189" s="9">
        <f t="shared" si="10"/>
        <v>22298.676774799365</v>
      </c>
      <c r="K189" s="9">
        <f t="shared" si="11"/>
        <v>85758.824401917111</v>
      </c>
    </row>
    <row r="190" spans="1:11" x14ac:dyDescent="0.35">
      <c r="A190" s="3">
        <v>43132</v>
      </c>
      <c r="B190" s="5">
        <f t="shared" si="9"/>
        <v>28</v>
      </c>
      <c r="C190" s="10">
        <f t="shared" si="12"/>
        <v>8.1758161267227153E-2</v>
      </c>
      <c r="D190" s="4">
        <f>IFERROR(VLOOKUP(YEAR($A190),'Annual Savings'!$A:$F,3,FALSE)*C190,0)</f>
        <v>2537722.9792224406</v>
      </c>
      <c r="E190" s="4">
        <f>IFERROR(VLOOKUP(YEAR($A190),'Annual Savings'!$A:$F,4,FALSE)*C190,0)</f>
        <v>24150531.217419714</v>
      </c>
      <c r="F190" s="4">
        <f>IFERROR(VLOOKUP(YEAR($A190),'Annual Savings'!$A:$F,5,FALSE)*C190,0)</f>
        <v>0</v>
      </c>
      <c r="G190" s="4">
        <f>IFERROR(VLOOKUP(YEAR($A190),'Annual Savings'!$A:$F,6,FALSE)*C190,0)</f>
        <v>0</v>
      </c>
      <c r="H190" s="1">
        <f>SUM(D$3:D190,F190)/1000</f>
        <v>693796.70299800276</v>
      </c>
      <c r="I190" s="1">
        <f>SUM(E$3:E190,G190)/1000</f>
        <v>2682674.0876768501</v>
      </c>
      <c r="J190" s="9">
        <f t="shared" si="10"/>
        <v>24778.4536785001</v>
      </c>
      <c r="K190" s="9">
        <f t="shared" si="11"/>
        <v>95809.788845601797</v>
      </c>
    </row>
    <row r="191" spans="1:11" x14ac:dyDescent="0.35">
      <c r="A191" s="3">
        <v>43160</v>
      </c>
      <c r="B191" s="5">
        <f t="shared" si="9"/>
        <v>31</v>
      </c>
      <c r="C191" s="10">
        <f t="shared" si="12"/>
        <v>8.3574188490269763E-2</v>
      </c>
      <c r="D191" s="4">
        <f>IFERROR(VLOOKUP(YEAR($A191),'Annual Savings'!$A:$F,3,FALSE)*C191,0)</f>
        <v>2594091.3459197492</v>
      </c>
      <c r="E191" s="4">
        <f>IFERROR(VLOOKUP(YEAR($A191),'Annual Savings'!$A:$F,4,FALSE)*C191,0)</f>
        <v>24686967.231414992</v>
      </c>
      <c r="F191" s="4">
        <f>IFERROR(VLOOKUP(YEAR($A191),'Annual Savings'!$A:$F,5,FALSE)*C191,0)</f>
        <v>0</v>
      </c>
      <c r="G191" s="4">
        <f>IFERROR(VLOOKUP(YEAR($A191),'Annual Savings'!$A:$F,6,FALSE)*C191,0)</f>
        <v>0</v>
      </c>
      <c r="H191" s="1">
        <f>SUM(D$3:D191,F191)/1000</f>
        <v>696390.79434392252</v>
      </c>
      <c r="I191" s="1">
        <f>SUM(E$3:E191,G191)/1000</f>
        <v>2707361.0549082649</v>
      </c>
      <c r="J191" s="9">
        <f t="shared" si="10"/>
        <v>22464.219172384597</v>
      </c>
      <c r="K191" s="9">
        <f t="shared" si="11"/>
        <v>87334.227577685961</v>
      </c>
    </row>
    <row r="192" spans="1:11" x14ac:dyDescent="0.35">
      <c r="A192" s="3">
        <v>43191</v>
      </c>
      <c r="B192" s="5">
        <f t="shared" si="9"/>
        <v>30</v>
      </c>
      <c r="C192" s="10">
        <f t="shared" si="12"/>
        <v>7.480572152194491E-2</v>
      </c>
      <c r="D192" s="4">
        <f>IFERROR(VLOOKUP(YEAR($A192),'Annual Savings'!$A:$F,3,FALSE)*C192,0)</f>
        <v>2321923.5308273784</v>
      </c>
      <c r="E192" s="4">
        <f>IFERROR(VLOOKUP(YEAR($A192),'Annual Savings'!$A:$F,4,FALSE)*C192,0)</f>
        <v>22096851.064843025</v>
      </c>
      <c r="F192" s="4">
        <f>IFERROR(VLOOKUP(YEAR($A192),'Annual Savings'!$A:$F,5,FALSE)*C192,0)</f>
        <v>0</v>
      </c>
      <c r="G192" s="4">
        <f>IFERROR(VLOOKUP(YEAR($A192),'Annual Savings'!$A:$F,6,FALSE)*C192,0)</f>
        <v>0</v>
      </c>
      <c r="H192" s="1">
        <f>SUM(D$3:D192,F192)/1000</f>
        <v>698712.71787474991</v>
      </c>
      <c r="I192" s="1">
        <f>SUM(E$3:E192,G192)/1000</f>
        <v>2729457.9059731085</v>
      </c>
      <c r="J192" s="9">
        <f t="shared" si="10"/>
        <v>23290.423929158329</v>
      </c>
      <c r="K192" s="9">
        <f t="shared" si="11"/>
        <v>90981.930199103619</v>
      </c>
    </row>
    <row r="193" spans="1:11" x14ac:dyDescent="0.35">
      <c r="A193" s="3">
        <v>43221</v>
      </c>
      <c r="B193" s="5">
        <f t="shared" si="9"/>
        <v>31</v>
      </c>
      <c r="C193" s="10">
        <f t="shared" si="12"/>
        <v>7.6626843749686049E-2</v>
      </c>
      <c r="D193" s="4">
        <f>IFERROR(VLOOKUP(YEAR($A193),'Annual Savings'!$A:$F,3,FALSE)*C193,0)</f>
        <v>2378450.0433330354</v>
      </c>
      <c r="E193" s="4">
        <f>IFERROR(VLOOKUP(YEAR($A193),'Annual Savings'!$A:$F,4,FALSE)*C193,0)</f>
        <v>22634792.091525938</v>
      </c>
      <c r="F193" s="4">
        <f>IFERROR(VLOOKUP(YEAR($A193),'Annual Savings'!$A:$F,5,FALSE)*C193,0)</f>
        <v>0</v>
      </c>
      <c r="G193" s="4">
        <f>IFERROR(VLOOKUP(YEAR($A193),'Annual Savings'!$A:$F,6,FALSE)*C193,0)</f>
        <v>0</v>
      </c>
      <c r="H193" s="1">
        <f>SUM(D$3:D193,F193)/1000</f>
        <v>701091.16791808291</v>
      </c>
      <c r="I193" s="1">
        <f>SUM(E$3:E193,G193)/1000</f>
        <v>2752092.6980646341</v>
      </c>
      <c r="J193" s="9">
        <f t="shared" si="10"/>
        <v>22615.844126389773</v>
      </c>
      <c r="K193" s="9">
        <f t="shared" si="11"/>
        <v>88777.183808536589</v>
      </c>
    </row>
    <row r="194" spans="1:11" x14ac:dyDescent="0.35">
      <c r="A194" s="3">
        <v>43252</v>
      </c>
      <c r="B194" s="5">
        <f t="shared" si="9"/>
        <v>30</v>
      </c>
      <c r="C194" s="10">
        <f t="shared" si="12"/>
        <v>8.2103867394422658E-2</v>
      </c>
      <c r="D194" s="4">
        <f>IFERROR(VLOOKUP(YEAR($A194),'Annual Savings'!$A:$F,3,FALSE)*C194,0)</f>
        <v>2548453.4845254472</v>
      </c>
      <c r="E194" s="4">
        <f>IFERROR(VLOOKUP(YEAR($A194),'Annual Savings'!$A:$F,4,FALSE)*C194,0)</f>
        <v>24252649.299425002</v>
      </c>
      <c r="F194" s="4">
        <f>IFERROR(VLOOKUP(YEAR($A194),'Annual Savings'!$A:$F,5,FALSE)*C194,0)</f>
        <v>0</v>
      </c>
      <c r="G194" s="4">
        <f>IFERROR(VLOOKUP(YEAR($A194),'Annual Savings'!$A:$F,6,FALSE)*C194,0)</f>
        <v>0</v>
      </c>
      <c r="H194" s="1">
        <f>SUM(D$3:D194,F194)/1000</f>
        <v>703639.62140260835</v>
      </c>
      <c r="I194" s="1">
        <f>SUM(E$3:E194,G194)/1000</f>
        <v>2776345.3473640596</v>
      </c>
      <c r="J194" s="9">
        <f t="shared" si="10"/>
        <v>23454.654046753611</v>
      </c>
      <c r="K194" s="9">
        <f t="shared" si="11"/>
        <v>92544.844912135319</v>
      </c>
    </row>
    <row r="195" spans="1:11" x14ac:dyDescent="0.35">
      <c r="A195" s="3">
        <v>43282</v>
      </c>
      <c r="B195" s="5">
        <f t="shared" si="9"/>
        <v>31</v>
      </c>
      <c r="C195" s="10">
        <f t="shared" si="12"/>
        <v>9.568644327155594E-2</v>
      </c>
      <c r="D195" s="4">
        <f>IFERROR(VLOOKUP(YEAR($A195),'Annual Savings'!$A:$F,3,FALSE)*C195,0)</f>
        <v>2970048.2756285877</v>
      </c>
      <c r="E195" s="4">
        <f>IFERROR(VLOOKUP(YEAR($A195),'Annual Savings'!$A:$F,4,FALSE)*C195,0)</f>
        <v>28264804.387667783</v>
      </c>
      <c r="F195" s="4">
        <f>IFERROR(VLOOKUP(YEAR($A195),'Annual Savings'!$A:$F,5,FALSE)*C195,0)</f>
        <v>0</v>
      </c>
      <c r="G195" s="4">
        <f>IFERROR(VLOOKUP(YEAR($A195),'Annual Savings'!$A:$F,6,FALSE)*C195,0)</f>
        <v>0</v>
      </c>
      <c r="H195" s="1">
        <f>SUM(D$3:D195,F195)/1000</f>
        <v>706609.66967823694</v>
      </c>
      <c r="I195" s="1">
        <f>SUM(E$3:E195,G195)/1000</f>
        <v>2804610.1517517273</v>
      </c>
      <c r="J195" s="9">
        <f t="shared" si="10"/>
        <v>22793.860312201192</v>
      </c>
      <c r="K195" s="9">
        <f t="shared" si="11"/>
        <v>90471.295217797655</v>
      </c>
    </row>
    <row r="196" spans="1:11" x14ac:dyDescent="0.35">
      <c r="A196" s="3">
        <v>43313</v>
      </c>
      <c r="B196" s="5">
        <f t="shared" ref="B196:B259" si="13">A197-A196</f>
        <v>31</v>
      </c>
      <c r="C196" s="10">
        <f t="shared" si="12"/>
        <v>9.4591977651563255E-2</v>
      </c>
      <c r="D196" s="4">
        <f>IFERROR(VLOOKUP(YEAR($A196),'Annual Savings'!$A:$F,3,FALSE)*C196,0)</f>
        <v>2936076.7367537562</v>
      </c>
      <c r="E196" s="4">
        <f>IFERROR(VLOOKUP(YEAR($A196),'Annual Savings'!$A:$F,4,FALSE)*C196,0)</f>
        <v>27941510.349343792</v>
      </c>
      <c r="F196" s="4">
        <f>IFERROR(VLOOKUP(YEAR($A196),'Annual Savings'!$A:$F,5,FALSE)*C196,0)</f>
        <v>0</v>
      </c>
      <c r="G196" s="4">
        <f>IFERROR(VLOOKUP(YEAR($A196),'Annual Savings'!$A:$F,6,FALSE)*C196,0)</f>
        <v>0</v>
      </c>
      <c r="H196" s="1">
        <f>SUM(D$3:D196,F196)/1000</f>
        <v>709545.74641499063</v>
      </c>
      <c r="I196" s="1">
        <f>SUM(E$3:E196,G196)/1000</f>
        <v>2832551.6621010709</v>
      </c>
      <c r="J196" s="9">
        <f t="shared" ref="J196:J259" si="14">H196/B196</f>
        <v>22888.572464999699</v>
      </c>
      <c r="K196" s="9">
        <f t="shared" ref="K196:K259" si="15">I196/B196</f>
        <v>91372.634261324871</v>
      </c>
    </row>
    <row r="197" spans="1:11" x14ac:dyDescent="0.35">
      <c r="A197" s="3">
        <v>43344</v>
      </c>
      <c r="B197" s="5">
        <f t="shared" si="13"/>
        <v>30</v>
      </c>
      <c r="C197" s="10">
        <f t="shared" si="12"/>
        <v>7.9288706562768943E-2</v>
      </c>
      <c r="D197" s="4">
        <f>IFERROR(VLOOKUP(YEAR($A197),'Annual Savings'!$A:$F,3,FALSE)*C197,0)</f>
        <v>2461072.6258813287</v>
      </c>
      <c r="E197" s="4">
        <f>IFERROR(VLOOKUP(YEAR($A197),'Annual Savings'!$A:$F,4,FALSE)*C197,0)</f>
        <v>23421079.355909612</v>
      </c>
      <c r="F197" s="4">
        <f>IFERROR(VLOOKUP(YEAR($A197),'Annual Savings'!$A:$F,5,FALSE)*C197,0)</f>
        <v>0</v>
      </c>
      <c r="G197" s="4">
        <f>IFERROR(VLOOKUP(YEAR($A197),'Annual Savings'!$A:$F,6,FALSE)*C197,0)</f>
        <v>0</v>
      </c>
      <c r="H197" s="1">
        <f>SUM(D$3:D197,F197)/1000</f>
        <v>712006.81904087192</v>
      </c>
      <c r="I197" s="1">
        <f>SUM(E$3:E197,G197)/1000</f>
        <v>2855972.7414569808</v>
      </c>
      <c r="J197" s="9">
        <f t="shared" si="14"/>
        <v>23733.560634695732</v>
      </c>
      <c r="K197" s="9">
        <f t="shared" si="15"/>
        <v>95199.091381899358</v>
      </c>
    </row>
    <row r="198" spans="1:11" x14ac:dyDescent="0.35">
      <c r="A198" s="3">
        <v>43374</v>
      </c>
      <c r="B198" s="5">
        <f t="shared" si="13"/>
        <v>31</v>
      </c>
      <c r="C198" s="10">
        <f t="shared" si="12"/>
        <v>7.6653805497445382E-2</v>
      </c>
      <c r="D198" s="4">
        <f>IFERROR(VLOOKUP(YEAR($A198),'Annual Savings'!$A:$F,3,FALSE)*C198,0)</f>
        <v>2379286.9193804949</v>
      </c>
      <c r="E198" s="4">
        <f>IFERROR(VLOOKUP(YEAR($A198),'Annual Savings'!$A:$F,4,FALSE)*C198,0)</f>
        <v>22642756.318226315</v>
      </c>
      <c r="F198" s="4">
        <f>IFERROR(VLOOKUP(YEAR($A198),'Annual Savings'!$A:$F,5,FALSE)*C198,0)</f>
        <v>0</v>
      </c>
      <c r="G198" s="4">
        <f>IFERROR(VLOOKUP(YEAR($A198),'Annual Savings'!$A:$F,6,FALSE)*C198,0)</f>
        <v>0</v>
      </c>
      <c r="H198" s="1">
        <f>SUM(D$3:D198,F198)/1000</f>
        <v>714386.10596025258</v>
      </c>
      <c r="I198" s="1">
        <f>SUM(E$3:E198,G198)/1000</f>
        <v>2878615.4977752073</v>
      </c>
      <c r="J198" s="9">
        <f t="shared" si="14"/>
        <v>23044.713095492018</v>
      </c>
      <c r="K198" s="9">
        <f t="shared" si="15"/>
        <v>92858.564444361531</v>
      </c>
    </row>
    <row r="199" spans="1:11" x14ac:dyDescent="0.35">
      <c r="A199" s="3">
        <v>43405</v>
      </c>
      <c r="B199" s="5">
        <f t="shared" si="13"/>
        <v>30</v>
      </c>
      <c r="C199" s="10">
        <f t="shared" si="12"/>
        <v>7.9386345411337406E-2</v>
      </c>
      <c r="D199" s="4">
        <f>IFERROR(VLOOKUP(YEAR($A199),'Annual Savings'!$A:$F,3,FALSE)*C199,0)</f>
        <v>2464103.2756150863</v>
      </c>
      <c r="E199" s="4">
        <f>IFERROR(VLOOKUP(YEAR($A199),'Annual Savings'!$A:$F,4,FALSE)*C199,0)</f>
        <v>23449920.881010428</v>
      </c>
      <c r="F199" s="4">
        <f>IFERROR(VLOOKUP(YEAR($A199),'Annual Savings'!$A:$F,5,FALSE)*C199,0)</f>
        <v>0</v>
      </c>
      <c r="G199" s="4">
        <f>IFERROR(VLOOKUP(YEAR($A199),'Annual Savings'!$A:$F,6,FALSE)*C199,0)</f>
        <v>0</v>
      </c>
      <c r="H199" s="1">
        <f>SUM(D$3:D199,F199)/1000</f>
        <v>716850.2092358676</v>
      </c>
      <c r="I199" s="1">
        <f>SUM(E$3:E199,G199)/1000</f>
        <v>2902065.4186562174</v>
      </c>
      <c r="J199" s="9">
        <f t="shared" si="14"/>
        <v>23895.006974528918</v>
      </c>
      <c r="K199" s="9">
        <f t="shared" si="15"/>
        <v>96735.513955207251</v>
      </c>
    </row>
    <row r="200" spans="1:11" x14ac:dyDescent="0.35">
      <c r="A200" s="3">
        <v>43435</v>
      </c>
      <c r="B200" s="5">
        <f t="shared" si="13"/>
        <v>31</v>
      </c>
      <c r="C200" s="10">
        <f t="shared" si="12"/>
        <v>8.5014666193383409E-2</v>
      </c>
      <c r="D200" s="4">
        <f>IFERROR(VLOOKUP(YEAR($A200),'Annual Savings'!$A:$F,3,FALSE)*C200,0)</f>
        <v>2638802.8867811062</v>
      </c>
      <c r="E200" s="4">
        <f>IFERROR(VLOOKUP(YEAR($A200),'Annual Savings'!$A:$F,4,FALSE)*C200,0)</f>
        <v>25112469.728020038</v>
      </c>
      <c r="F200" s="4">
        <f>IFERROR(VLOOKUP(YEAR($A200),'Annual Savings'!$A:$F,5,FALSE)*C200,0)</f>
        <v>0</v>
      </c>
      <c r="G200" s="4">
        <f>IFERROR(VLOOKUP(YEAR($A200),'Annual Savings'!$A:$F,6,FALSE)*C200,0)</f>
        <v>0</v>
      </c>
      <c r="H200" s="1">
        <f>SUM(D$3:D200,F200)/1000</f>
        <v>719489.01212264877</v>
      </c>
      <c r="I200" s="1">
        <f>SUM(E$3:E200,G200)/1000</f>
        <v>2927177.8883842379</v>
      </c>
      <c r="J200" s="9">
        <f t="shared" si="14"/>
        <v>23209.322971698348</v>
      </c>
      <c r="K200" s="9">
        <f t="shared" si="15"/>
        <v>94425.093173685091</v>
      </c>
    </row>
    <row r="201" spans="1:11" x14ac:dyDescent="0.35">
      <c r="A201" s="3">
        <v>43466</v>
      </c>
      <c r="B201" s="5">
        <f t="shared" si="13"/>
        <v>31</v>
      </c>
      <c r="C201" s="10">
        <f t="shared" si="12"/>
        <v>9.0509272988395034E-2</v>
      </c>
      <c r="D201" s="4">
        <f>IFERROR(VLOOKUP(YEAR($A201),'Annual Savings'!$A:$F,3,FALSE)*C201,0)</f>
        <v>1101036.0409094738</v>
      </c>
      <c r="E201" s="4">
        <f>IFERROR(VLOOKUP(YEAR($A201),'Annual Savings'!$A:$F,4,FALSE)*C201,0)</f>
        <v>36239316.268748872</v>
      </c>
      <c r="F201" s="4">
        <f>IFERROR(VLOOKUP(YEAR($A201),'Annual Savings'!$A:$F,5,FALSE)*C201,0)</f>
        <v>0</v>
      </c>
      <c r="G201" s="4">
        <f>IFERROR(VLOOKUP(YEAR($A201),'Annual Savings'!$A:$F,6,FALSE)*C201,0)</f>
        <v>0</v>
      </c>
      <c r="H201" s="1">
        <f>SUM(D$3:D201,F201)/1000</f>
        <v>720590.04816355824</v>
      </c>
      <c r="I201" s="1">
        <f>SUM(E$3:E201,G201)/1000</f>
        <v>2963417.2046529865</v>
      </c>
      <c r="J201" s="9">
        <f t="shared" si="14"/>
        <v>23244.840263340589</v>
      </c>
      <c r="K201" s="9">
        <f t="shared" si="15"/>
        <v>95594.103375902792</v>
      </c>
    </row>
    <row r="202" spans="1:11" x14ac:dyDescent="0.35">
      <c r="A202" s="3">
        <v>43497</v>
      </c>
      <c r="B202" s="5">
        <f t="shared" si="13"/>
        <v>28</v>
      </c>
      <c r="C202" s="10">
        <f t="shared" si="12"/>
        <v>8.1758161267227153E-2</v>
      </c>
      <c r="D202" s="4">
        <f>IFERROR(VLOOKUP(YEAR($A202),'Annual Savings'!$A:$F,3,FALSE)*C202,0)</f>
        <v>994579.66263023822</v>
      </c>
      <c r="E202" s="4">
        <f>IFERROR(VLOOKUP(YEAR($A202),'Annual Savings'!$A:$F,4,FALSE)*C202,0)</f>
        <v>32735428.822793797</v>
      </c>
      <c r="F202" s="4">
        <f>IFERROR(VLOOKUP(YEAR($A202),'Annual Savings'!$A:$F,5,FALSE)*C202,0)</f>
        <v>0</v>
      </c>
      <c r="G202" s="4">
        <f>IFERROR(VLOOKUP(YEAR($A202),'Annual Savings'!$A:$F,6,FALSE)*C202,0)</f>
        <v>0</v>
      </c>
      <c r="H202" s="1">
        <f>SUM(D$3:D202,F202)/1000</f>
        <v>721584.62782618846</v>
      </c>
      <c r="I202" s="1">
        <f>SUM(E$3:E202,G202)/1000</f>
        <v>2996152.6334757805</v>
      </c>
      <c r="J202" s="9">
        <f t="shared" si="14"/>
        <v>25770.879565221017</v>
      </c>
      <c r="K202" s="9">
        <f t="shared" si="15"/>
        <v>107005.45119556358</v>
      </c>
    </row>
    <row r="203" spans="1:11" x14ac:dyDescent="0.35">
      <c r="A203" s="3">
        <v>43525</v>
      </c>
      <c r="B203" s="5">
        <f t="shared" si="13"/>
        <v>31</v>
      </c>
      <c r="C203" s="10">
        <f t="shared" si="12"/>
        <v>8.3574188490269763E-2</v>
      </c>
      <c r="D203" s="4">
        <f>IFERROR(VLOOKUP(YEAR($A203),'Annual Savings'!$A:$F,3,FALSE)*C203,0)</f>
        <v>1016671.4479006716</v>
      </c>
      <c r="E203" s="4">
        <f>IFERROR(VLOOKUP(YEAR($A203),'Annual Savings'!$A:$F,4,FALSE)*C203,0)</f>
        <v>33462554.15167515</v>
      </c>
      <c r="F203" s="4">
        <f>IFERROR(VLOOKUP(YEAR($A203),'Annual Savings'!$A:$F,5,FALSE)*C203,0)</f>
        <v>0</v>
      </c>
      <c r="G203" s="4">
        <f>IFERROR(VLOOKUP(YEAR($A203),'Annual Savings'!$A:$F,6,FALSE)*C203,0)</f>
        <v>0</v>
      </c>
      <c r="H203" s="1">
        <f>SUM(D$3:D203,F203)/1000</f>
        <v>722601.29927408905</v>
      </c>
      <c r="I203" s="1">
        <f>SUM(E$3:E203,G203)/1000</f>
        <v>3029615.1876274557</v>
      </c>
      <c r="J203" s="9">
        <f t="shared" si="14"/>
        <v>23309.719331422228</v>
      </c>
      <c r="K203" s="9">
        <f t="shared" si="15"/>
        <v>97729.522181530832</v>
      </c>
    </row>
    <row r="204" spans="1:11" x14ac:dyDescent="0.35">
      <c r="A204" s="3">
        <v>43556</v>
      </c>
      <c r="B204" s="5">
        <f t="shared" si="13"/>
        <v>30</v>
      </c>
      <c r="C204" s="10">
        <f t="shared" si="12"/>
        <v>7.480572152194491E-2</v>
      </c>
      <c r="D204" s="4">
        <f>IFERROR(VLOOKUP(YEAR($A204),'Annual Savings'!$A:$F,3,FALSE)*C204,0)</f>
        <v>910003.94481634384</v>
      </c>
      <c r="E204" s="4">
        <f>IFERROR(VLOOKUP(YEAR($A204),'Annual Savings'!$A:$F,4,FALSE)*C204,0)</f>
        <v>29951717.77916396</v>
      </c>
      <c r="F204" s="4">
        <f>IFERROR(VLOOKUP(YEAR($A204),'Annual Savings'!$A:$F,5,FALSE)*C204,0)</f>
        <v>0</v>
      </c>
      <c r="G204" s="4">
        <f>IFERROR(VLOOKUP(YEAR($A204),'Annual Savings'!$A:$F,6,FALSE)*C204,0)</f>
        <v>0</v>
      </c>
      <c r="H204" s="1">
        <f>SUM(D$3:D204,F204)/1000</f>
        <v>723511.30321890546</v>
      </c>
      <c r="I204" s="1">
        <f>SUM(E$3:E204,G204)/1000</f>
        <v>3059566.9054066194</v>
      </c>
      <c r="J204" s="9">
        <f t="shared" si="14"/>
        <v>24117.043440630183</v>
      </c>
      <c r="K204" s="9">
        <f t="shared" si="15"/>
        <v>101985.56351355398</v>
      </c>
    </row>
    <row r="205" spans="1:11" x14ac:dyDescent="0.35">
      <c r="A205" s="3">
        <v>43586</v>
      </c>
      <c r="B205" s="5">
        <f t="shared" si="13"/>
        <v>31</v>
      </c>
      <c r="C205" s="10">
        <f t="shared" si="12"/>
        <v>7.6626843749686049E-2</v>
      </c>
      <c r="D205" s="4">
        <f>IFERROR(VLOOKUP(YEAR($A205),'Annual Savings'!$A:$F,3,FALSE)*C205,0)</f>
        <v>932157.71029738395</v>
      </c>
      <c r="E205" s="4">
        <f>IFERROR(VLOOKUP(YEAR($A205),'Annual Savings'!$A:$F,4,FALSE)*C205,0)</f>
        <v>30680883.114340406</v>
      </c>
      <c r="F205" s="4">
        <f>IFERROR(VLOOKUP(YEAR($A205),'Annual Savings'!$A:$F,5,FALSE)*C205,0)</f>
        <v>0</v>
      </c>
      <c r="G205" s="4">
        <f>IFERROR(VLOOKUP(YEAR($A205),'Annual Savings'!$A:$F,6,FALSE)*C205,0)</f>
        <v>0</v>
      </c>
      <c r="H205" s="1">
        <f>SUM(D$3:D205,F205)/1000</f>
        <v>724443.46092920285</v>
      </c>
      <c r="I205" s="1">
        <f>SUM(E$3:E205,G205)/1000</f>
        <v>3090247.7885209597</v>
      </c>
      <c r="J205" s="9">
        <f t="shared" si="14"/>
        <v>23369.143900942028</v>
      </c>
      <c r="K205" s="9">
        <f t="shared" si="15"/>
        <v>99685.412532934177</v>
      </c>
    </row>
    <row r="206" spans="1:11" x14ac:dyDescent="0.35">
      <c r="A206" s="3">
        <v>43617</v>
      </c>
      <c r="B206" s="5">
        <f t="shared" si="13"/>
        <v>30</v>
      </c>
      <c r="C206" s="10">
        <f t="shared" si="12"/>
        <v>8.2103867394422658E-2</v>
      </c>
      <c r="D206" s="4">
        <f>IFERROR(VLOOKUP(YEAR($A206),'Annual Savings'!$A:$F,3,FALSE)*C206,0)</f>
        <v>998785.14227931562</v>
      </c>
      <c r="E206" s="4">
        <f>IFERROR(VLOOKUP(YEAR($A206),'Annual Savings'!$A:$F,4,FALSE)*C206,0)</f>
        <v>32873847.277233142</v>
      </c>
      <c r="F206" s="4">
        <f>IFERROR(VLOOKUP(YEAR($A206),'Annual Savings'!$A:$F,5,FALSE)*C206,0)</f>
        <v>0</v>
      </c>
      <c r="G206" s="4">
        <f>IFERROR(VLOOKUP(YEAR($A206),'Annual Savings'!$A:$F,6,FALSE)*C206,0)</f>
        <v>0</v>
      </c>
      <c r="H206" s="1">
        <f>SUM(D$3:D206,F206)/1000</f>
        <v>725442.24607148208</v>
      </c>
      <c r="I206" s="1">
        <f>SUM(E$3:E206,G206)/1000</f>
        <v>3123121.635798193</v>
      </c>
      <c r="J206" s="9">
        <f t="shared" si="14"/>
        <v>24181.408202382736</v>
      </c>
      <c r="K206" s="9">
        <f t="shared" si="15"/>
        <v>104104.05452660643</v>
      </c>
    </row>
    <row r="207" spans="1:11" x14ac:dyDescent="0.35">
      <c r="A207" s="3">
        <v>43647</v>
      </c>
      <c r="B207" s="5">
        <f t="shared" si="13"/>
        <v>31</v>
      </c>
      <c r="C207" s="10">
        <f t="shared" si="12"/>
        <v>9.568644327155594E-2</v>
      </c>
      <c r="D207" s="4">
        <f>IFERROR(VLOOKUP(YEAR($A207),'Annual Savings'!$A:$F,3,FALSE)*C207,0)</f>
        <v>1164015.787442368</v>
      </c>
      <c r="E207" s="4">
        <f>IFERROR(VLOOKUP(YEAR($A207),'Annual Savings'!$A:$F,4,FALSE)*C207,0)</f>
        <v>38312221.12229567</v>
      </c>
      <c r="F207" s="4">
        <f>IFERROR(VLOOKUP(YEAR($A207),'Annual Savings'!$A:$F,5,FALSE)*C207,0)</f>
        <v>0</v>
      </c>
      <c r="G207" s="4">
        <f>IFERROR(VLOOKUP(YEAR($A207),'Annual Savings'!$A:$F,6,FALSE)*C207,0)</f>
        <v>0</v>
      </c>
      <c r="H207" s="1">
        <f>SUM(D$3:D207,F207)/1000</f>
        <v>726606.26185892441</v>
      </c>
      <c r="I207" s="1">
        <f>SUM(E$3:E207,G207)/1000</f>
        <v>3161433.8569204886</v>
      </c>
      <c r="J207" s="9">
        <f t="shared" si="14"/>
        <v>23438.911672868529</v>
      </c>
      <c r="K207" s="9">
        <f t="shared" si="15"/>
        <v>101981.73732001576</v>
      </c>
    </row>
    <row r="208" spans="1:11" x14ac:dyDescent="0.35">
      <c r="A208" s="3">
        <v>43678</v>
      </c>
      <c r="B208" s="5">
        <f t="shared" si="13"/>
        <v>31</v>
      </c>
      <c r="C208" s="10">
        <f t="shared" si="12"/>
        <v>9.4591977651563255E-2</v>
      </c>
      <c r="D208" s="4">
        <f>IFERROR(VLOOKUP(YEAR($A208),'Annual Savings'!$A:$F,3,FALSE)*C208,0)</f>
        <v>1150701.725210283</v>
      </c>
      <c r="E208" s="4">
        <f>IFERROR(VLOOKUP(YEAR($A208),'Annual Savings'!$A:$F,4,FALSE)*C208,0)</f>
        <v>37874004.302751966</v>
      </c>
      <c r="F208" s="4">
        <f>IFERROR(VLOOKUP(YEAR($A208),'Annual Savings'!$A:$F,5,FALSE)*C208,0)</f>
        <v>0</v>
      </c>
      <c r="G208" s="4">
        <f>IFERROR(VLOOKUP(YEAR($A208),'Annual Savings'!$A:$F,6,FALSE)*C208,0)</f>
        <v>0</v>
      </c>
      <c r="H208" s="1">
        <f>SUM(D$3:D208,F208)/1000</f>
        <v>727756.9635841347</v>
      </c>
      <c r="I208" s="1">
        <f>SUM(E$3:E208,G208)/1000</f>
        <v>3199307.8612232408</v>
      </c>
      <c r="J208" s="9">
        <f t="shared" si="14"/>
        <v>23476.031083359183</v>
      </c>
      <c r="K208" s="9">
        <f t="shared" si="15"/>
        <v>103203.47939429809</v>
      </c>
    </row>
    <row r="209" spans="1:11" x14ac:dyDescent="0.35">
      <c r="A209" s="3">
        <v>43709</v>
      </c>
      <c r="B209" s="5">
        <f t="shared" si="13"/>
        <v>30</v>
      </c>
      <c r="C209" s="10">
        <f t="shared" si="12"/>
        <v>7.9288706562768943E-2</v>
      </c>
      <c r="D209" s="4">
        <f>IFERROR(VLOOKUP(YEAR($A209),'Annual Savings'!$A:$F,3,FALSE)*C209,0)</f>
        <v>964538.99893657933</v>
      </c>
      <c r="E209" s="4">
        <f>IFERROR(VLOOKUP(YEAR($A209),'Annual Savings'!$A:$F,4,FALSE)*C209,0)</f>
        <v>31746675.437738046</v>
      </c>
      <c r="F209" s="4">
        <f>IFERROR(VLOOKUP(YEAR($A209),'Annual Savings'!$A:$F,5,FALSE)*C209,0)</f>
        <v>0</v>
      </c>
      <c r="G209" s="4">
        <f>IFERROR(VLOOKUP(YEAR($A209),'Annual Savings'!$A:$F,6,FALSE)*C209,0)</f>
        <v>0</v>
      </c>
      <c r="H209" s="1">
        <f>SUM(D$3:D209,F209)/1000</f>
        <v>728721.50258307124</v>
      </c>
      <c r="I209" s="1">
        <f>SUM(E$3:E209,G209)/1000</f>
        <v>3231054.5366609786</v>
      </c>
      <c r="J209" s="9">
        <f t="shared" si="14"/>
        <v>24290.71675276904</v>
      </c>
      <c r="K209" s="9">
        <f t="shared" si="15"/>
        <v>107701.81788869928</v>
      </c>
    </row>
    <row r="210" spans="1:11" x14ac:dyDescent="0.35">
      <c r="A210" s="3">
        <v>43739</v>
      </c>
      <c r="B210" s="5">
        <f t="shared" si="13"/>
        <v>31</v>
      </c>
      <c r="C210" s="10">
        <f t="shared" si="12"/>
        <v>7.6653805497445382E-2</v>
      </c>
      <c r="D210" s="4">
        <f>IFERROR(VLOOKUP(YEAR($A210),'Annual Savings'!$A:$F,3,FALSE)*C210,0)</f>
        <v>932485.69719893322</v>
      </c>
      <c r="E210" s="4">
        <f>IFERROR(VLOOKUP(YEAR($A210),'Annual Savings'!$A:$F,4,FALSE)*C210,0)</f>
        <v>30691678.420411799</v>
      </c>
      <c r="F210" s="4">
        <f>IFERROR(VLOOKUP(YEAR($A210),'Annual Savings'!$A:$F,5,FALSE)*C210,0)</f>
        <v>0</v>
      </c>
      <c r="G210" s="4">
        <f>IFERROR(VLOOKUP(YEAR($A210),'Annual Savings'!$A:$F,6,FALSE)*C210,0)</f>
        <v>0</v>
      </c>
      <c r="H210" s="1">
        <f>SUM(D$3:D210,F210)/1000</f>
        <v>729653.98828027025</v>
      </c>
      <c r="I210" s="1">
        <f>SUM(E$3:E210,G210)/1000</f>
        <v>3261746.2150813905</v>
      </c>
      <c r="J210" s="9">
        <f t="shared" si="14"/>
        <v>23537.225428395814</v>
      </c>
      <c r="K210" s="9">
        <f t="shared" si="15"/>
        <v>105217.61984133518</v>
      </c>
    </row>
    <row r="211" spans="1:11" x14ac:dyDescent="0.35">
      <c r="A211" s="3">
        <v>43770</v>
      </c>
      <c r="B211" s="5">
        <f t="shared" si="13"/>
        <v>30</v>
      </c>
      <c r="C211" s="10">
        <f t="shared" si="12"/>
        <v>7.9386345411337406E-2</v>
      </c>
      <c r="D211" s="4">
        <f>IFERROR(VLOOKUP(YEAR($A211),'Annual Savings'!$A:$F,3,FALSE)*C211,0)</f>
        <v>965726.76553460024</v>
      </c>
      <c r="E211" s="4">
        <f>IFERROR(VLOOKUP(YEAR($A211),'Annual Savings'!$A:$F,4,FALSE)*C211,0)</f>
        <v>31785769.389070995</v>
      </c>
      <c r="F211" s="4">
        <f>IFERROR(VLOOKUP(YEAR($A211),'Annual Savings'!$A:$F,5,FALSE)*C211,0)</f>
        <v>0</v>
      </c>
      <c r="G211" s="4">
        <f>IFERROR(VLOOKUP(YEAR($A211),'Annual Savings'!$A:$F,6,FALSE)*C211,0)</f>
        <v>0</v>
      </c>
      <c r="H211" s="1">
        <f>SUM(D$3:D211,F211)/1000</f>
        <v>730619.71504580486</v>
      </c>
      <c r="I211" s="1">
        <f>SUM(E$3:E211,G211)/1000</f>
        <v>3293531.9844704615</v>
      </c>
      <c r="J211" s="9">
        <f t="shared" si="14"/>
        <v>24353.990501526827</v>
      </c>
      <c r="K211" s="9">
        <f t="shared" si="15"/>
        <v>109784.39948234872</v>
      </c>
    </row>
    <row r="212" spans="1:11" x14ac:dyDescent="0.35">
      <c r="A212" s="3">
        <v>43800</v>
      </c>
      <c r="B212" s="5">
        <f t="shared" si="13"/>
        <v>31</v>
      </c>
      <c r="C212" s="10">
        <f t="shared" si="12"/>
        <v>8.5014666193383409E-2</v>
      </c>
      <c r="D212" s="4">
        <f>IFERROR(VLOOKUP(YEAR($A212),'Annual Savings'!$A:$F,3,FALSE)*C212,0)</f>
        <v>1034194.7117043481</v>
      </c>
      <c r="E212" s="4">
        <f>IFERROR(VLOOKUP(YEAR($A212),'Annual Savings'!$A:$F,4,FALSE)*C212,0)</f>
        <v>34039311.928393893</v>
      </c>
      <c r="F212" s="4">
        <f>IFERROR(VLOOKUP(YEAR($A212),'Annual Savings'!$A:$F,5,FALSE)*C212,0)</f>
        <v>0</v>
      </c>
      <c r="G212" s="4">
        <f>IFERROR(VLOOKUP(YEAR($A212),'Annual Savings'!$A:$F,6,FALSE)*C212,0)</f>
        <v>0</v>
      </c>
      <c r="H212" s="1">
        <f>SUM(D$3:D212,F212)/1000</f>
        <v>731653.90975750925</v>
      </c>
      <c r="I212" s="1">
        <f>SUM(E$3:E212,G212)/1000</f>
        <v>3327571.2963988553</v>
      </c>
      <c r="J212" s="9">
        <f t="shared" si="14"/>
        <v>23601.739024435781</v>
      </c>
      <c r="K212" s="9">
        <f t="shared" si="15"/>
        <v>107341.00956125339</v>
      </c>
    </row>
    <row r="213" spans="1:11" x14ac:dyDescent="0.35">
      <c r="A213" s="3">
        <v>43831</v>
      </c>
      <c r="B213" s="5">
        <f t="shared" si="13"/>
        <v>31</v>
      </c>
      <c r="C213" s="10">
        <f t="shared" si="12"/>
        <v>9.0509272988395034E-2</v>
      </c>
      <c r="D213" s="4">
        <f>IFERROR(VLOOKUP(YEAR($A213),'Annual Savings'!$A:$F,3,FALSE)*C213,0)</f>
        <v>104642.22159664045</v>
      </c>
      <c r="E213" s="4">
        <f>IFERROR(VLOOKUP(YEAR($A213),'Annual Savings'!$A:$F,4,FALSE)*C213,0)</f>
        <v>31867263.676324423</v>
      </c>
      <c r="F213" s="4">
        <f>IFERROR(VLOOKUP(YEAR($A213),'Annual Savings'!$A:$F,5,FALSE)*C213,0)</f>
        <v>0</v>
      </c>
      <c r="G213" s="4">
        <f>IFERROR(VLOOKUP(YEAR($A213),'Annual Savings'!$A:$F,6,FALSE)*C213,0)</f>
        <v>0</v>
      </c>
      <c r="H213" s="1">
        <f>SUM(D$3:D213,F213)/1000</f>
        <v>731758.5519791058</v>
      </c>
      <c r="I213" s="1">
        <f>SUM(E$3:E213,G213)/1000</f>
        <v>3359438.5600751797</v>
      </c>
      <c r="J213" s="9">
        <f t="shared" si="14"/>
        <v>23605.114579971156</v>
      </c>
      <c r="K213" s="9">
        <f t="shared" si="15"/>
        <v>108368.98580887677</v>
      </c>
    </row>
    <row r="214" spans="1:11" x14ac:dyDescent="0.35">
      <c r="A214" s="3">
        <v>43862</v>
      </c>
      <c r="B214" s="5">
        <f t="shared" si="13"/>
        <v>29</v>
      </c>
      <c r="C214" s="10">
        <f t="shared" ref="C214:C277" si="16">C202</f>
        <v>8.1758161267227153E-2</v>
      </c>
      <c r="D214" s="4">
        <f>IFERROR(VLOOKUP(YEAR($A214),'Annual Savings'!$A:$F,3,FALSE)*C214,0)</f>
        <v>94524.630970751532</v>
      </c>
      <c r="E214" s="4">
        <f>IFERROR(VLOOKUP(YEAR($A214),'Annual Savings'!$A:$F,4,FALSE)*C214,0)</f>
        <v>28786098.890974894</v>
      </c>
      <c r="F214" s="4">
        <f>IFERROR(VLOOKUP(YEAR($A214),'Annual Savings'!$A:$F,5,FALSE)*C214,0)</f>
        <v>0</v>
      </c>
      <c r="G214" s="4">
        <f>IFERROR(VLOOKUP(YEAR($A214),'Annual Savings'!$A:$F,6,FALSE)*C214,0)</f>
        <v>0</v>
      </c>
      <c r="H214" s="1">
        <f>SUM(D$3:D214,F214)/1000</f>
        <v>731853.07661007659</v>
      </c>
      <c r="I214" s="1">
        <f>SUM(E$3:E214,G214)/1000</f>
        <v>3388224.6589661548</v>
      </c>
      <c r="J214" s="9">
        <f t="shared" si="14"/>
        <v>25236.312986554367</v>
      </c>
      <c r="K214" s="9">
        <f t="shared" si="15"/>
        <v>116835.33306779843</v>
      </c>
    </row>
    <row r="215" spans="1:11" x14ac:dyDescent="0.35">
      <c r="A215" s="3">
        <v>43891</v>
      </c>
      <c r="B215" s="5">
        <f t="shared" si="13"/>
        <v>31</v>
      </c>
      <c r="C215" s="10">
        <f t="shared" si="16"/>
        <v>8.3574188490269763E-2</v>
      </c>
      <c r="D215" s="4">
        <f>IFERROR(VLOOKUP(YEAR($A215),'Annual Savings'!$A:$F,3,FALSE)*C215,0)</f>
        <v>96624.229352494382</v>
      </c>
      <c r="E215" s="4">
        <f>IFERROR(VLOOKUP(YEAR($A215),'Annual Savings'!$A:$F,4,FALSE)*C215,0)</f>
        <v>29425500.981493313</v>
      </c>
      <c r="F215" s="4">
        <f>IFERROR(VLOOKUP(YEAR($A215),'Annual Savings'!$A:$F,5,FALSE)*C215,0)</f>
        <v>0</v>
      </c>
      <c r="G215" s="4">
        <f>IFERROR(VLOOKUP(YEAR($A215),'Annual Savings'!$A:$F,6,FALSE)*C215,0)</f>
        <v>0</v>
      </c>
      <c r="H215" s="1">
        <f>SUM(D$3:D215,F215)/1000</f>
        <v>731949.70083942905</v>
      </c>
      <c r="I215" s="1">
        <f>SUM(E$3:E215,G215)/1000</f>
        <v>3417650.1599476482</v>
      </c>
      <c r="J215" s="9">
        <f t="shared" si="14"/>
        <v>23611.280672239645</v>
      </c>
      <c r="K215" s="9">
        <f t="shared" si="15"/>
        <v>110246.77935314995</v>
      </c>
    </row>
    <row r="216" spans="1:11" x14ac:dyDescent="0.35">
      <c r="A216" s="3">
        <v>43922</v>
      </c>
      <c r="B216" s="5">
        <f t="shared" si="13"/>
        <v>30</v>
      </c>
      <c r="C216" s="10">
        <f t="shared" si="16"/>
        <v>7.480572152194491E-2</v>
      </c>
      <c r="D216" s="4">
        <f>IFERROR(VLOOKUP(YEAR($A216),'Annual Savings'!$A:$F,3,FALSE)*C216,0)</f>
        <v>86486.573471865238</v>
      </c>
      <c r="E216" s="4">
        <f>IFERROR(VLOOKUP(YEAR($A216),'Annual Savings'!$A:$F,4,FALSE)*C216,0)</f>
        <v>26338225.615215905</v>
      </c>
      <c r="F216" s="4">
        <f>IFERROR(VLOOKUP(YEAR($A216),'Annual Savings'!$A:$F,5,FALSE)*C216,0)</f>
        <v>0</v>
      </c>
      <c r="G216" s="4">
        <f>IFERROR(VLOOKUP(YEAR($A216),'Annual Savings'!$A:$F,6,FALSE)*C216,0)</f>
        <v>0</v>
      </c>
      <c r="H216" s="1">
        <f>SUM(D$3:D216,F216)/1000</f>
        <v>732036.18741290097</v>
      </c>
      <c r="I216" s="1">
        <f>SUM(E$3:E216,G216)/1000</f>
        <v>3443988.3855628637</v>
      </c>
      <c r="J216" s="9">
        <f t="shared" si="14"/>
        <v>24401.206247096699</v>
      </c>
      <c r="K216" s="9">
        <f t="shared" si="15"/>
        <v>114799.61285209545</v>
      </c>
    </row>
    <row r="217" spans="1:11" x14ac:dyDescent="0.35">
      <c r="A217" s="3">
        <v>43952</v>
      </c>
      <c r="B217" s="5">
        <f t="shared" si="13"/>
        <v>31</v>
      </c>
      <c r="C217" s="10">
        <f t="shared" si="16"/>
        <v>7.6626843749686049E-2</v>
      </c>
      <c r="D217" s="4">
        <f>IFERROR(VLOOKUP(YEAR($A217),'Annual Savings'!$A:$F,3,FALSE)*C217,0)</f>
        <v>88592.062439103873</v>
      </c>
      <c r="E217" s="4">
        <f>IFERROR(VLOOKUP(YEAR($A217),'Annual Savings'!$A:$F,4,FALSE)*C217,0)</f>
        <v>26979421.597705826</v>
      </c>
      <c r="F217" s="4">
        <f>IFERROR(VLOOKUP(YEAR($A217),'Annual Savings'!$A:$F,5,FALSE)*C217,0)</f>
        <v>0</v>
      </c>
      <c r="G217" s="4">
        <f>IFERROR(VLOOKUP(YEAR($A217),'Annual Savings'!$A:$F,6,FALSE)*C217,0)</f>
        <v>0</v>
      </c>
      <c r="H217" s="1">
        <f>SUM(D$3:D217,F217)/1000</f>
        <v>732124.77947534004</v>
      </c>
      <c r="I217" s="1">
        <f>SUM(E$3:E217,G217)/1000</f>
        <v>3470967.8071605698</v>
      </c>
      <c r="J217" s="9">
        <f t="shared" si="14"/>
        <v>23616.92837017226</v>
      </c>
      <c r="K217" s="9">
        <f t="shared" si="15"/>
        <v>111966.70345679257</v>
      </c>
    </row>
    <row r="218" spans="1:11" x14ac:dyDescent="0.35">
      <c r="A218" s="3">
        <v>43983</v>
      </c>
      <c r="B218" s="5">
        <f t="shared" si="13"/>
        <v>30</v>
      </c>
      <c r="C218" s="10">
        <f t="shared" si="16"/>
        <v>8.2103867394422658E-2</v>
      </c>
      <c r="D218" s="4">
        <f>IFERROR(VLOOKUP(YEAR($A218),'Annual Savings'!$A:$F,3,FALSE)*C218,0)</f>
        <v>94924.318825651731</v>
      </c>
      <c r="E218" s="4">
        <f>IFERROR(VLOOKUP(YEAR($A218),'Annual Savings'!$A:$F,4,FALSE)*C218,0)</f>
        <v>28907818.002687048</v>
      </c>
      <c r="F218" s="4">
        <f>IFERROR(VLOOKUP(YEAR($A218),'Annual Savings'!$A:$F,5,FALSE)*C218,0)</f>
        <v>0</v>
      </c>
      <c r="G218" s="4">
        <f>IFERROR(VLOOKUP(YEAR($A218),'Annual Savings'!$A:$F,6,FALSE)*C218,0)</f>
        <v>0</v>
      </c>
      <c r="H218" s="1">
        <f>SUM(D$3:D218,F218)/1000</f>
        <v>732219.70379416563</v>
      </c>
      <c r="I218" s="1">
        <f>SUM(E$3:E218,G218)/1000</f>
        <v>3499875.6251632567</v>
      </c>
      <c r="J218" s="9">
        <f t="shared" si="14"/>
        <v>24407.323459805521</v>
      </c>
      <c r="K218" s="9">
        <f t="shared" si="15"/>
        <v>116662.52083877522</v>
      </c>
    </row>
    <row r="219" spans="1:11" x14ac:dyDescent="0.35">
      <c r="A219" s="3">
        <v>44013</v>
      </c>
      <c r="B219" s="5">
        <f t="shared" si="13"/>
        <v>31</v>
      </c>
      <c r="C219" s="10">
        <f t="shared" si="16"/>
        <v>9.568644327155594E-2</v>
      </c>
      <c r="D219" s="4">
        <f>IFERROR(VLOOKUP(YEAR($A219),'Annual Savings'!$A:$F,3,FALSE)*C219,0)</f>
        <v>110627.80276558352</v>
      </c>
      <c r="E219" s="4">
        <f>IFERROR(VLOOKUP(YEAR($A219),'Annual Savings'!$A:$F,4,FALSE)*C219,0)</f>
        <v>33690085.195749</v>
      </c>
      <c r="F219" s="4">
        <f>IFERROR(VLOOKUP(YEAR($A219),'Annual Savings'!$A:$F,5,FALSE)*C219,0)</f>
        <v>0</v>
      </c>
      <c r="G219" s="4">
        <f>IFERROR(VLOOKUP(YEAR($A219),'Annual Savings'!$A:$F,6,FALSE)*C219,0)</f>
        <v>0</v>
      </c>
      <c r="H219" s="1">
        <f>SUM(D$3:D219,F219)/1000</f>
        <v>732330.33159693121</v>
      </c>
      <c r="I219" s="1">
        <f>SUM(E$3:E219,G219)/1000</f>
        <v>3533565.7103590053</v>
      </c>
      <c r="J219" s="9">
        <f t="shared" si="14"/>
        <v>23623.559083771976</v>
      </c>
      <c r="K219" s="9">
        <f t="shared" si="15"/>
        <v>113985.9906567421</v>
      </c>
    </row>
    <row r="220" spans="1:11" x14ac:dyDescent="0.35">
      <c r="A220" s="3">
        <v>44044</v>
      </c>
      <c r="B220" s="5">
        <f t="shared" si="13"/>
        <v>31</v>
      </c>
      <c r="C220" s="10">
        <f t="shared" si="16"/>
        <v>9.4591977651563255E-2</v>
      </c>
      <c r="D220" s="4">
        <f>IFERROR(VLOOKUP(YEAR($A220),'Annual Savings'!$A:$F,3,FALSE)*C220,0)</f>
        <v>109362.43723832021</v>
      </c>
      <c r="E220" s="4">
        <f>IFERROR(VLOOKUP(YEAR($A220),'Annual Savings'!$A:$F,4,FALSE)*C220,0)</f>
        <v>33304736.564107124</v>
      </c>
      <c r="F220" s="4">
        <f>IFERROR(VLOOKUP(YEAR($A220),'Annual Savings'!$A:$F,5,FALSE)*C220,0)</f>
        <v>0</v>
      </c>
      <c r="G220" s="4">
        <f>IFERROR(VLOOKUP(YEAR($A220),'Annual Savings'!$A:$F,6,FALSE)*C220,0)</f>
        <v>0</v>
      </c>
      <c r="H220" s="1">
        <f>SUM(D$3:D220,F220)/1000</f>
        <v>732439.69403416954</v>
      </c>
      <c r="I220" s="1">
        <f>SUM(E$3:E220,G220)/1000</f>
        <v>3566870.4469231125</v>
      </c>
      <c r="J220" s="9">
        <f t="shared" si="14"/>
        <v>23627.086904328051</v>
      </c>
      <c r="K220" s="9">
        <f t="shared" si="15"/>
        <v>115060.33699751976</v>
      </c>
    </row>
    <row r="221" spans="1:11" x14ac:dyDescent="0.35">
      <c r="A221" s="3">
        <v>44075</v>
      </c>
      <c r="B221" s="5">
        <f t="shared" si="13"/>
        <v>30</v>
      </c>
      <c r="C221" s="10">
        <f t="shared" si="16"/>
        <v>7.9288706562768943E-2</v>
      </c>
      <c r="D221" s="4">
        <f>IFERROR(VLOOKUP(YEAR($A221),'Annual Savings'!$A:$F,3,FALSE)*C221,0)</f>
        <v>91669.572943272782</v>
      </c>
      <c r="E221" s="4">
        <f>IFERROR(VLOOKUP(YEAR($A221),'Annual Savings'!$A:$F,4,FALSE)*C221,0)</f>
        <v>27916632.574371073</v>
      </c>
      <c r="F221" s="4">
        <f>IFERROR(VLOOKUP(YEAR($A221),'Annual Savings'!$A:$F,5,FALSE)*C221,0)</f>
        <v>0</v>
      </c>
      <c r="G221" s="4">
        <f>IFERROR(VLOOKUP(YEAR($A221),'Annual Savings'!$A:$F,6,FALSE)*C221,0)</f>
        <v>0</v>
      </c>
      <c r="H221" s="1">
        <f>SUM(D$3:D221,F221)/1000</f>
        <v>732531.3636071129</v>
      </c>
      <c r="I221" s="1">
        <f>SUM(E$3:E221,G221)/1000</f>
        <v>3594787.0794974831</v>
      </c>
      <c r="J221" s="9">
        <f t="shared" si="14"/>
        <v>24417.712120237098</v>
      </c>
      <c r="K221" s="9">
        <f t="shared" si="15"/>
        <v>119826.23598324944</v>
      </c>
    </row>
    <row r="222" spans="1:11" x14ac:dyDescent="0.35">
      <c r="A222" s="3">
        <v>44105</v>
      </c>
      <c r="B222" s="5">
        <f t="shared" si="13"/>
        <v>31</v>
      </c>
      <c r="C222" s="10">
        <f t="shared" si="16"/>
        <v>7.6653805497445382E-2</v>
      </c>
      <c r="D222" s="4">
        <f>IFERROR(VLOOKUP(YEAR($A222),'Annual Savings'!$A:$F,3,FALSE)*C222,0)</f>
        <v>88623.234241622122</v>
      </c>
      <c r="E222" s="4">
        <f>IFERROR(VLOOKUP(YEAR($A222),'Annual Savings'!$A:$F,4,FALSE)*C222,0)</f>
        <v>26988914.515908044</v>
      </c>
      <c r="F222" s="4">
        <f>IFERROR(VLOOKUP(YEAR($A222),'Annual Savings'!$A:$F,5,FALSE)*C222,0)</f>
        <v>0</v>
      </c>
      <c r="G222" s="4">
        <f>IFERROR(VLOOKUP(YEAR($A222),'Annual Savings'!$A:$F,6,FALSE)*C222,0)</f>
        <v>0</v>
      </c>
      <c r="H222" s="1">
        <f>SUM(D$3:D222,F222)/1000</f>
        <v>732619.98684135452</v>
      </c>
      <c r="I222" s="1">
        <f>SUM(E$3:E222,G222)/1000</f>
        <v>3621775.9940133914</v>
      </c>
      <c r="J222" s="9">
        <f t="shared" si="14"/>
        <v>23632.902801334018</v>
      </c>
      <c r="K222" s="9">
        <f t="shared" si="15"/>
        <v>116831.48367785134</v>
      </c>
    </row>
    <row r="223" spans="1:11" x14ac:dyDescent="0.35">
      <c r="A223" s="3">
        <v>44136</v>
      </c>
      <c r="B223" s="5">
        <f t="shared" si="13"/>
        <v>30</v>
      </c>
      <c r="C223" s="10">
        <f t="shared" si="16"/>
        <v>7.9386345411337406E-2</v>
      </c>
      <c r="D223" s="4">
        <f>IFERROR(VLOOKUP(YEAR($A223),'Annual Savings'!$A:$F,3,FALSE)*C223,0)</f>
        <v>91782.45801781815</v>
      </c>
      <c r="E223" s="4">
        <f>IFERROR(VLOOKUP(YEAR($A223),'Annual Savings'!$A:$F,4,FALSE)*C223,0)</f>
        <v>27951010.078793</v>
      </c>
      <c r="F223" s="4">
        <f>IFERROR(VLOOKUP(YEAR($A223),'Annual Savings'!$A:$F,5,FALSE)*C223,0)</f>
        <v>0</v>
      </c>
      <c r="G223" s="4">
        <f>IFERROR(VLOOKUP(YEAR($A223),'Annual Savings'!$A:$F,6,FALSE)*C223,0)</f>
        <v>0</v>
      </c>
      <c r="H223" s="1">
        <f>SUM(D$3:D223,F223)/1000</f>
        <v>732711.76929937233</v>
      </c>
      <c r="I223" s="1">
        <f>SUM(E$3:E223,G223)/1000</f>
        <v>3649727.0040921844</v>
      </c>
      <c r="J223" s="9">
        <f t="shared" si="14"/>
        <v>24423.725643312409</v>
      </c>
      <c r="K223" s="9">
        <f t="shared" si="15"/>
        <v>121657.56680307281</v>
      </c>
    </row>
    <row r="224" spans="1:11" x14ac:dyDescent="0.35">
      <c r="A224" s="3">
        <v>44166</v>
      </c>
      <c r="B224" s="5">
        <f t="shared" si="13"/>
        <v>31</v>
      </c>
      <c r="C224" s="10">
        <f t="shared" si="16"/>
        <v>8.5014666193383409E-2</v>
      </c>
      <c r="D224" s="4">
        <f>IFERROR(VLOOKUP(YEAR($A224),'Annual Savings'!$A:$F,3,FALSE)*C224,0)</f>
        <v>98289.636465349715</v>
      </c>
      <c r="E224" s="4">
        <f>IFERROR(VLOOKUP(YEAR($A224),'Annual Savings'!$A:$F,4,FALSE)*C224,0)</f>
        <v>29932676.448374752</v>
      </c>
      <c r="F224" s="4">
        <f>IFERROR(VLOOKUP(YEAR($A224),'Annual Savings'!$A:$F,5,FALSE)*C224,0)</f>
        <v>0</v>
      </c>
      <c r="G224" s="4">
        <f>IFERROR(VLOOKUP(YEAR($A224),'Annual Savings'!$A:$F,6,FALSE)*C224,0)</f>
        <v>0</v>
      </c>
      <c r="H224" s="1">
        <f>SUM(D$3:D224,F224)/1000</f>
        <v>732810.05893583759</v>
      </c>
      <c r="I224" s="1">
        <f>SUM(E$3:E224,G224)/1000</f>
        <v>3679659.6805405593</v>
      </c>
      <c r="J224" s="9">
        <f t="shared" si="14"/>
        <v>23639.034159220566</v>
      </c>
      <c r="K224" s="9">
        <f t="shared" si="15"/>
        <v>118698.69937227611</v>
      </c>
    </row>
    <row r="225" spans="1:11" x14ac:dyDescent="0.35">
      <c r="A225" s="3">
        <v>44197</v>
      </c>
      <c r="B225" s="5">
        <f t="shared" si="13"/>
        <v>31</v>
      </c>
      <c r="C225" s="10">
        <f t="shared" si="16"/>
        <v>9.0509272988395034E-2</v>
      </c>
      <c r="D225" s="4">
        <f>IFERROR(VLOOKUP(YEAR($A225),'Annual Savings'!$A:$F,3,FALSE)*C225,0)</f>
        <v>129983.5748254409</v>
      </c>
      <c r="E225" s="4">
        <f>IFERROR(VLOOKUP(YEAR($A225),'Annual Savings'!$A:$F,4,FALSE)*C225,0)</f>
        <v>27193615.088556528</v>
      </c>
      <c r="F225" s="4">
        <f>IFERROR(VLOOKUP(YEAR($A225),'Annual Savings'!$A:$F,5,FALSE)*C225,0)</f>
        <v>0</v>
      </c>
      <c r="G225" s="4">
        <f>IFERROR(VLOOKUP(YEAR($A225),'Annual Savings'!$A:$F,6,FALSE)*C225,0)</f>
        <v>0</v>
      </c>
      <c r="H225" s="1">
        <f>SUM(D$3:D225,F225)/1000</f>
        <v>732940.04251066304</v>
      </c>
      <c r="I225" s="1">
        <f>SUM(E$3:E225,G225)/1000</f>
        <v>3706853.2956291162</v>
      </c>
      <c r="J225" s="9">
        <f t="shared" si="14"/>
        <v>23643.227177763325</v>
      </c>
      <c r="K225" s="9">
        <f t="shared" si="15"/>
        <v>119575.91276222955</v>
      </c>
    </row>
    <row r="226" spans="1:11" x14ac:dyDescent="0.35">
      <c r="A226" s="3">
        <v>44228</v>
      </c>
      <c r="B226" s="5">
        <f t="shared" si="13"/>
        <v>28</v>
      </c>
      <c r="C226" s="10">
        <f t="shared" si="16"/>
        <v>8.1758161267227153E-2</v>
      </c>
      <c r="D226" s="4">
        <f>IFERROR(VLOOKUP(YEAR($A226),'Annual Savings'!$A:$F,3,FALSE)*C226,0)</f>
        <v>117415.79312024405</v>
      </c>
      <c r="E226" s="4">
        <f>IFERROR(VLOOKUP(YEAR($A226),'Annual Savings'!$A:$F,4,FALSE)*C226,0)</f>
        <v>24564333.514580041</v>
      </c>
      <c r="F226" s="4">
        <f>IFERROR(VLOOKUP(YEAR($A226),'Annual Savings'!$A:$F,5,FALSE)*C226,0)</f>
        <v>0</v>
      </c>
      <c r="G226" s="4">
        <f>IFERROR(VLOOKUP(YEAR($A226),'Annual Savings'!$A:$F,6,FALSE)*C226,0)</f>
        <v>0</v>
      </c>
      <c r="H226" s="1">
        <f>SUM(D$3:D226,F226)/1000</f>
        <v>733057.45830378332</v>
      </c>
      <c r="I226" s="1">
        <f>SUM(E$3:E226,G226)/1000</f>
        <v>3731417.6291436963</v>
      </c>
      <c r="J226" s="9">
        <f t="shared" si="14"/>
        <v>26180.623510849404</v>
      </c>
      <c r="K226" s="9">
        <f t="shared" si="15"/>
        <v>133264.91532656059</v>
      </c>
    </row>
    <row r="227" spans="1:11" x14ac:dyDescent="0.35">
      <c r="A227" s="3">
        <v>44256</v>
      </c>
      <c r="B227" s="5">
        <f t="shared" si="13"/>
        <v>31</v>
      </c>
      <c r="C227" s="10">
        <f t="shared" si="16"/>
        <v>8.3574188490269763E-2</v>
      </c>
      <c r="D227" s="4">
        <f>IFERROR(VLOOKUP(YEAR($A227),'Annual Savings'!$A:$F,3,FALSE)*C227,0)</f>
        <v>120023.85418003914</v>
      </c>
      <c r="E227" s="4">
        <f>IFERROR(VLOOKUP(YEAR($A227),'Annual Savings'!$A:$F,4,FALSE)*C227,0)</f>
        <v>25109960.980840795</v>
      </c>
      <c r="F227" s="4">
        <f>IFERROR(VLOOKUP(YEAR($A227),'Annual Savings'!$A:$F,5,FALSE)*C227,0)</f>
        <v>0</v>
      </c>
      <c r="G227" s="4">
        <f>IFERROR(VLOOKUP(YEAR($A227),'Annual Savings'!$A:$F,6,FALSE)*C227,0)</f>
        <v>0</v>
      </c>
      <c r="H227" s="1">
        <f>SUM(D$3:D227,F227)/1000</f>
        <v>733177.48215796344</v>
      </c>
      <c r="I227" s="1">
        <f>SUM(E$3:E227,G227)/1000</f>
        <v>3756527.5901245368</v>
      </c>
      <c r="J227" s="9">
        <f t="shared" si="14"/>
        <v>23650.886521224627</v>
      </c>
      <c r="K227" s="9">
        <f t="shared" si="15"/>
        <v>121178.30935885603</v>
      </c>
    </row>
    <row r="228" spans="1:11" x14ac:dyDescent="0.35">
      <c r="A228" s="3">
        <v>44287</v>
      </c>
      <c r="B228" s="5">
        <f t="shared" si="13"/>
        <v>30</v>
      </c>
      <c r="C228" s="10">
        <f t="shared" si="16"/>
        <v>7.480572152194491E-2</v>
      </c>
      <c r="D228" s="4">
        <f>IFERROR(VLOOKUP(YEAR($A228),'Annual Savings'!$A:$F,3,FALSE)*C228,0)</f>
        <v>107431.14798928454</v>
      </c>
      <c r="E228" s="4">
        <f>IFERROR(VLOOKUP(YEAR($A228),'Annual Savings'!$A:$F,4,FALSE)*C228,0)</f>
        <v>22475465.002910208</v>
      </c>
      <c r="F228" s="4">
        <f>IFERROR(VLOOKUP(YEAR($A228),'Annual Savings'!$A:$F,5,FALSE)*C228,0)</f>
        <v>0</v>
      </c>
      <c r="G228" s="4">
        <f>IFERROR(VLOOKUP(YEAR($A228),'Annual Savings'!$A:$F,6,FALSE)*C228,0)</f>
        <v>0</v>
      </c>
      <c r="H228" s="1">
        <f>SUM(D$3:D228,F228)/1000</f>
        <v>733284.91330595268</v>
      </c>
      <c r="I228" s="1">
        <f>SUM(E$3:E228,G228)/1000</f>
        <v>3779003.055127447</v>
      </c>
      <c r="J228" s="9">
        <f t="shared" si="14"/>
        <v>24442.830443531755</v>
      </c>
      <c r="K228" s="9">
        <f t="shared" si="15"/>
        <v>125966.76850424823</v>
      </c>
    </row>
    <row r="229" spans="1:11" x14ac:dyDescent="0.35">
      <c r="A229" s="3">
        <v>44317</v>
      </c>
      <c r="B229" s="5">
        <f t="shared" si="13"/>
        <v>31</v>
      </c>
      <c r="C229" s="10">
        <f t="shared" si="16"/>
        <v>7.6626843749686049E-2</v>
      </c>
      <c r="D229" s="4">
        <f>IFERROR(VLOOKUP(YEAR($A229),'Annual Savings'!$A:$F,3,FALSE)*C229,0)</f>
        <v>110046.52616590756</v>
      </c>
      <c r="E229" s="4">
        <f>IFERROR(VLOOKUP(YEAR($A229),'Annual Savings'!$A:$F,4,FALSE)*C229,0)</f>
        <v>23022623.269188151</v>
      </c>
      <c r="F229" s="4">
        <f>IFERROR(VLOOKUP(YEAR($A229),'Annual Savings'!$A:$F,5,FALSE)*C229,0)</f>
        <v>0</v>
      </c>
      <c r="G229" s="4">
        <f>IFERROR(VLOOKUP(YEAR($A229),'Annual Savings'!$A:$F,6,FALSE)*C229,0)</f>
        <v>0</v>
      </c>
      <c r="H229" s="1">
        <f>SUM(D$3:D229,F229)/1000</f>
        <v>733394.95983211859</v>
      </c>
      <c r="I229" s="1">
        <f>SUM(E$3:E229,G229)/1000</f>
        <v>3802025.6783966352</v>
      </c>
      <c r="J229" s="9">
        <f t="shared" si="14"/>
        <v>23657.901930068343</v>
      </c>
      <c r="K229" s="9">
        <f t="shared" si="15"/>
        <v>122645.98962569791</v>
      </c>
    </row>
    <row r="230" spans="1:11" x14ac:dyDescent="0.35">
      <c r="A230" s="3">
        <v>44348</v>
      </c>
      <c r="B230" s="5">
        <f t="shared" si="13"/>
        <v>30</v>
      </c>
      <c r="C230" s="10">
        <f t="shared" si="16"/>
        <v>8.2103867394422658E-2</v>
      </c>
      <c r="D230" s="4">
        <f>IFERROR(VLOOKUP(YEAR($A230),'Annual Savings'!$A:$F,3,FALSE)*C230,0)</f>
        <v>117912.27394224438</v>
      </c>
      <c r="E230" s="4">
        <f>IFERROR(VLOOKUP(YEAR($A230),'Annual Savings'!$A:$F,4,FALSE)*C230,0)</f>
        <v>24668201.317804087</v>
      </c>
      <c r="F230" s="4">
        <f>IFERROR(VLOOKUP(YEAR($A230),'Annual Savings'!$A:$F,5,FALSE)*C230,0)</f>
        <v>0</v>
      </c>
      <c r="G230" s="4">
        <f>IFERROR(VLOOKUP(YEAR($A230),'Annual Savings'!$A:$F,6,FALSE)*C230,0)</f>
        <v>0</v>
      </c>
      <c r="H230" s="1">
        <f>SUM(D$3:D230,F230)/1000</f>
        <v>733512.87210606085</v>
      </c>
      <c r="I230" s="1">
        <f>SUM(E$3:E230,G230)/1000</f>
        <v>3826693.8797144387</v>
      </c>
      <c r="J230" s="9">
        <f t="shared" si="14"/>
        <v>24450.42907020203</v>
      </c>
      <c r="K230" s="9">
        <f t="shared" si="15"/>
        <v>127556.46265714796</v>
      </c>
    </row>
    <row r="231" spans="1:11" x14ac:dyDescent="0.35">
      <c r="A231" s="3">
        <v>44378</v>
      </c>
      <c r="B231" s="5">
        <f t="shared" si="13"/>
        <v>31</v>
      </c>
      <c r="C231" s="10">
        <f t="shared" si="16"/>
        <v>9.568644327155594E-2</v>
      </c>
      <c r="D231" s="4">
        <f>IFERROR(VLOOKUP(YEAR($A231),'Annual Savings'!$A:$F,3,FALSE)*C231,0)</f>
        <v>137418.69256162667</v>
      </c>
      <c r="E231" s="4">
        <f>IFERROR(VLOOKUP(YEAR($A231),'Annual Savings'!$A:$F,4,FALSE)*C231,0)</f>
        <v>28749101.850075893</v>
      </c>
      <c r="F231" s="4">
        <f>IFERROR(VLOOKUP(YEAR($A231),'Annual Savings'!$A:$F,5,FALSE)*C231,0)</f>
        <v>0</v>
      </c>
      <c r="G231" s="4">
        <f>IFERROR(VLOOKUP(YEAR($A231),'Annual Savings'!$A:$F,6,FALSE)*C231,0)</f>
        <v>0</v>
      </c>
      <c r="H231" s="1">
        <f>SUM(D$3:D231,F231)/1000</f>
        <v>733650.29079862253</v>
      </c>
      <c r="I231" s="1">
        <f>SUM(E$3:E231,G231)/1000</f>
        <v>3855442.9815645148</v>
      </c>
      <c r="J231" s="9">
        <f t="shared" si="14"/>
        <v>23666.138412858792</v>
      </c>
      <c r="K231" s="9">
        <f t="shared" si="15"/>
        <v>124369.128437565</v>
      </c>
    </row>
    <row r="232" spans="1:11" x14ac:dyDescent="0.35">
      <c r="A232" s="3">
        <v>44409</v>
      </c>
      <c r="B232" s="5">
        <f t="shared" si="13"/>
        <v>31</v>
      </c>
      <c r="C232" s="10">
        <f t="shared" si="16"/>
        <v>9.4591977651563255E-2</v>
      </c>
      <c r="D232" s="4">
        <f>IFERROR(VLOOKUP(YEAR($A232),'Annual Savings'!$A:$F,3,FALSE)*C232,0)</f>
        <v>135846.89169401355</v>
      </c>
      <c r="E232" s="4">
        <f>IFERROR(VLOOKUP(YEAR($A232),'Annual Savings'!$A:$F,4,FALSE)*C232,0)</f>
        <v>28420268.396717411</v>
      </c>
      <c r="F232" s="4">
        <f>IFERROR(VLOOKUP(YEAR($A232),'Annual Savings'!$A:$F,5,FALSE)*C232,0)</f>
        <v>0</v>
      </c>
      <c r="G232" s="4">
        <f>IFERROR(VLOOKUP(YEAR($A232),'Annual Savings'!$A:$F,6,FALSE)*C232,0)</f>
        <v>0</v>
      </c>
      <c r="H232" s="1">
        <f>SUM(D$3:D232,F232)/1000</f>
        <v>733786.13769031654</v>
      </c>
      <c r="I232" s="1">
        <f>SUM(E$3:E232,G232)/1000</f>
        <v>3883863.2499612323</v>
      </c>
      <c r="J232" s="9">
        <f t="shared" si="14"/>
        <v>23670.520570655372</v>
      </c>
      <c r="K232" s="9">
        <f t="shared" si="15"/>
        <v>125285.91128907201</v>
      </c>
    </row>
    <row r="233" spans="1:11" x14ac:dyDescent="0.35">
      <c r="A233" s="3">
        <v>44440</v>
      </c>
      <c r="B233" s="5">
        <f t="shared" si="13"/>
        <v>30</v>
      </c>
      <c r="C233" s="10">
        <f t="shared" si="16"/>
        <v>7.9288706562768943E-2</v>
      </c>
      <c r="D233" s="4">
        <f>IFERROR(VLOOKUP(YEAR($A233),'Annual Savings'!$A:$F,3,FALSE)*C233,0)</f>
        <v>113869.32169519861</v>
      </c>
      <c r="E233" s="4">
        <f>IFERROR(VLOOKUP(YEAR($A233),'Annual Savings'!$A:$F,4,FALSE)*C233,0)</f>
        <v>23822383.010566246</v>
      </c>
      <c r="F233" s="4">
        <f>IFERROR(VLOOKUP(YEAR($A233),'Annual Savings'!$A:$F,5,FALSE)*C233,0)</f>
        <v>0</v>
      </c>
      <c r="G233" s="4">
        <f>IFERROR(VLOOKUP(YEAR($A233),'Annual Savings'!$A:$F,6,FALSE)*C233,0)</f>
        <v>0</v>
      </c>
      <c r="H233" s="1">
        <f>SUM(D$3:D233,F233)/1000</f>
        <v>733900.00701201172</v>
      </c>
      <c r="I233" s="1">
        <f>SUM(E$3:E233,G233)/1000</f>
        <v>3907685.6329717985</v>
      </c>
      <c r="J233" s="9">
        <f t="shared" si="14"/>
        <v>24463.333567067057</v>
      </c>
      <c r="K233" s="9">
        <f t="shared" si="15"/>
        <v>130256.18776572662</v>
      </c>
    </row>
    <row r="234" spans="1:11" x14ac:dyDescent="0.35">
      <c r="A234" s="3">
        <v>44470</v>
      </c>
      <c r="B234" s="5">
        <f t="shared" si="13"/>
        <v>31</v>
      </c>
      <c r="C234" s="10">
        <f t="shared" si="16"/>
        <v>7.6653805497445382E-2</v>
      </c>
      <c r="D234" s="4">
        <f>IFERROR(VLOOKUP(YEAR($A234),'Annual Savings'!$A:$F,3,FALSE)*C234,0)</f>
        <v>110085.24688746003</v>
      </c>
      <c r="E234" s="4">
        <f>IFERROR(VLOOKUP(YEAR($A234),'Annual Savings'!$A:$F,4,FALSE)*C234,0)</f>
        <v>23030723.957288649</v>
      </c>
      <c r="F234" s="4">
        <f>IFERROR(VLOOKUP(YEAR($A234),'Annual Savings'!$A:$F,5,FALSE)*C234,0)</f>
        <v>0</v>
      </c>
      <c r="G234" s="4">
        <f>IFERROR(VLOOKUP(YEAR($A234),'Annual Savings'!$A:$F,6,FALSE)*C234,0)</f>
        <v>0</v>
      </c>
      <c r="H234" s="1">
        <f>SUM(D$3:D234,F234)/1000</f>
        <v>734010.09225889924</v>
      </c>
      <c r="I234" s="1">
        <f>SUM(E$3:E234,G234)/1000</f>
        <v>3930716.3569290871</v>
      </c>
      <c r="J234" s="9">
        <f t="shared" si="14"/>
        <v>23677.744911577396</v>
      </c>
      <c r="K234" s="9">
        <f t="shared" si="15"/>
        <v>126797.30183642216</v>
      </c>
    </row>
    <row r="235" spans="1:11" x14ac:dyDescent="0.35">
      <c r="A235" s="3">
        <v>44501</v>
      </c>
      <c r="B235" s="5">
        <f t="shared" si="13"/>
        <v>30</v>
      </c>
      <c r="C235" s="10">
        <f t="shared" si="16"/>
        <v>7.9386345411337406E-2</v>
      </c>
      <c r="D235" s="4">
        <f>IFERROR(VLOOKUP(YEAR($A235),'Annual Savings'!$A:$F,3,FALSE)*C235,0)</f>
        <v>114009.5443062055</v>
      </c>
      <c r="E235" s="4">
        <f>IFERROR(VLOOKUP(YEAR($A235),'Annual Savings'!$A:$F,4,FALSE)*C235,0)</f>
        <v>23851718.714831609</v>
      </c>
      <c r="F235" s="4">
        <f>IFERROR(VLOOKUP(YEAR($A235),'Annual Savings'!$A:$F,5,FALSE)*C235,0)</f>
        <v>0</v>
      </c>
      <c r="G235" s="4">
        <f>IFERROR(VLOOKUP(YEAR($A235),'Annual Savings'!$A:$F,6,FALSE)*C235,0)</f>
        <v>0</v>
      </c>
      <c r="H235" s="1">
        <f>SUM(D$3:D235,F235)/1000</f>
        <v>734124.10180320533</v>
      </c>
      <c r="I235" s="1">
        <f>SUM(E$3:E235,G235)/1000</f>
        <v>3954568.0756439189</v>
      </c>
      <c r="J235" s="9">
        <f t="shared" si="14"/>
        <v>24470.803393440179</v>
      </c>
      <c r="K235" s="9">
        <f t="shared" si="15"/>
        <v>131818.93585479731</v>
      </c>
    </row>
    <row r="236" spans="1:11" x14ac:dyDescent="0.35">
      <c r="A236" s="3">
        <v>44531</v>
      </c>
      <c r="B236" s="5">
        <f t="shared" si="13"/>
        <v>31</v>
      </c>
      <c r="C236" s="10">
        <f t="shared" si="16"/>
        <v>8.5014666193383409E-2</v>
      </c>
      <c r="D236" s="4">
        <f>IFERROR(VLOOKUP(YEAR($A236),'Annual Savings'!$A:$F,3,FALSE)*C236,0)</f>
        <v>122092.57526380102</v>
      </c>
      <c r="E236" s="4">
        <f>IFERROR(VLOOKUP(YEAR($A236),'Annual Savings'!$A:$F,4,FALSE)*C236,0)</f>
        <v>25542754.162232749</v>
      </c>
      <c r="F236" s="4">
        <f>IFERROR(VLOOKUP(YEAR($A236),'Annual Savings'!$A:$F,5,FALSE)*C236,0)</f>
        <v>0</v>
      </c>
      <c r="G236" s="4">
        <f>IFERROR(VLOOKUP(YEAR($A236),'Annual Savings'!$A:$F,6,FALSE)*C236,0)</f>
        <v>0</v>
      </c>
      <c r="H236" s="1">
        <f>SUM(D$3:D236,F236)/1000</f>
        <v>734246.19437846926</v>
      </c>
      <c r="I236" s="1">
        <f>SUM(E$3:E236,G236)/1000</f>
        <v>3980110.8298061518</v>
      </c>
      <c r="J236" s="9">
        <f t="shared" si="14"/>
        <v>23685.361108982881</v>
      </c>
      <c r="K236" s="9">
        <f t="shared" si="15"/>
        <v>128390.67192923071</v>
      </c>
    </row>
    <row r="237" spans="1:11" x14ac:dyDescent="0.35">
      <c r="A237" s="3">
        <v>44562</v>
      </c>
      <c r="B237" s="5">
        <f t="shared" si="13"/>
        <v>31</v>
      </c>
      <c r="C237" s="10">
        <f t="shared" si="16"/>
        <v>9.0509272988395034E-2</v>
      </c>
      <c r="D237" s="4">
        <f>IFERROR(VLOOKUP(YEAR($A237),'Annual Savings'!$A:$F,3,FALSE)*C237,0)</f>
        <v>149488.88799520064</v>
      </c>
      <c r="E237" s="4">
        <f>IFERROR(VLOOKUP(YEAR($A237),'Annual Savings'!$A:$F,4,FALSE)*C237,0)</f>
        <v>19656947.034182925</v>
      </c>
      <c r="F237" s="4">
        <f>IFERROR(VLOOKUP(YEAR($A237),'Annual Savings'!$A:$F,5,FALSE)*C237,0)</f>
        <v>0</v>
      </c>
      <c r="G237" s="4">
        <f>IFERROR(VLOOKUP(YEAR($A237),'Annual Savings'!$A:$F,6,FALSE)*C237,0)</f>
        <v>0</v>
      </c>
      <c r="H237" s="1">
        <f>SUM(D$3:D237,F237)/1000</f>
        <v>734395.6832664645</v>
      </c>
      <c r="I237" s="1">
        <f>SUM(E$3:E237,G237)/1000</f>
        <v>3999767.7768403348</v>
      </c>
      <c r="J237" s="9">
        <f t="shared" si="14"/>
        <v>23690.183331176275</v>
      </c>
      <c r="K237" s="9">
        <f t="shared" si="15"/>
        <v>129024.7669948495</v>
      </c>
    </row>
    <row r="238" spans="1:11" x14ac:dyDescent="0.35">
      <c r="A238" s="3">
        <v>44593</v>
      </c>
      <c r="B238" s="5">
        <f t="shared" si="13"/>
        <v>28</v>
      </c>
      <c r="C238" s="10">
        <f t="shared" si="16"/>
        <v>8.1758161267227153E-2</v>
      </c>
      <c r="D238" s="4">
        <f>IFERROR(VLOOKUP(YEAR($A238),'Annual Savings'!$A:$F,3,FALSE)*C238,0)</f>
        <v>135035.18710107359</v>
      </c>
      <c r="E238" s="4">
        <f>IFERROR(VLOOKUP(YEAR($A238),'Annual Savings'!$A:$F,4,FALSE)*C238,0)</f>
        <v>17756366.752035804</v>
      </c>
      <c r="F238" s="4">
        <f>IFERROR(VLOOKUP(YEAR($A238),'Annual Savings'!$A:$F,5,FALSE)*C238,0)</f>
        <v>0</v>
      </c>
      <c r="G238" s="4">
        <f>IFERROR(VLOOKUP(YEAR($A238),'Annual Savings'!$A:$F,6,FALSE)*C238,0)</f>
        <v>0</v>
      </c>
      <c r="H238" s="1">
        <f>SUM(D$3:D238,F238)/1000</f>
        <v>734530.71845356561</v>
      </c>
      <c r="I238" s="1">
        <f>SUM(E$3:E238,G238)/1000</f>
        <v>4017524.1435923707</v>
      </c>
      <c r="J238" s="9">
        <f t="shared" si="14"/>
        <v>26233.239944770201</v>
      </c>
      <c r="K238" s="9">
        <f t="shared" si="15"/>
        <v>143483.00512829894</v>
      </c>
    </row>
    <row r="239" spans="1:11" x14ac:dyDescent="0.35">
      <c r="A239" s="3">
        <v>44621</v>
      </c>
      <c r="B239" s="5">
        <f t="shared" si="13"/>
        <v>31</v>
      </c>
      <c r="C239" s="10">
        <f t="shared" si="16"/>
        <v>8.3574188490269763E-2</v>
      </c>
      <c r="D239" s="4">
        <f>IFERROR(VLOOKUP(YEAR($A239),'Annual Savings'!$A:$F,3,FALSE)*C239,0)</f>
        <v>138034.61336070625</v>
      </c>
      <c r="E239" s="4">
        <f>IFERROR(VLOOKUP(YEAR($A239),'Annual Savings'!$A:$F,4,FALSE)*C239,0)</f>
        <v>18150774.416105319</v>
      </c>
      <c r="F239" s="4">
        <f>IFERROR(VLOOKUP(YEAR($A239),'Annual Savings'!$A:$F,5,FALSE)*C239,0)</f>
        <v>0</v>
      </c>
      <c r="G239" s="4">
        <f>IFERROR(VLOOKUP(YEAR($A239),'Annual Savings'!$A:$F,6,FALSE)*C239,0)</f>
        <v>0</v>
      </c>
      <c r="H239" s="1">
        <f>SUM(D$3:D239,F239)/1000</f>
        <v>734668.75306692638</v>
      </c>
      <c r="I239" s="1">
        <f>SUM(E$3:E239,G239)/1000</f>
        <v>4035674.9180084756</v>
      </c>
      <c r="J239" s="9">
        <f t="shared" si="14"/>
        <v>23698.99203441698</v>
      </c>
      <c r="K239" s="9">
        <f t="shared" si="15"/>
        <v>130183.06187124115</v>
      </c>
    </row>
    <row r="240" spans="1:11" x14ac:dyDescent="0.35">
      <c r="A240" s="3">
        <v>44652</v>
      </c>
      <c r="B240" s="5">
        <f t="shared" si="13"/>
        <v>30</v>
      </c>
      <c r="C240" s="10">
        <f t="shared" si="16"/>
        <v>7.480572152194491E-2</v>
      </c>
      <c r="D240" s="4">
        <f>IFERROR(VLOOKUP(YEAR($A240),'Annual Savings'!$A:$F,3,FALSE)*C240,0)</f>
        <v>123552.24781695033</v>
      </c>
      <c r="E240" s="4">
        <f>IFERROR(VLOOKUP(YEAR($A240),'Annual Savings'!$A:$F,4,FALSE)*C240,0)</f>
        <v>16246424.893935984</v>
      </c>
      <c r="F240" s="4">
        <f>IFERROR(VLOOKUP(YEAR($A240),'Annual Savings'!$A:$F,5,FALSE)*C240,0)</f>
        <v>0</v>
      </c>
      <c r="G240" s="4">
        <f>IFERROR(VLOOKUP(YEAR($A240),'Annual Savings'!$A:$F,6,FALSE)*C240,0)</f>
        <v>0</v>
      </c>
      <c r="H240" s="1">
        <f>SUM(D$3:D240,F240)/1000</f>
        <v>734792.30531474331</v>
      </c>
      <c r="I240" s="1">
        <f>SUM(E$3:E240,G240)/1000</f>
        <v>4051921.3429024117</v>
      </c>
      <c r="J240" s="9">
        <f t="shared" si="14"/>
        <v>24493.076843824776</v>
      </c>
      <c r="K240" s="9">
        <f t="shared" si="15"/>
        <v>135064.04476341372</v>
      </c>
    </row>
    <row r="241" spans="1:11" x14ac:dyDescent="0.35">
      <c r="A241" s="3">
        <v>44682</v>
      </c>
      <c r="B241" s="5">
        <f t="shared" si="13"/>
        <v>31</v>
      </c>
      <c r="C241" s="10">
        <f t="shared" si="16"/>
        <v>7.6626843749686049E-2</v>
      </c>
      <c r="D241" s="4">
        <f>IFERROR(VLOOKUP(YEAR($A241),'Annual Savings'!$A:$F,3,FALSE)*C241,0)</f>
        <v>126560.08919871981</v>
      </c>
      <c r="E241" s="4">
        <f>IFERROR(VLOOKUP(YEAR($A241),'Annual Savings'!$A:$F,4,FALSE)*C241,0)</f>
        <v>16641939.099182894</v>
      </c>
      <c r="F241" s="4">
        <f>IFERROR(VLOOKUP(YEAR($A241),'Annual Savings'!$A:$F,5,FALSE)*C241,0)</f>
        <v>0</v>
      </c>
      <c r="G241" s="4">
        <f>IFERROR(VLOOKUP(YEAR($A241),'Annual Savings'!$A:$F,6,FALSE)*C241,0)</f>
        <v>0</v>
      </c>
      <c r="H241" s="1">
        <f>SUM(D$3:D241,F241)/1000</f>
        <v>734918.86540394195</v>
      </c>
      <c r="I241" s="1">
        <f>SUM(E$3:E241,G241)/1000</f>
        <v>4068563.282001595</v>
      </c>
      <c r="J241" s="9">
        <f t="shared" si="14"/>
        <v>23707.060174320708</v>
      </c>
      <c r="K241" s="9">
        <f t="shared" si="15"/>
        <v>131243.97683876113</v>
      </c>
    </row>
    <row r="242" spans="1:11" x14ac:dyDescent="0.35">
      <c r="A242" s="3">
        <v>44713</v>
      </c>
      <c r="B242" s="5">
        <f t="shared" si="13"/>
        <v>30</v>
      </c>
      <c r="C242" s="10">
        <f t="shared" si="16"/>
        <v>8.2103867394422658E-2</v>
      </c>
      <c r="D242" s="4">
        <f>IFERROR(VLOOKUP(YEAR($A242),'Annual Savings'!$A:$F,3,FALSE)*C242,0)</f>
        <v>135606.16975093103</v>
      </c>
      <c r="E242" s="4">
        <f>IFERROR(VLOOKUP(YEAR($A242),'Annual Savings'!$A:$F,4,FALSE)*C242,0)</f>
        <v>17831447.755421456</v>
      </c>
      <c r="F242" s="4">
        <f>IFERROR(VLOOKUP(YEAR($A242),'Annual Savings'!$A:$F,5,FALSE)*C242,0)</f>
        <v>0</v>
      </c>
      <c r="G242" s="4">
        <f>IFERROR(VLOOKUP(YEAR($A242),'Annual Savings'!$A:$F,6,FALSE)*C242,0)</f>
        <v>0</v>
      </c>
      <c r="H242" s="1">
        <f>SUM(D$3:D242,F242)/1000</f>
        <v>735054.47157369286</v>
      </c>
      <c r="I242" s="1">
        <f>SUM(E$3:E242,G242)/1000</f>
        <v>4086394.7297570165</v>
      </c>
      <c r="J242" s="9">
        <f t="shared" si="14"/>
        <v>24501.815719123097</v>
      </c>
      <c r="K242" s="9">
        <f t="shared" si="15"/>
        <v>136213.15765856722</v>
      </c>
    </row>
    <row r="243" spans="1:11" x14ac:dyDescent="0.35">
      <c r="A243" s="3">
        <v>44743</v>
      </c>
      <c r="B243" s="5">
        <f t="shared" si="13"/>
        <v>31</v>
      </c>
      <c r="C243" s="10">
        <f t="shared" si="16"/>
        <v>9.568644327155594E-2</v>
      </c>
      <c r="D243" s="4">
        <f>IFERROR(VLOOKUP(YEAR($A243),'Annual Savings'!$A:$F,3,FALSE)*C243,0)</f>
        <v>158039.71823654787</v>
      </c>
      <c r="E243" s="4">
        <f>IFERROR(VLOOKUP(YEAR($A243),'Annual Savings'!$A:$F,4,FALSE)*C243,0)</f>
        <v>20781333.063182276</v>
      </c>
      <c r="F243" s="4">
        <f>IFERROR(VLOOKUP(YEAR($A243),'Annual Savings'!$A:$F,5,FALSE)*C243,0)</f>
        <v>0</v>
      </c>
      <c r="G243" s="4">
        <f>IFERROR(VLOOKUP(YEAR($A243),'Annual Savings'!$A:$F,6,FALSE)*C243,0)</f>
        <v>0</v>
      </c>
      <c r="H243" s="1">
        <f>SUM(D$3:D243,F243)/1000</f>
        <v>735212.51129192952</v>
      </c>
      <c r="I243" s="1">
        <f>SUM(E$3:E243,G243)/1000</f>
        <v>4107176.0628201989</v>
      </c>
      <c r="J243" s="9">
        <f t="shared" si="14"/>
        <v>23716.532622320308</v>
      </c>
      <c r="K243" s="9">
        <f t="shared" si="15"/>
        <v>132489.5504135548</v>
      </c>
    </row>
    <row r="244" spans="1:11" x14ac:dyDescent="0.35">
      <c r="A244" s="3">
        <v>44774</v>
      </c>
      <c r="B244" s="5">
        <f t="shared" si="13"/>
        <v>31</v>
      </c>
      <c r="C244" s="10">
        <f t="shared" si="16"/>
        <v>9.4591977651563255E-2</v>
      </c>
      <c r="D244" s="4">
        <f>IFERROR(VLOOKUP(YEAR($A244),'Annual Savings'!$A:$F,3,FALSE)*C244,0)</f>
        <v>156232.0531976003</v>
      </c>
      <c r="E244" s="4">
        <f>IFERROR(VLOOKUP(YEAR($A244),'Annual Savings'!$A:$F,4,FALSE)*C244,0)</f>
        <v>20543635.289102387</v>
      </c>
      <c r="F244" s="4">
        <f>IFERROR(VLOOKUP(YEAR($A244),'Annual Savings'!$A:$F,5,FALSE)*C244,0)</f>
        <v>0</v>
      </c>
      <c r="G244" s="4">
        <f>IFERROR(VLOOKUP(YEAR($A244),'Annual Savings'!$A:$F,6,FALSE)*C244,0)</f>
        <v>0</v>
      </c>
      <c r="H244" s="1">
        <f>SUM(D$3:D244,F244)/1000</f>
        <v>735368.74334512709</v>
      </c>
      <c r="I244" s="1">
        <f>SUM(E$3:E244,G244)/1000</f>
        <v>4127719.6981093017</v>
      </c>
      <c r="J244" s="9">
        <f t="shared" si="14"/>
        <v>23721.572365971842</v>
      </c>
      <c r="K244" s="9">
        <f t="shared" si="15"/>
        <v>133152.24832610652</v>
      </c>
    </row>
    <row r="245" spans="1:11" x14ac:dyDescent="0.35">
      <c r="A245" s="3">
        <v>44805</v>
      </c>
      <c r="B245" s="5">
        <f t="shared" si="13"/>
        <v>30</v>
      </c>
      <c r="C245" s="10">
        <f t="shared" si="16"/>
        <v>7.9288706562768943E-2</v>
      </c>
      <c r="D245" s="4">
        <f>IFERROR(VLOOKUP(YEAR($A245),'Annual Savings'!$A:$F,3,FALSE)*C245,0)</f>
        <v>130956.53277610397</v>
      </c>
      <c r="E245" s="4">
        <f>IFERROR(VLOOKUP(YEAR($A245),'Annual Savings'!$A:$F,4,FALSE)*C245,0)</f>
        <v>17220046.674256895</v>
      </c>
      <c r="F245" s="4">
        <f>IFERROR(VLOOKUP(YEAR($A245),'Annual Savings'!$A:$F,5,FALSE)*C245,0)</f>
        <v>0</v>
      </c>
      <c r="G245" s="4">
        <f>IFERROR(VLOOKUP(YEAR($A245),'Annual Savings'!$A:$F,6,FALSE)*C245,0)</f>
        <v>0</v>
      </c>
      <c r="H245" s="1">
        <f>SUM(D$3:D245,F245)/1000</f>
        <v>735499.69987790321</v>
      </c>
      <c r="I245" s="1">
        <f>SUM(E$3:E245,G245)/1000</f>
        <v>4144939.7447835584</v>
      </c>
      <c r="J245" s="9">
        <f t="shared" si="14"/>
        <v>24516.656662596775</v>
      </c>
      <c r="K245" s="9">
        <f t="shared" si="15"/>
        <v>138164.65815945194</v>
      </c>
    </row>
    <row r="246" spans="1:11" x14ac:dyDescent="0.35">
      <c r="A246" s="3">
        <v>44835</v>
      </c>
      <c r="B246" s="5">
        <f t="shared" si="13"/>
        <v>31</v>
      </c>
      <c r="C246" s="10">
        <f t="shared" si="16"/>
        <v>7.6653805497445382E-2</v>
      </c>
      <c r="D246" s="4">
        <f>IFERROR(VLOOKUP(YEAR($A246),'Annual Savings'!$A:$F,3,FALSE)*C246,0)</f>
        <v>126604.62034517445</v>
      </c>
      <c r="E246" s="4">
        <f>IFERROR(VLOOKUP(YEAR($A246),'Annual Savings'!$A:$F,4,FALSE)*C246,0)</f>
        <v>16647794.694197144</v>
      </c>
      <c r="F246" s="4">
        <f>IFERROR(VLOOKUP(YEAR($A246),'Annual Savings'!$A:$F,5,FALSE)*C246,0)</f>
        <v>0</v>
      </c>
      <c r="G246" s="4">
        <f>IFERROR(VLOOKUP(YEAR($A246),'Annual Savings'!$A:$F,6,FALSE)*C246,0)</f>
        <v>0</v>
      </c>
      <c r="H246" s="1">
        <f>SUM(D$3:D246,F246)/1000</f>
        <v>735626.30449824838</v>
      </c>
      <c r="I246" s="1">
        <f>SUM(E$3:E246,G246)/1000</f>
        <v>4161587.5394777553</v>
      </c>
      <c r="J246" s="9">
        <f t="shared" si="14"/>
        <v>23729.880790266077</v>
      </c>
      <c r="K246" s="9">
        <f t="shared" si="15"/>
        <v>134244.75933799212</v>
      </c>
    </row>
    <row r="247" spans="1:11" x14ac:dyDescent="0.35">
      <c r="A247" s="3">
        <v>44866</v>
      </c>
      <c r="B247" s="5">
        <f t="shared" si="13"/>
        <v>30</v>
      </c>
      <c r="C247" s="10">
        <f t="shared" si="16"/>
        <v>7.9386345411337406E-2</v>
      </c>
      <c r="D247" s="4">
        <f>IFERROR(VLOOKUP(YEAR($A247),'Annual Savings'!$A:$F,3,FALSE)*C247,0)</f>
        <v>131117.79716831163</v>
      </c>
      <c r="E247" s="4">
        <f>IFERROR(VLOOKUP(YEAR($A247),'Annual Savings'!$A:$F,4,FALSE)*C247,0)</f>
        <v>17241252.033789888</v>
      </c>
      <c r="F247" s="4">
        <f>IFERROR(VLOOKUP(YEAR($A247),'Annual Savings'!$A:$F,5,FALSE)*C247,0)</f>
        <v>0</v>
      </c>
      <c r="G247" s="4">
        <f>IFERROR(VLOOKUP(YEAR($A247),'Annual Savings'!$A:$F,6,FALSE)*C247,0)</f>
        <v>0</v>
      </c>
      <c r="H247" s="1">
        <f>SUM(D$3:D247,F247)/1000</f>
        <v>735757.42229541659</v>
      </c>
      <c r="I247" s="1">
        <f>SUM(E$3:E247,G247)/1000</f>
        <v>4178828.7915115459</v>
      </c>
      <c r="J247" s="9">
        <f t="shared" si="14"/>
        <v>24525.247409847219</v>
      </c>
      <c r="K247" s="9">
        <f t="shared" si="15"/>
        <v>139294.29305038488</v>
      </c>
    </row>
    <row r="248" spans="1:11" x14ac:dyDescent="0.35">
      <c r="A248" s="3">
        <v>44896</v>
      </c>
      <c r="B248" s="5">
        <f t="shared" si="13"/>
        <v>31</v>
      </c>
      <c r="C248" s="10">
        <f t="shared" si="16"/>
        <v>8.5014666193383409E-2</v>
      </c>
      <c r="D248" s="4">
        <f>IFERROR(VLOOKUP(YEAR($A248),'Annual Savings'!$A:$F,3,FALSE)*C248,0)</f>
        <v>140413.76637907099</v>
      </c>
      <c r="E248" s="4">
        <f>IFERROR(VLOOKUP(YEAR($A248),'Annual Savings'!$A:$F,4,FALSE)*C248,0)</f>
        <v>18463619.641562574</v>
      </c>
      <c r="F248" s="4">
        <f>IFERROR(VLOOKUP(YEAR($A248),'Annual Savings'!$A:$F,5,FALSE)*C248,0)</f>
        <v>0</v>
      </c>
      <c r="G248" s="4">
        <f>IFERROR(VLOOKUP(YEAR($A248),'Annual Savings'!$A:$F,6,FALSE)*C248,0)</f>
        <v>0</v>
      </c>
      <c r="H248" s="1">
        <f>SUM(D$3:D248,F248)/1000</f>
        <v>735897.83606179571</v>
      </c>
      <c r="I248" s="1">
        <f>SUM(E$3:E248,G248)/1000</f>
        <v>4197292.4111531079</v>
      </c>
      <c r="J248" s="9">
        <f t="shared" si="14"/>
        <v>23738.63987296115</v>
      </c>
      <c r="K248" s="9">
        <f t="shared" si="15"/>
        <v>135396.52939203574</v>
      </c>
    </row>
    <row r="249" spans="1:11" x14ac:dyDescent="0.35">
      <c r="A249" s="3">
        <v>44927</v>
      </c>
      <c r="B249" s="5">
        <f t="shared" si="13"/>
        <v>31</v>
      </c>
      <c r="C249" s="10">
        <f t="shared" si="16"/>
        <v>9.0509272988395034E-2</v>
      </c>
      <c r="D249" s="4">
        <f>IFERROR(VLOOKUP(YEAR($A249),'Annual Savings'!$A:$F,3,FALSE)*C249,0)</f>
        <v>523211.10798320221</v>
      </c>
      <c r="E249" s="4">
        <f>IFERROR(VLOOKUP(YEAR($A249),'Annual Savings'!$A:$F,4,FALSE)*C249,0)</f>
        <v>22488927.165876359</v>
      </c>
      <c r="F249" s="4">
        <f>IFERROR(VLOOKUP(YEAR($A249),'Annual Savings'!$A:$F,5,FALSE)*C249,0)</f>
        <v>39064.285294501322</v>
      </c>
      <c r="G249" s="4">
        <f>IFERROR(VLOOKUP(YEAR($A249),'Annual Savings'!$A:$F,6,FALSE)*C249,0)</f>
        <v>0</v>
      </c>
      <c r="H249" s="1">
        <f>SUM(D$3:D249,F249)/1000</f>
        <v>736460.11145507346</v>
      </c>
      <c r="I249" s="1">
        <f>SUM(E$3:E249,G249)/1000</f>
        <v>4219781.338318985</v>
      </c>
      <c r="J249" s="9">
        <f t="shared" si="14"/>
        <v>23756.777788873336</v>
      </c>
      <c r="K249" s="9">
        <f t="shared" si="15"/>
        <v>136121.97865545112</v>
      </c>
    </row>
    <row r="250" spans="1:11" x14ac:dyDescent="0.35">
      <c r="A250" s="3">
        <v>44958</v>
      </c>
      <c r="B250" s="5">
        <f t="shared" si="13"/>
        <v>28</v>
      </c>
      <c r="C250" s="10">
        <f t="shared" si="16"/>
        <v>8.1758161267227153E-2</v>
      </c>
      <c r="D250" s="4">
        <f>IFERROR(VLOOKUP(YEAR($A250),'Annual Savings'!$A:$F,3,FALSE)*C250,0)</f>
        <v>472623.15485375759</v>
      </c>
      <c r="E250" s="4">
        <f>IFERROR(VLOOKUP(YEAR($A250),'Annual Savings'!$A:$F,4,FALSE)*C250,0)</f>
        <v>20314529.917728923</v>
      </c>
      <c r="F250" s="4">
        <f>IFERROR(VLOOKUP(YEAR($A250),'Annual Savings'!$A:$F,5,FALSE)*C250,0)</f>
        <v>35287.25876857189</v>
      </c>
      <c r="G250" s="4">
        <f>IFERROR(VLOOKUP(YEAR($A250),'Annual Savings'!$A:$F,6,FALSE)*C250,0)</f>
        <v>0</v>
      </c>
      <c r="H250" s="1">
        <f>SUM(D$3:D250,F250)/1000</f>
        <v>736928.95758340124</v>
      </c>
      <c r="I250" s="1">
        <f>SUM(E$3:E250,G250)/1000</f>
        <v>4240095.8682367131</v>
      </c>
      <c r="J250" s="9">
        <f t="shared" si="14"/>
        <v>26318.891342264331</v>
      </c>
      <c r="K250" s="9">
        <f t="shared" si="15"/>
        <v>151431.99529416833</v>
      </c>
    </row>
    <row r="251" spans="1:11" x14ac:dyDescent="0.35">
      <c r="A251" s="3">
        <v>44986</v>
      </c>
      <c r="B251" s="5">
        <f t="shared" si="13"/>
        <v>31</v>
      </c>
      <c r="C251" s="10">
        <f t="shared" si="16"/>
        <v>8.3574188490269763E-2</v>
      </c>
      <c r="D251" s="4">
        <f>IFERROR(VLOOKUP(YEAR($A251),'Annual Savings'!$A:$F,3,FALSE)*C251,0)</f>
        <v>483121.14676247182</v>
      </c>
      <c r="E251" s="4">
        <f>IFERROR(VLOOKUP(YEAR($A251),'Annual Savings'!$A:$F,4,FALSE)*C251,0)</f>
        <v>20765759.969653994</v>
      </c>
      <c r="F251" s="4">
        <f>IFERROR(VLOOKUP(YEAR($A251),'Annual Savings'!$A:$F,5,FALSE)*C251,0)</f>
        <v>36071.065810670363</v>
      </c>
      <c r="G251" s="4">
        <f>IFERROR(VLOOKUP(YEAR($A251),'Annual Savings'!$A:$F,6,FALSE)*C251,0)</f>
        <v>0</v>
      </c>
      <c r="H251" s="1">
        <f>SUM(D$3:D251,F251)/1000</f>
        <v>737412.8625372058</v>
      </c>
      <c r="I251" s="1">
        <f>SUM(E$3:E251,G251)/1000</f>
        <v>4260861.6282063676</v>
      </c>
      <c r="J251" s="9">
        <f t="shared" si="14"/>
        <v>23787.511694748573</v>
      </c>
      <c r="K251" s="9">
        <f t="shared" si="15"/>
        <v>137447.14929697959</v>
      </c>
    </row>
    <row r="252" spans="1:11" x14ac:dyDescent="0.35">
      <c r="A252" s="3">
        <v>45017</v>
      </c>
      <c r="B252" s="5">
        <f t="shared" si="13"/>
        <v>30</v>
      </c>
      <c r="C252" s="10">
        <f t="shared" si="16"/>
        <v>7.480572152194491E-2</v>
      </c>
      <c r="D252" s="4">
        <f>IFERROR(VLOOKUP(YEAR($A252),'Annual Savings'!$A:$F,3,FALSE)*C252,0)</f>
        <v>432432.8673593261</v>
      </c>
      <c r="E252" s="4">
        <f>IFERROR(VLOOKUP(YEAR($A252),'Annual Savings'!$A:$F,4,FALSE)*C252,0)</f>
        <v>18587050.446350958</v>
      </c>
      <c r="F252" s="4">
        <f>IFERROR(VLOOKUP(YEAR($A252),'Annual Savings'!$A:$F,5,FALSE)*C252,0)</f>
        <v>32286.548667438285</v>
      </c>
      <c r="G252" s="4">
        <f>IFERROR(VLOOKUP(YEAR($A252),'Annual Savings'!$A:$F,6,FALSE)*C252,0)</f>
        <v>0</v>
      </c>
      <c r="H252" s="1">
        <f>SUM(D$3:D252,F252)/1000</f>
        <v>737841.5108874219</v>
      </c>
      <c r="I252" s="1">
        <f>SUM(E$3:E252,G252)/1000</f>
        <v>4279448.6786527187</v>
      </c>
      <c r="J252" s="9">
        <f t="shared" si="14"/>
        <v>24594.71702958073</v>
      </c>
      <c r="K252" s="9">
        <f t="shared" si="15"/>
        <v>142648.28928842396</v>
      </c>
    </row>
    <row r="253" spans="1:11" x14ac:dyDescent="0.35">
      <c r="A253" s="3">
        <v>45047</v>
      </c>
      <c r="B253" s="5">
        <f t="shared" si="13"/>
        <v>31</v>
      </c>
      <c r="C253" s="10">
        <f t="shared" si="16"/>
        <v>7.6626843749686049E-2</v>
      </c>
      <c r="D253" s="4">
        <f>IFERROR(VLOOKUP(YEAR($A253),'Annual Savings'!$A:$F,3,FALSE)*C253,0)</f>
        <v>442960.31219551933</v>
      </c>
      <c r="E253" s="4">
        <f>IFERROR(VLOOKUP(YEAR($A253),'Annual Savings'!$A:$F,4,FALSE)*C253,0)</f>
        <v>19039546.459053218</v>
      </c>
      <c r="F253" s="4">
        <f>IFERROR(VLOOKUP(YEAR($A253),'Annual Savings'!$A:$F,5,FALSE)*C253,0)</f>
        <v>33072.554740758082</v>
      </c>
      <c r="G253" s="4">
        <f>IFERROR(VLOOKUP(YEAR($A253),'Annual Savings'!$A:$F,6,FALSE)*C253,0)</f>
        <v>0</v>
      </c>
      <c r="H253" s="1">
        <f>SUM(D$3:D253,F253)/1000</f>
        <v>738285.25720569072</v>
      </c>
      <c r="I253" s="1">
        <f>SUM(E$3:E253,G253)/1000</f>
        <v>4298488.2251117714</v>
      </c>
      <c r="J253" s="9">
        <f t="shared" si="14"/>
        <v>23815.653458248089</v>
      </c>
      <c r="K253" s="9">
        <f t="shared" si="15"/>
        <v>138660.9104874765</v>
      </c>
    </row>
    <row r="254" spans="1:11" x14ac:dyDescent="0.35">
      <c r="A254" s="3">
        <v>45078</v>
      </c>
      <c r="B254" s="5">
        <f t="shared" si="13"/>
        <v>30</v>
      </c>
      <c r="C254" s="10">
        <f t="shared" si="16"/>
        <v>8.2103867394422658E-2</v>
      </c>
      <c r="D254" s="4">
        <f>IFERROR(VLOOKUP(YEAR($A254),'Annual Savings'!$A:$F,3,FALSE)*C254,0)</f>
        <v>474621.59412825858</v>
      </c>
      <c r="E254" s="4">
        <f>IFERROR(VLOOKUP(YEAR($A254),'Annual Savings'!$A:$F,4,FALSE)*C254,0)</f>
        <v>20400427.855681576</v>
      </c>
      <c r="F254" s="4">
        <f>IFERROR(VLOOKUP(YEAR($A254),'Annual Savings'!$A:$F,5,FALSE)*C254,0)</f>
        <v>35436.467378197493</v>
      </c>
      <c r="G254" s="4">
        <f>IFERROR(VLOOKUP(YEAR($A254),'Annual Savings'!$A:$F,6,FALSE)*C254,0)</f>
        <v>0</v>
      </c>
      <c r="H254" s="1">
        <f>SUM(D$3:D254,F254)/1000</f>
        <v>738762.24271245638</v>
      </c>
      <c r="I254" s="1">
        <f>SUM(E$3:E254,G254)/1000</f>
        <v>4318888.652967453</v>
      </c>
      <c r="J254" s="9">
        <f t="shared" si="14"/>
        <v>24625.408090415214</v>
      </c>
      <c r="K254" s="9">
        <f t="shared" si="15"/>
        <v>143962.95509891509</v>
      </c>
    </row>
    <row r="255" spans="1:11" x14ac:dyDescent="0.35">
      <c r="A255" s="3">
        <v>45108</v>
      </c>
      <c r="B255" s="5">
        <f t="shared" si="13"/>
        <v>31</v>
      </c>
      <c r="C255" s="10">
        <f t="shared" si="16"/>
        <v>9.568644327155594E-2</v>
      </c>
      <c r="D255" s="4">
        <f>IFERROR(VLOOKUP(YEAR($A255),'Annual Savings'!$A:$F,3,FALSE)*C255,0)</f>
        <v>553139.01382791752</v>
      </c>
      <c r="E255" s="4">
        <f>IFERROR(VLOOKUP(YEAR($A255),'Annual Savings'!$A:$F,4,FALSE)*C255,0)</f>
        <v>23775303.705861092</v>
      </c>
      <c r="F255" s="4">
        <f>IFERROR(VLOOKUP(YEAR($A255),'Annual Savings'!$A:$F,5,FALSE)*C255,0)</f>
        <v>41298.779620685375</v>
      </c>
      <c r="G255" s="4">
        <f>IFERROR(VLOOKUP(YEAR($A255),'Annual Savings'!$A:$F,6,FALSE)*C255,0)</f>
        <v>0</v>
      </c>
      <c r="H255" s="1">
        <f>SUM(D$3:D255,F255)/1000</f>
        <v>739321.24403852678</v>
      </c>
      <c r="I255" s="1">
        <f>SUM(E$3:E255,G255)/1000</f>
        <v>4342663.9566733139</v>
      </c>
      <c r="J255" s="9">
        <f t="shared" si="14"/>
        <v>23849.072388339573</v>
      </c>
      <c r="K255" s="9">
        <f t="shared" si="15"/>
        <v>140085.93408623594</v>
      </c>
    </row>
    <row r="256" spans="1:11" x14ac:dyDescent="0.35">
      <c r="A256" s="3">
        <v>45139</v>
      </c>
      <c r="B256" s="5">
        <f t="shared" si="13"/>
        <v>31</v>
      </c>
      <c r="C256" s="10">
        <f t="shared" si="16"/>
        <v>9.4591977651563255E-2</v>
      </c>
      <c r="D256" s="4">
        <f>IFERROR(VLOOKUP(YEAR($A256),'Annual Savings'!$A:$F,3,FALSE)*C256,0)</f>
        <v>546812.18619160098</v>
      </c>
      <c r="E256" s="4">
        <f>IFERROR(VLOOKUP(YEAR($A256),'Annual Savings'!$A:$F,4,FALSE)*C256,0)</f>
        <v>23503360.767851554</v>
      </c>
      <c r="F256" s="4">
        <f>IFERROR(VLOOKUP(YEAR($A256),'Annual Savings'!$A:$F,5,FALSE)*C256,0)</f>
        <v>40826.402417634592</v>
      </c>
      <c r="G256" s="4">
        <f>IFERROR(VLOOKUP(YEAR($A256),'Annual Savings'!$A:$F,6,FALSE)*C256,0)</f>
        <v>0</v>
      </c>
      <c r="H256" s="1">
        <f>SUM(D$3:D256,F256)/1000</f>
        <v>739867.5838475154</v>
      </c>
      <c r="I256" s="1">
        <f>SUM(E$3:E256,G256)/1000</f>
        <v>4366167.3174411664</v>
      </c>
      <c r="J256" s="9">
        <f t="shared" si="14"/>
        <v>23866.696253145659</v>
      </c>
      <c r="K256" s="9">
        <f t="shared" si="15"/>
        <v>140844.10701423118</v>
      </c>
    </row>
    <row r="257" spans="1:11" x14ac:dyDescent="0.35">
      <c r="A257" s="3">
        <v>45170</v>
      </c>
      <c r="B257" s="5">
        <f t="shared" si="13"/>
        <v>30</v>
      </c>
      <c r="C257" s="10">
        <f t="shared" si="16"/>
        <v>7.9288706562768943E-2</v>
      </c>
      <c r="D257" s="4">
        <f>IFERROR(VLOOKUP(YEAR($A257),'Annual Savings'!$A:$F,3,FALSE)*C257,0)</f>
        <v>458347.86471636384</v>
      </c>
      <c r="E257" s="4">
        <f>IFERROR(VLOOKUP(YEAR($A257),'Annual Savings'!$A:$F,4,FALSE)*C257,0)</f>
        <v>19700942.103416104</v>
      </c>
      <c r="F257" s="4">
        <f>IFERROR(VLOOKUP(YEAR($A257),'Annual Savings'!$A:$F,5,FALSE)*C257,0)</f>
        <v>34221.428937973506</v>
      </c>
      <c r="G257" s="4">
        <f>IFERROR(VLOOKUP(YEAR($A257),'Annual Savings'!$A:$F,6,FALSE)*C257,0)</f>
        <v>0</v>
      </c>
      <c r="H257" s="1">
        <f>SUM(D$3:D257,F257)/1000</f>
        <v>740319.32673875208</v>
      </c>
      <c r="I257" s="1">
        <f>SUM(E$3:E257,G257)/1000</f>
        <v>4385868.2595445821</v>
      </c>
      <c r="J257" s="9">
        <f t="shared" si="14"/>
        <v>24677.310891291734</v>
      </c>
      <c r="K257" s="9">
        <f t="shared" si="15"/>
        <v>146195.60865148608</v>
      </c>
    </row>
    <row r="258" spans="1:11" x14ac:dyDescent="0.35">
      <c r="A258" s="3">
        <v>45200</v>
      </c>
      <c r="B258" s="5">
        <f t="shared" si="13"/>
        <v>31</v>
      </c>
      <c r="C258" s="10">
        <f t="shared" si="16"/>
        <v>7.6653805497445382E-2</v>
      </c>
      <c r="D258" s="4">
        <f>IFERROR(VLOOKUP(YEAR($A258),'Annual Savings'!$A:$F,3,FALSE)*C258,0)</f>
        <v>443116.17120811058</v>
      </c>
      <c r="E258" s="4">
        <f>IFERROR(VLOOKUP(YEAR($A258),'Annual Savings'!$A:$F,4,FALSE)*C258,0)</f>
        <v>19046245.670764953</v>
      </c>
      <c r="F258" s="4">
        <f>IFERROR(VLOOKUP(YEAR($A258),'Annual Savings'!$A:$F,5,FALSE)*C258,0)</f>
        <v>33084.191574993223</v>
      </c>
      <c r="G258" s="4">
        <f>IFERROR(VLOOKUP(YEAR($A258),'Annual Savings'!$A:$F,6,FALSE)*C258,0)</f>
        <v>0</v>
      </c>
      <c r="H258" s="1">
        <f>SUM(D$3:D258,F258)/1000</f>
        <v>740761.30567259726</v>
      </c>
      <c r="I258" s="1">
        <f>SUM(E$3:E258,G258)/1000</f>
        <v>4404914.5052153477</v>
      </c>
      <c r="J258" s="9">
        <f t="shared" si="14"/>
        <v>23895.525989438622</v>
      </c>
      <c r="K258" s="9">
        <f t="shared" si="15"/>
        <v>142094.01629726929</v>
      </c>
    </row>
    <row r="259" spans="1:11" x14ac:dyDescent="0.35">
      <c r="A259" s="3">
        <v>45231</v>
      </c>
      <c r="B259" s="5">
        <f t="shared" si="13"/>
        <v>30</v>
      </c>
      <c r="C259" s="10">
        <f t="shared" si="16"/>
        <v>7.9386345411337406E-2</v>
      </c>
      <c r="D259" s="4">
        <f>IFERROR(VLOOKUP(YEAR($A259),'Annual Savings'!$A:$F,3,FALSE)*C259,0)</f>
        <v>458912.2900890907</v>
      </c>
      <c r="E259" s="4">
        <f>IFERROR(VLOOKUP(YEAR($A259),'Annual Savings'!$A:$F,4,FALSE)*C259,0)</f>
        <v>19725202.52316666</v>
      </c>
      <c r="F259" s="4">
        <f>IFERROR(VLOOKUP(YEAR($A259),'Annual Savings'!$A:$F,5,FALSE)*C259,0)</f>
        <v>34263.570386140855</v>
      </c>
      <c r="G259" s="4">
        <f>IFERROR(VLOOKUP(YEAR($A259),'Annual Savings'!$A:$F,6,FALSE)*C259,0)</f>
        <v>0</v>
      </c>
      <c r="H259" s="1">
        <f>SUM(D$3:D259,F259)/1000</f>
        <v>741221.39734149759</v>
      </c>
      <c r="I259" s="1">
        <f>SUM(E$3:E259,G259)/1000</f>
        <v>4424639.7077385141</v>
      </c>
      <c r="J259" s="9">
        <f t="shared" si="14"/>
        <v>24707.379911383254</v>
      </c>
      <c r="K259" s="9">
        <f t="shared" si="15"/>
        <v>147487.99025795047</v>
      </c>
    </row>
    <row r="260" spans="1:11" x14ac:dyDescent="0.35">
      <c r="A260" s="3">
        <v>45261</v>
      </c>
      <c r="B260" s="5">
        <f t="shared" ref="B260:B323" si="17">A261-A260</f>
        <v>31</v>
      </c>
      <c r="C260" s="10">
        <f t="shared" si="16"/>
        <v>8.5014666193383409E-2</v>
      </c>
      <c r="D260" s="4">
        <f>IFERROR(VLOOKUP(YEAR($A260),'Annual Savings'!$A:$F,3,FALSE)*C260,0)</f>
        <v>491448.1823267485</v>
      </c>
      <c r="E260" s="4">
        <f>IFERROR(VLOOKUP(YEAR($A260),'Annual Savings'!$A:$F,4,FALSE)*C260,0)</f>
        <v>21123676.866782814</v>
      </c>
      <c r="F260" s="4">
        <f>IFERROR(VLOOKUP(YEAR($A260),'Annual Savings'!$A:$F,5,FALSE)*C260,0)</f>
        <v>36692.783675557141</v>
      </c>
      <c r="G260" s="4">
        <f>IFERROR(VLOOKUP(YEAR($A260),'Annual Savings'!$A:$F,6,FALSE)*C260,0)</f>
        <v>0</v>
      </c>
      <c r="H260" s="1">
        <f>SUM(D$3:D260,F260)/1000</f>
        <v>741715.27473711374</v>
      </c>
      <c r="I260" s="1">
        <f>SUM(E$3:E260,G260)/1000</f>
        <v>4445763.3846052969</v>
      </c>
      <c r="J260" s="9">
        <f t="shared" ref="J260:J323" si="18">H260/B260</f>
        <v>23926.299185068186</v>
      </c>
      <c r="K260" s="9">
        <f t="shared" ref="K260:K323" si="19">I260/B260</f>
        <v>143411.72208404183</v>
      </c>
    </row>
    <row r="261" spans="1:11" x14ac:dyDescent="0.35">
      <c r="A261" s="3">
        <v>45292</v>
      </c>
      <c r="B261" s="5">
        <f t="shared" si="17"/>
        <v>31</v>
      </c>
      <c r="C261" s="10">
        <f t="shared" si="16"/>
        <v>9.0509272988395034E-2</v>
      </c>
      <c r="D261" s="4">
        <f>IFERROR(VLOOKUP(YEAR($A261),'Annual Savings'!$A:$F,3,FALSE)*C261,0)</f>
        <v>1035744.4382524616</v>
      </c>
      <c r="E261" s="4">
        <f>IFERROR(VLOOKUP(YEAR($A261),'Annual Savings'!$A:$F,4,FALSE)*C261,0)</f>
        <v>34095865.867878847</v>
      </c>
      <c r="F261" s="4">
        <f>IFERROR(VLOOKUP(YEAR($A261),'Annual Savings'!$A:$F,5,FALSE)*C261,0)</f>
        <v>91149.999020503092</v>
      </c>
      <c r="G261" s="4">
        <f>IFERROR(VLOOKUP(YEAR($A261),'Annual Savings'!$A:$F,6,FALSE)*C261,0)</f>
        <v>0</v>
      </c>
      <c r="H261" s="1">
        <f>SUM(D$3:D261,F261)/1000</f>
        <v>742805.47639071103</v>
      </c>
      <c r="I261" s="1">
        <f>SUM(E$3:E261,G261)/1000</f>
        <v>4479859.2504731761</v>
      </c>
      <c r="J261" s="9">
        <f t="shared" si="18"/>
        <v>23961.466980345518</v>
      </c>
      <c r="K261" s="9">
        <f t="shared" si="19"/>
        <v>144511.58872494116</v>
      </c>
    </row>
    <row r="262" spans="1:11" x14ac:dyDescent="0.35">
      <c r="A262" s="3">
        <v>45323</v>
      </c>
      <c r="B262" s="5">
        <f t="shared" si="17"/>
        <v>29</v>
      </c>
      <c r="C262" s="10">
        <f t="shared" si="16"/>
        <v>8.1758161267227153E-2</v>
      </c>
      <c r="D262" s="4">
        <f>IFERROR(VLOOKUP(YEAR($A262),'Annual Savings'!$A:$F,3,FALSE)*C262,0)</f>
        <v>935600.93920029572</v>
      </c>
      <c r="E262" s="4">
        <f>IFERROR(VLOOKUP(YEAR($A262),'Annual Savings'!$A:$F,4,FALSE)*C262,0)</f>
        <v>30799223.197044224</v>
      </c>
      <c r="F262" s="4">
        <f>IFERROR(VLOOKUP(YEAR($A262),'Annual Savings'!$A:$F,5,FALSE)*C262,0)</f>
        <v>82336.937126667748</v>
      </c>
      <c r="G262" s="4">
        <f>IFERROR(VLOOKUP(YEAR($A262),'Annual Savings'!$A:$F,6,FALSE)*C262,0)</f>
        <v>0</v>
      </c>
      <c r="H262" s="1">
        <f>SUM(D$3:D262,F262)/1000</f>
        <v>743732.26426801749</v>
      </c>
      <c r="I262" s="1">
        <f>SUM(E$3:E262,G262)/1000</f>
        <v>4510658.47367022</v>
      </c>
      <c r="J262" s="9">
        <f t="shared" si="18"/>
        <v>25645.940147173016</v>
      </c>
      <c r="K262" s="9">
        <f t="shared" si="19"/>
        <v>155539.94736793861</v>
      </c>
    </row>
    <row r="263" spans="1:11" x14ac:dyDescent="0.35">
      <c r="A263" s="3">
        <v>45352</v>
      </c>
      <c r="B263" s="5">
        <f t="shared" si="17"/>
        <v>31</v>
      </c>
      <c r="C263" s="10">
        <f t="shared" si="16"/>
        <v>8.3574188490269763E-2</v>
      </c>
      <c r="D263" s="4">
        <f>IFERROR(VLOOKUP(YEAR($A263),'Annual Savings'!$A:$F,3,FALSE)*C263,0)</f>
        <v>956382.67828489339</v>
      </c>
      <c r="E263" s="4">
        <f>IFERROR(VLOOKUP(YEAR($A263),'Annual Savings'!$A:$F,4,FALSE)*C263,0)</f>
        <v>31483341.17263791</v>
      </c>
      <c r="F263" s="4">
        <f>IFERROR(VLOOKUP(YEAR($A263),'Annual Savings'!$A:$F,5,FALSE)*C263,0)</f>
        <v>84165.820224897529</v>
      </c>
      <c r="G263" s="4">
        <f>IFERROR(VLOOKUP(YEAR($A263),'Annual Savings'!$A:$F,6,FALSE)*C263,0)</f>
        <v>0</v>
      </c>
      <c r="H263" s="1">
        <f>SUM(D$3:D263,F263)/1000</f>
        <v>744690.4758294007</v>
      </c>
      <c r="I263" s="1">
        <f>SUM(E$3:E263,G263)/1000</f>
        <v>4542141.8148428584</v>
      </c>
      <c r="J263" s="9">
        <f t="shared" si="18"/>
        <v>24022.273413851635</v>
      </c>
      <c r="K263" s="9">
        <f t="shared" si="19"/>
        <v>146520.70370460834</v>
      </c>
    </row>
    <row r="264" spans="1:11" x14ac:dyDescent="0.35">
      <c r="A264" s="3">
        <v>45383</v>
      </c>
      <c r="B264" s="5">
        <f t="shared" si="17"/>
        <v>30</v>
      </c>
      <c r="C264" s="10">
        <f t="shared" si="16"/>
        <v>7.480572152194491E-2</v>
      </c>
      <c r="D264" s="4">
        <f>IFERROR(VLOOKUP(YEAR($A264),'Annual Savings'!$A:$F,3,FALSE)*C264,0)</f>
        <v>856040.5741602988</v>
      </c>
      <c r="E264" s="4">
        <f>IFERROR(VLOOKUP(YEAR($A264),'Annual Savings'!$A:$F,4,FALSE)*C264,0)</f>
        <v>28180160.584089115</v>
      </c>
      <c r="F264" s="4">
        <f>IFERROR(VLOOKUP(YEAR($A264),'Annual Savings'!$A:$F,5,FALSE)*C264,0)</f>
        <v>75335.280224022674</v>
      </c>
      <c r="G264" s="4">
        <f>IFERROR(VLOOKUP(YEAR($A264),'Annual Savings'!$A:$F,6,FALSE)*C264,0)</f>
        <v>0</v>
      </c>
      <c r="H264" s="1">
        <f>SUM(D$3:D264,F264)/1000</f>
        <v>745537.68586356007</v>
      </c>
      <c r="I264" s="1">
        <f>SUM(E$3:E264,G264)/1000</f>
        <v>4570321.9754269477</v>
      </c>
      <c r="J264" s="9">
        <f t="shared" si="18"/>
        <v>24851.256195452002</v>
      </c>
      <c r="K264" s="9">
        <f t="shared" si="19"/>
        <v>152344.06584756493</v>
      </c>
    </row>
    <row r="265" spans="1:11" x14ac:dyDescent="0.35">
      <c r="A265" s="3">
        <v>45413</v>
      </c>
      <c r="B265" s="5">
        <f t="shared" si="17"/>
        <v>31</v>
      </c>
      <c r="C265" s="10">
        <f t="shared" si="16"/>
        <v>7.6626843749686049E-2</v>
      </c>
      <c r="D265" s="4">
        <f>IFERROR(VLOOKUP(YEAR($A265),'Annual Savings'!$A:$F,3,FALSE)*C265,0)</f>
        <v>876880.61801970168</v>
      </c>
      <c r="E265" s="4">
        <f>IFERROR(VLOOKUP(YEAR($A265),'Annual Savings'!$A:$F,4,FALSE)*C265,0)</f>
        <v>28866197.905525073</v>
      </c>
      <c r="F265" s="4">
        <f>IFERROR(VLOOKUP(YEAR($A265),'Annual Savings'!$A:$F,5,FALSE)*C265,0)</f>
        <v>77169.294395102188</v>
      </c>
      <c r="G265" s="4">
        <f>IFERROR(VLOOKUP(YEAR($A265),'Annual Savings'!$A:$F,6,FALSE)*C265,0)</f>
        <v>0</v>
      </c>
      <c r="H265" s="1">
        <f>SUM(D$3:D265,F265)/1000</f>
        <v>746416.40049575095</v>
      </c>
      <c r="I265" s="1">
        <f>SUM(E$3:E265,G265)/1000</f>
        <v>4599188.1733324733</v>
      </c>
      <c r="J265" s="9">
        <f t="shared" si="18"/>
        <v>24077.94840308874</v>
      </c>
      <c r="K265" s="9">
        <f t="shared" si="19"/>
        <v>148360.90881717656</v>
      </c>
    </row>
    <row r="266" spans="1:11" x14ac:dyDescent="0.35">
      <c r="A266" s="3">
        <v>45444</v>
      </c>
      <c r="B266" s="5">
        <f t="shared" si="17"/>
        <v>30</v>
      </c>
      <c r="C266" s="10">
        <f t="shared" si="16"/>
        <v>8.2103867394422658E-2</v>
      </c>
      <c r="D266" s="4">
        <f>IFERROR(VLOOKUP(YEAR($A266),'Annual Savings'!$A:$F,3,FALSE)*C266,0)</f>
        <v>939557.03327430796</v>
      </c>
      <c r="E266" s="4">
        <f>IFERROR(VLOOKUP(YEAR($A266),'Annual Savings'!$A:$F,4,FALSE)*C266,0)</f>
        <v>30929454.601555374</v>
      </c>
      <c r="F266" s="4">
        <f>IFERROR(VLOOKUP(YEAR($A266),'Annual Savings'!$A:$F,5,FALSE)*C266,0)</f>
        <v>82685.090549127475</v>
      </c>
      <c r="G266" s="4">
        <f>IFERROR(VLOOKUP(YEAR($A266),'Annual Savings'!$A:$F,6,FALSE)*C266,0)</f>
        <v>0</v>
      </c>
      <c r="H266" s="1">
        <f>SUM(D$3:D266,F266)/1000</f>
        <v>747361.47332517919</v>
      </c>
      <c r="I266" s="1">
        <f>SUM(E$3:E266,G266)/1000</f>
        <v>4630117.6279340284</v>
      </c>
      <c r="J266" s="9">
        <f t="shared" si="18"/>
        <v>24912.049110839307</v>
      </c>
      <c r="K266" s="9">
        <f t="shared" si="19"/>
        <v>154337.2542644676</v>
      </c>
    </row>
    <row r="267" spans="1:11" x14ac:dyDescent="0.35">
      <c r="A267" s="3">
        <v>45474</v>
      </c>
      <c r="B267" s="5">
        <f t="shared" si="17"/>
        <v>31</v>
      </c>
      <c r="C267" s="10">
        <f t="shared" si="16"/>
        <v>9.568644327155594E-2</v>
      </c>
      <c r="D267" s="4">
        <f>IFERROR(VLOOKUP(YEAR($A267),'Annual Savings'!$A:$F,3,FALSE)*C267,0)</f>
        <v>1094989.4763532246</v>
      </c>
      <c r="E267" s="4">
        <f>IFERROR(VLOOKUP(YEAR($A267),'Annual Savings'!$A:$F,4,FALSE)*C267,0)</f>
        <v>36046164.414332263</v>
      </c>
      <c r="F267" s="4">
        <f>IFERROR(VLOOKUP(YEAR($A267),'Annual Savings'!$A:$F,5,FALSE)*C267,0)</f>
        <v>96363.819114932543</v>
      </c>
      <c r="G267" s="4">
        <f>IFERROR(VLOOKUP(YEAR($A267),'Annual Savings'!$A:$F,6,FALSE)*C267,0)</f>
        <v>0</v>
      </c>
      <c r="H267" s="1">
        <f>SUM(D$3:D267,F267)/1000</f>
        <v>748470.14153009816</v>
      </c>
      <c r="I267" s="1">
        <f>SUM(E$3:E267,G267)/1000</f>
        <v>4666163.7923483606</v>
      </c>
      <c r="J267" s="9">
        <f t="shared" si="18"/>
        <v>24144.198113874136</v>
      </c>
      <c r="K267" s="9">
        <f t="shared" si="19"/>
        <v>150521.41265639872</v>
      </c>
    </row>
    <row r="268" spans="1:11" x14ac:dyDescent="0.35">
      <c r="A268" s="3">
        <v>45505</v>
      </c>
      <c r="B268" s="5">
        <f t="shared" si="17"/>
        <v>31</v>
      </c>
      <c r="C268" s="10">
        <f t="shared" si="16"/>
        <v>9.4591977651563255E-2</v>
      </c>
      <c r="D268" s="4">
        <f>IFERROR(VLOOKUP(YEAR($A268),'Annual Savings'!$A:$F,3,FALSE)*C268,0)</f>
        <v>1082464.9400119451</v>
      </c>
      <c r="E268" s="4">
        <f>IFERROR(VLOOKUP(YEAR($A268),'Annual Savings'!$A:$F,4,FALSE)*C268,0)</f>
        <v>35633866.848081119</v>
      </c>
      <c r="F268" s="4">
        <f>IFERROR(VLOOKUP(YEAR($A268),'Annual Savings'!$A:$F,5,FALSE)*C268,0)</f>
        <v>95261.605641147384</v>
      </c>
      <c r="G268" s="4">
        <f>IFERROR(VLOOKUP(YEAR($A268),'Annual Savings'!$A:$F,6,FALSE)*C268,0)</f>
        <v>0</v>
      </c>
      <c r="H268" s="1">
        <f>SUM(D$3:D268,F268)/1000</f>
        <v>749551.50425663637</v>
      </c>
      <c r="I268" s="1">
        <f>SUM(E$3:E268,G268)/1000</f>
        <v>4701797.6591964429</v>
      </c>
      <c r="J268" s="9">
        <f t="shared" si="18"/>
        <v>24179.080782472141</v>
      </c>
      <c r="K268" s="9">
        <f t="shared" si="19"/>
        <v>151670.89223214332</v>
      </c>
    </row>
    <row r="269" spans="1:11" x14ac:dyDescent="0.35">
      <c r="A269" s="3">
        <v>45536</v>
      </c>
      <c r="B269" s="5">
        <f t="shared" si="17"/>
        <v>30</v>
      </c>
      <c r="C269" s="10">
        <f t="shared" si="16"/>
        <v>7.9288706562768943E-2</v>
      </c>
      <c r="D269" s="4">
        <f>IFERROR(VLOOKUP(YEAR($A269),'Annual Savings'!$A:$F,3,FALSE)*C269,0)</f>
        <v>907341.69137729181</v>
      </c>
      <c r="E269" s="4">
        <f>IFERROR(VLOOKUP(YEAR($A269),'Annual Savings'!$A:$F,4,FALSE)*C269,0)</f>
        <v>29868951.705626924</v>
      </c>
      <c r="F269" s="4">
        <f>IFERROR(VLOOKUP(YEAR($A269),'Annual Savings'!$A:$F,5,FALSE)*C269,0)</f>
        <v>79850.000855271515</v>
      </c>
      <c r="G269" s="4">
        <f>IFERROR(VLOOKUP(YEAR($A269),'Annual Savings'!$A:$F,6,FALSE)*C269,0)</f>
        <v>0</v>
      </c>
      <c r="H269" s="1">
        <f>SUM(D$3:D269,F269)/1000</f>
        <v>750443.43434322788</v>
      </c>
      <c r="I269" s="1">
        <f>SUM(E$3:E269,G269)/1000</f>
        <v>4731666.6109020691</v>
      </c>
      <c r="J269" s="9">
        <f t="shared" si="18"/>
        <v>25014.781144774264</v>
      </c>
      <c r="K269" s="9">
        <f t="shared" si="19"/>
        <v>157722.2203634023</v>
      </c>
    </row>
    <row r="270" spans="1:11" x14ac:dyDescent="0.35">
      <c r="A270" s="3">
        <v>45566</v>
      </c>
      <c r="B270" s="5">
        <f t="shared" si="17"/>
        <v>31</v>
      </c>
      <c r="C270" s="10">
        <f t="shared" si="16"/>
        <v>7.6653805497445382E-2</v>
      </c>
      <c r="D270" s="4">
        <f>IFERROR(VLOOKUP(YEAR($A270),'Annual Savings'!$A:$F,3,FALSE)*C270,0)</f>
        <v>877189.15524870879</v>
      </c>
      <c r="E270" s="4">
        <f>IFERROR(VLOOKUP(YEAR($A270),'Annual Savings'!$A:$F,4,FALSE)*C270,0)</f>
        <v>28876354.70056732</v>
      </c>
      <c r="F270" s="4">
        <f>IFERROR(VLOOKUP(YEAR($A270),'Annual Savings'!$A:$F,5,FALSE)*C270,0)</f>
        <v>77196.447008317526</v>
      </c>
      <c r="G270" s="4">
        <f>IFERROR(VLOOKUP(YEAR($A270),'Annual Savings'!$A:$F,6,FALSE)*C270,0)</f>
        <v>0</v>
      </c>
      <c r="H270" s="1">
        <f>SUM(D$3:D270,F270)/1000</f>
        <v>751317.9699446297</v>
      </c>
      <c r="I270" s="1">
        <f>SUM(E$3:E270,G270)/1000</f>
        <v>4760542.9656026363</v>
      </c>
      <c r="J270" s="9">
        <f t="shared" si="18"/>
        <v>24236.063546600959</v>
      </c>
      <c r="K270" s="9">
        <f t="shared" si="19"/>
        <v>153565.90211621407</v>
      </c>
    </row>
    <row r="271" spans="1:11" x14ac:dyDescent="0.35">
      <c r="A271" s="3">
        <v>45597</v>
      </c>
      <c r="B271" s="5">
        <f t="shared" si="17"/>
        <v>30</v>
      </c>
      <c r="C271" s="10">
        <f t="shared" si="16"/>
        <v>7.9386345411337406E-2</v>
      </c>
      <c r="D271" s="4">
        <f>IFERROR(VLOOKUP(YEAR($A271),'Annual Savings'!$A:$F,3,FALSE)*C271,0)</f>
        <v>908459.02323758777</v>
      </c>
      <c r="E271" s="4">
        <f>IFERROR(VLOOKUP(YEAR($A271),'Annual Savings'!$A:$F,4,FALSE)*C271,0)</f>
        <v>29905733.363178317</v>
      </c>
      <c r="F271" s="4">
        <f>IFERROR(VLOOKUP(YEAR($A271),'Annual Savings'!$A:$F,5,FALSE)*C271,0)</f>
        <v>79948.330900995337</v>
      </c>
      <c r="G271" s="4">
        <f>IFERROR(VLOOKUP(YEAR($A271),'Annual Savings'!$A:$F,6,FALSE)*C271,0)</f>
        <v>0</v>
      </c>
      <c r="H271" s="1">
        <f>SUM(D$3:D271,F271)/1000</f>
        <v>752229.18085175985</v>
      </c>
      <c r="I271" s="1">
        <f>SUM(E$3:E271,G271)/1000</f>
        <v>4790448.6989658149</v>
      </c>
      <c r="J271" s="9">
        <f t="shared" si="18"/>
        <v>25074.306028391995</v>
      </c>
      <c r="K271" s="9">
        <f t="shared" si="19"/>
        <v>159681.6232988605</v>
      </c>
    </row>
    <row r="272" spans="1:11" x14ac:dyDescent="0.35">
      <c r="A272" s="3">
        <v>45627</v>
      </c>
      <c r="B272" s="5">
        <f t="shared" si="17"/>
        <v>31</v>
      </c>
      <c r="C272" s="10">
        <f t="shared" si="16"/>
        <v>8.5014666193383409E-2</v>
      </c>
      <c r="D272" s="4">
        <f>IFERROR(VLOOKUP(YEAR($A272),'Annual Savings'!$A:$F,3,FALSE)*C272,0)</f>
        <v>972866.80991213489</v>
      </c>
      <c r="E272" s="4">
        <f>IFERROR(VLOOKUP(YEAR($A272),'Annual Savings'!$A:$F,4,FALSE)*C272,0)</f>
        <v>32025985.400454551</v>
      </c>
      <c r="F272" s="4">
        <f>IFERROR(VLOOKUP(YEAR($A272),'Annual Savings'!$A:$F,5,FALSE)*C272,0)</f>
        <v>85616.495242966674</v>
      </c>
      <c r="G272" s="4">
        <f>IFERROR(VLOOKUP(YEAR($A272),'Annual Savings'!$A:$F,6,FALSE)*C272,0)</f>
        <v>0</v>
      </c>
      <c r="H272" s="1">
        <f>SUM(D$3:D272,F272)/1000</f>
        <v>753207.71582601394</v>
      </c>
      <c r="I272" s="1">
        <f>SUM(E$3:E272,G272)/1000</f>
        <v>4822474.684366269</v>
      </c>
      <c r="J272" s="9">
        <f t="shared" si="18"/>
        <v>24297.02309116174</v>
      </c>
      <c r="K272" s="9">
        <f t="shared" si="19"/>
        <v>155563.6994956861</v>
      </c>
    </row>
    <row r="273" spans="1:11" x14ac:dyDescent="0.35">
      <c r="A273" s="3">
        <v>45658</v>
      </c>
      <c r="B273" s="5">
        <f t="shared" si="17"/>
        <v>31</v>
      </c>
      <c r="C273" s="10">
        <f t="shared" si="16"/>
        <v>9.0509272988395034E-2</v>
      </c>
      <c r="D273" s="4">
        <f>IFERROR(VLOOKUP(YEAR($A273),'Annual Savings'!$A:$F,3,FALSE)*C273,0)</f>
        <v>1035744.4382524616</v>
      </c>
      <c r="E273" s="4">
        <f>IFERROR(VLOOKUP(YEAR($A273),'Annual Savings'!$A:$F,4,FALSE)*C273,0)</f>
        <v>34095865.867878847</v>
      </c>
      <c r="F273" s="4">
        <f>IFERROR(VLOOKUP(YEAR($A273),'Annual Savings'!$A:$F,5,FALSE)*C273,0)</f>
        <v>91149.999020503092</v>
      </c>
      <c r="G273" s="4">
        <f>IFERROR(VLOOKUP(YEAR($A273),'Annual Savings'!$A:$F,6,FALSE)*C273,0)</f>
        <v>0</v>
      </c>
      <c r="H273" s="1">
        <f>SUM(D$3:D273,F273)/1000</f>
        <v>754248.99376804393</v>
      </c>
      <c r="I273" s="1">
        <f>SUM(E$3:E273,G273)/1000</f>
        <v>4856570.5502341483</v>
      </c>
      <c r="J273" s="9">
        <f t="shared" si="18"/>
        <v>24330.612702194965</v>
      </c>
      <c r="K273" s="9">
        <f t="shared" si="19"/>
        <v>156663.56613658543</v>
      </c>
    </row>
    <row r="274" spans="1:11" x14ac:dyDescent="0.35">
      <c r="A274" s="3">
        <v>45689</v>
      </c>
      <c r="B274" s="5">
        <f t="shared" si="17"/>
        <v>28</v>
      </c>
      <c r="C274" s="10">
        <f t="shared" si="16"/>
        <v>8.1758161267227153E-2</v>
      </c>
      <c r="D274" s="4">
        <f>IFERROR(VLOOKUP(YEAR($A274),'Annual Savings'!$A:$F,3,FALSE)*C274,0)</f>
        <v>935600.93920029572</v>
      </c>
      <c r="E274" s="4">
        <f>IFERROR(VLOOKUP(YEAR($A274),'Annual Savings'!$A:$F,4,FALSE)*C274,0)</f>
        <v>30799223.197044224</v>
      </c>
      <c r="F274" s="4">
        <f>IFERROR(VLOOKUP(YEAR($A274),'Annual Savings'!$A:$F,5,FALSE)*C274,0)</f>
        <v>82336.937126667748</v>
      </c>
      <c r="G274" s="4">
        <f>IFERROR(VLOOKUP(YEAR($A274),'Annual Savings'!$A:$F,6,FALSE)*C274,0)</f>
        <v>0</v>
      </c>
      <c r="H274" s="1">
        <f>SUM(D$3:D274,F274)/1000</f>
        <v>755175.78164535039</v>
      </c>
      <c r="I274" s="1">
        <f>SUM(E$3:E274,G274)/1000</f>
        <v>4887369.7734311922</v>
      </c>
      <c r="J274" s="9">
        <f t="shared" si="18"/>
        <v>26970.563630191085</v>
      </c>
      <c r="K274" s="9">
        <f t="shared" si="19"/>
        <v>174548.92047968545</v>
      </c>
    </row>
    <row r="275" spans="1:11" x14ac:dyDescent="0.35">
      <c r="A275" s="3">
        <v>45717</v>
      </c>
      <c r="B275" s="5">
        <f t="shared" si="17"/>
        <v>31</v>
      </c>
      <c r="C275" s="10">
        <f t="shared" si="16"/>
        <v>8.3574188490269763E-2</v>
      </c>
      <c r="D275" s="4">
        <f>IFERROR(VLOOKUP(YEAR($A275),'Annual Savings'!$A:$F,3,FALSE)*C275,0)</f>
        <v>956382.67828489339</v>
      </c>
      <c r="E275" s="4">
        <f>IFERROR(VLOOKUP(YEAR($A275),'Annual Savings'!$A:$F,4,FALSE)*C275,0)</f>
        <v>31483341.17263791</v>
      </c>
      <c r="F275" s="4">
        <f>IFERROR(VLOOKUP(YEAR($A275),'Annual Savings'!$A:$F,5,FALSE)*C275,0)</f>
        <v>84165.820224897529</v>
      </c>
      <c r="G275" s="4">
        <f>IFERROR(VLOOKUP(YEAR($A275),'Annual Savings'!$A:$F,6,FALSE)*C275,0)</f>
        <v>0</v>
      </c>
      <c r="H275" s="1">
        <f>SUM(D$3:D275,F275)/1000</f>
        <v>756133.99320673349</v>
      </c>
      <c r="I275" s="1">
        <f>SUM(E$3:E275,G275)/1000</f>
        <v>4918853.1146038305</v>
      </c>
      <c r="J275" s="9">
        <f t="shared" si="18"/>
        <v>24391.419135701079</v>
      </c>
      <c r="K275" s="9">
        <f t="shared" si="19"/>
        <v>158672.68111625258</v>
      </c>
    </row>
    <row r="276" spans="1:11" x14ac:dyDescent="0.35">
      <c r="A276" s="3">
        <v>45748</v>
      </c>
      <c r="B276" s="5">
        <f t="shared" si="17"/>
        <v>30</v>
      </c>
      <c r="C276" s="10">
        <f t="shared" si="16"/>
        <v>7.480572152194491E-2</v>
      </c>
      <c r="D276" s="4">
        <f>IFERROR(VLOOKUP(YEAR($A276),'Annual Savings'!$A:$F,3,FALSE)*C276,0)</f>
        <v>856040.5741602988</v>
      </c>
      <c r="E276" s="4">
        <f>IFERROR(VLOOKUP(YEAR($A276),'Annual Savings'!$A:$F,4,FALSE)*C276,0)</f>
        <v>28180160.584089115</v>
      </c>
      <c r="F276" s="4">
        <f>IFERROR(VLOOKUP(YEAR($A276),'Annual Savings'!$A:$F,5,FALSE)*C276,0)</f>
        <v>75335.280224022674</v>
      </c>
      <c r="G276" s="4">
        <f>IFERROR(VLOOKUP(YEAR($A276),'Annual Savings'!$A:$F,6,FALSE)*C276,0)</f>
        <v>0</v>
      </c>
      <c r="H276" s="1">
        <f>SUM(D$3:D276,F276)/1000</f>
        <v>756981.20324089285</v>
      </c>
      <c r="I276" s="1">
        <f>SUM(E$3:E276,G276)/1000</f>
        <v>4947033.2751879198</v>
      </c>
      <c r="J276" s="9">
        <f t="shared" si="18"/>
        <v>25232.706774696428</v>
      </c>
      <c r="K276" s="9">
        <f t="shared" si="19"/>
        <v>164901.10917293065</v>
      </c>
    </row>
    <row r="277" spans="1:11" x14ac:dyDescent="0.35">
      <c r="A277" s="3">
        <v>45778</v>
      </c>
      <c r="B277" s="5">
        <f t="shared" si="17"/>
        <v>31</v>
      </c>
      <c r="C277" s="10">
        <f t="shared" si="16"/>
        <v>7.6626843749686049E-2</v>
      </c>
      <c r="D277" s="4">
        <f>IFERROR(VLOOKUP(YEAR($A277),'Annual Savings'!$A:$F,3,FALSE)*C277,0)</f>
        <v>876880.61801970168</v>
      </c>
      <c r="E277" s="4">
        <f>IFERROR(VLOOKUP(YEAR($A277),'Annual Savings'!$A:$F,4,FALSE)*C277,0)</f>
        <v>28866197.905525073</v>
      </c>
      <c r="F277" s="4">
        <f>IFERROR(VLOOKUP(YEAR($A277),'Annual Savings'!$A:$F,5,FALSE)*C277,0)</f>
        <v>77169.294395102188</v>
      </c>
      <c r="G277" s="4">
        <f>IFERROR(VLOOKUP(YEAR($A277),'Annual Savings'!$A:$F,6,FALSE)*C277,0)</f>
        <v>0</v>
      </c>
      <c r="H277" s="1">
        <f>SUM(D$3:D277,F277)/1000</f>
        <v>757859.91787308373</v>
      </c>
      <c r="I277" s="1">
        <f>SUM(E$3:E277,G277)/1000</f>
        <v>4975899.4730934445</v>
      </c>
      <c r="J277" s="9">
        <f t="shared" si="18"/>
        <v>24447.094124938183</v>
      </c>
      <c r="K277" s="9">
        <f t="shared" si="19"/>
        <v>160512.8862288208</v>
      </c>
    </row>
    <row r="278" spans="1:11" x14ac:dyDescent="0.35">
      <c r="A278" s="3">
        <v>45809</v>
      </c>
      <c r="B278" s="5">
        <f t="shared" si="17"/>
        <v>30</v>
      </c>
      <c r="C278" s="10">
        <f t="shared" ref="C278:C332" si="20">C266</f>
        <v>8.2103867394422658E-2</v>
      </c>
      <c r="D278" s="4">
        <f>IFERROR(VLOOKUP(YEAR($A278),'Annual Savings'!$A:$F,3,FALSE)*C278,0)</f>
        <v>939557.03327430796</v>
      </c>
      <c r="E278" s="4">
        <f>IFERROR(VLOOKUP(YEAR($A278),'Annual Savings'!$A:$F,4,FALSE)*C278,0)</f>
        <v>30929454.601555374</v>
      </c>
      <c r="F278" s="4">
        <f>IFERROR(VLOOKUP(YEAR($A278),'Annual Savings'!$A:$F,5,FALSE)*C278,0)</f>
        <v>82685.090549127475</v>
      </c>
      <c r="G278" s="4">
        <f>IFERROR(VLOOKUP(YEAR($A278),'Annual Savings'!$A:$F,6,FALSE)*C278,0)</f>
        <v>0</v>
      </c>
      <c r="H278" s="1">
        <f>SUM(D$3:D278,F278)/1000</f>
        <v>758804.99070251198</v>
      </c>
      <c r="I278" s="1">
        <f>SUM(E$3:E278,G278)/1000</f>
        <v>5006828.9276950005</v>
      </c>
      <c r="J278" s="9">
        <f t="shared" si="18"/>
        <v>25293.499690083732</v>
      </c>
      <c r="K278" s="9">
        <f t="shared" si="19"/>
        <v>166894.29758983335</v>
      </c>
    </row>
    <row r="279" spans="1:11" x14ac:dyDescent="0.35">
      <c r="A279" s="3">
        <v>45839</v>
      </c>
      <c r="B279" s="5">
        <f t="shared" si="17"/>
        <v>31</v>
      </c>
      <c r="C279" s="10">
        <f t="shared" si="20"/>
        <v>9.568644327155594E-2</v>
      </c>
      <c r="D279" s="4">
        <f>IFERROR(VLOOKUP(YEAR($A279),'Annual Savings'!$A:$F,3,FALSE)*C279,0)</f>
        <v>1094989.4763532246</v>
      </c>
      <c r="E279" s="4">
        <f>IFERROR(VLOOKUP(YEAR($A279),'Annual Savings'!$A:$F,4,FALSE)*C279,0)</f>
        <v>36046164.414332263</v>
      </c>
      <c r="F279" s="4">
        <f>IFERROR(VLOOKUP(YEAR($A279),'Annual Savings'!$A:$F,5,FALSE)*C279,0)</f>
        <v>96363.819114932543</v>
      </c>
      <c r="G279" s="4">
        <f>IFERROR(VLOOKUP(YEAR($A279),'Annual Savings'!$A:$F,6,FALSE)*C279,0)</f>
        <v>0</v>
      </c>
      <c r="H279" s="1">
        <f>SUM(D$3:D279,F279)/1000</f>
        <v>759913.65890743106</v>
      </c>
      <c r="I279" s="1">
        <f>SUM(E$3:E279,G279)/1000</f>
        <v>5042875.0921093328</v>
      </c>
      <c r="J279" s="9">
        <f t="shared" si="18"/>
        <v>24513.343835723583</v>
      </c>
      <c r="K279" s="9">
        <f t="shared" si="19"/>
        <v>162673.39006804299</v>
      </c>
    </row>
    <row r="280" spans="1:11" x14ac:dyDescent="0.35">
      <c r="A280" s="3">
        <v>45870</v>
      </c>
      <c r="B280" s="5">
        <f t="shared" si="17"/>
        <v>31</v>
      </c>
      <c r="C280" s="10">
        <f t="shared" si="20"/>
        <v>9.4591977651563255E-2</v>
      </c>
      <c r="D280" s="4">
        <f>IFERROR(VLOOKUP(YEAR($A280),'Annual Savings'!$A:$F,3,FALSE)*C280,0)</f>
        <v>1082464.9400119451</v>
      </c>
      <c r="E280" s="4">
        <f>IFERROR(VLOOKUP(YEAR($A280),'Annual Savings'!$A:$F,4,FALSE)*C280,0)</f>
        <v>35633866.848081119</v>
      </c>
      <c r="F280" s="4">
        <f>IFERROR(VLOOKUP(YEAR($A280),'Annual Savings'!$A:$F,5,FALSE)*C280,0)</f>
        <v>95261.605641147384</v>
      </c>
      <c r="G280" s="4">
        <f>IFERROR(VLOOKUP(YEAR($A280),'Annual Savings'!$A:$F,6,FALSE)*C280,0)</f>
        <v>0</v>
      </c>
      <c r="H280" s="1">
        <f>SUM(D$3:D280,F280)/1000</f>
        <v>760995.02163396915</v>
      </c>
      <c r="I280" s="1">
        <f>SUM(E$3:E280,G280)/1000</f>
        <v>5078508.9589574151</v>
      </c>
      <c r="J280" s="9">
        <f t="shared" si="18"/>
        <v>24548.226504321585</v>
      </c>
      <c r="K280" s="9">
        <f t="shared" si="19"/>
        <v>163822.86964378759</v>
      </c>
    </row>
    <row r="281" spans="1:11" x14ac:dyDescent="0.35">
      <c r="A281" s="3">
        <v>45901</v>
      </c>
      <c r="B281" s="5">
        <f t="shared" si="17"/>
        <v>30</v>
      </c>
      <c r="C281" s="10">
        <f t="shared" si="20"/>
        <v>7.9288706562768943E-2</v>
      </c>
      <c r="D281" s="4">
        <f>IFERROR(VLOOKUP(YEAR($A281),'Annual Savings'!$A:$F,3,FALSE)*C281,0)</f>
        <v>907341.69137729181</v>
      </c>
      <c r="E281" s="4">
        <f>IFERROR(VLOOKUP(YEAR($A281),'Annual Savings'!$A:$F,4,FALSE)*C281,0)</f>
        <v>29868951.705626924</v>
      </c>
      <c r="F281" s="4">
        <f>IFERROR(VLOOKUP(YEAR($A281),'Annual Savings'!$A:$F,5,FALSE)*C281,0)</f>
        <v>79850.000855271515</v>
      </c>
      <c r="G281" s="4">
        <f>IFERROR(VLOOKUP(YEAR($A281),'Annual Savings'!$A:$F,6,FALSE)*C281,0)</f>
        <v>0</v>
      </c>
      <c r="H281" s="1">
        <f>SUM(D$3:D281,F281)/1000</f>
        <v>761886.95172056067</v>
      </c>
      <c r="I281" s="1">
        <f>SUM(E$3:E281,G281)/1000</f>
        <v>5108377.9106630413</v>
      </c>
      <c r="J281" s="9">
        <f t="shared" si="18"/>
        <v>25396.231724018689</v>
      </c>
      <c r="K281" s="9">
        <f t="shared" si="19"/>
        <v>170279.26368876806</v>
      </c>
    </row>
    <row r="282" spans="1:11" x14ac:dyDescent="0.35">
      <c r="A282" s="3">
        <v>45931</v>
      </c>
      <c r="B282" s="5">
        <f t="shared" si="17"/>
        <v>31</v>
      </c>
      <c r="C282" s="10">
        <f t="shared" si="20"/>
        <v>7.6653805497445382E-2</v>
      </c>
      <c r="D282" s="4">
        <f>IFERROR(VLOOKUP(YEAR($A282),'Annual Savings'!$A:$F,3,FALSE)*C282,0)</f>
        <v>877189.15524870879</v>
      </c>
      <c r="E282" s="4">
        <f>IFERROR(VLOOKUP(YEAR($A282),'Annual Savings'!$A:$F,4,FALSE)*C282,0)</f>
        <v>28876354.70056732</v>
      </c>
      <c r="F282" s="4">
        <f>IFERROR(VLOOKUP(YEAR($A282),'Annual Savings'!$A:$F,5,FALSE)*C282,0)</f>
        <v>77196.447008317526</v>
      </c>
      <c r="G282" s="4">
        <f>IFERROR(VLOOKUP(YEAR($A282),'Annual Savings'!$A:$F,6,FALSE)*C282,0)</f>
        <v>0</v>
      </c>
      <c r="H282" s="1">
        <f>SUM(D$3:D282,F282)/1000</f>
        <v>762761.48732196249</v>
      </c>
      <c r="I282" s="1">
        <f>SUM(E$3:E282,G282)/1000</f>
        <v>5137254.2653636085</v>
      </c>
      <c r="J282" s="9">
        <f t="shared" si="18"/>
        <v>24605.209268450402</v>
      </c>
      <c r="K282" s="9">
        <f t="shared" si="19"/>
        <v>165717.87952785834</v>
      </c>
    </row>
    <row r="283" spans="1:11" x14ac:dyDescent="0.35">
      <c r="A283" s="3">
        <v>45962</v>
      </c>
      <c r="B283" s="5">
        <f t="shared" si="17"/>
        <v>30</v>
      </c>
      <c r="C283" s="10">
        <f t="shared" si="20"/>
        <v>7.9386345411337406E-2</v>
      </c>
      <c r="D283" s="4">
        <f>IFERROR(VLOOKUP(YEAR($A283),'Annual Savings'!$A:$F,3,FALSE)*C283,0)</f>
        <v>908459.02323758777</v>
      </c>
      <c r="E283" s="4">
        <f>IFERROR(VLOOKUP(YEAR($A283),'Annual Savings'!$A:$F,4,FALSE)*C283,0)</f>
        <v>29905733.363178317</v>
      </c>
      <c r="F283" s="4">
        <f>IFERROR(VLOOKUP(YEAR($A283),'Annual Savings'!$A:$F,5,FALSE)*C283,0)</f>
        <v>79948.330900995337</v>
      </c>
      <c r="G283" s="4">
        <f>IFERROR(VLOOKUP(YEAR($A283),'Annual Savings'!$A:$F,6,FALSE)*C283,0)</f>
        <v>0</v>
      </c>
      <c r="H283" s="1">
        <f>SUM(D$3:D283,F283)/1000</f>
        <v>763672.69822909276</v>
      </c>
      <c r="I283" s="1">
        <f>SUM(E$3:E283,G283)/1000</f>
        <v>5167159.998726787</v>
      </c>
      <c r="J283" s="9">
        <f t="shared" si="18"/>
        <v>25455.756607636424</v>
      </c>
      <c r="K283" s="9">
        <f t="shared" si="19"/>
        <v>172238.66662422623</v>
      </c>
    </row>
    <row r="284" spans="1:11" x14ac:dyDescent="0.35">
      <c r="A284" s="3">
        <v>45992</v>
      </c>
      <c r="B284" s="5">
        <f t="shared" si="17"/>
        <v>31</v>
      </c>
      <c r="C284" s="10">
        <f t="shared" si="20"/>
        <v>8.5014666193383409E-2</v>
      </c>
      <c r="D284" s="4">
        <f>IFERROR(VLOOKUP(YEAR($A284),'Annual Savings'!$A:$F,3,FALSE)*C284,0)</f>
        <v>972866.80991213489</v>
      </c>
      <c r="E284" s="4">
        <f>IFERROR(VLOOKUP(YEAR($A284),'Annual Savings'!$A:$F,4,FALSE)*C284,0)</f>
        <v>32025985.400454551</v>
      </c>
      <c r="F284" s="4">
        <f>IFERROR(VLOOKUP(YEAR($A284),'Annual Savings'!$A:$F,5,FALSE)*C284,0)</f>
        <v>85616.495242966674</v>
      </c>
      <c r="G284" s="4">
        <f>IFERROR(VLOOKUP(YEAR($A284),'Annual Savings'!$A:$F,6,FALSE)*C284,0)</f>
        <v>0</v>
      </c>
      <c r="H284" s="1">
        <f>SUM(D$3:D284,F284)/1000</f>
        <v>764651.23320334672</v>
      </c>
      <c r="I284" s="1">
        <f>SUM(E$3:E284,G284)/1000</f>
        <v>5199185.9841272412</v>
      </c>
      <c r="J284" s="9">
        <f t="shared" si="18"/>
        <v>24666.168813011183</v>
      </c>
      <c r="K284" s="9">
        <f t="shared" si="19"/>
        <v>167715.67690733037</v>
      </c>
    </row>
    <row r="285" spans="1:11" x14ac:dyDescent="0.35">
      <c r="A285" s="3">
        <v>46023</v>
      </c>
      <c r="B285" s="5">
        <f t="shared" si="17"/>
        <v>31</v>
      </c>
      <c r="C285" s="10">
        <f t="shared" si="20"/>
        <v>9.0509272988395034E-2</v>
      </c>
      <c r="D285" s="4">
        <f>IFERROR(VLOOKUP(YEAR($A285),'Annual Savings'!$A:$F,3,FALSE)*C285,0)</f>
        <v>1035744.4382524616</v>
      </c>
      <c r="E285" s="4">
        <f>IFERROR(VLOOKUP(YEAR($A285),'Annual Savings'!$A:$F,4,FALSE)*C285,0)</f>
        <v>34095865.867878847</v>
      </c>
      <c r="F285" s="4">
        <f>IFERROR(VLOOKUP(YEAR($A285),'Annual Savings'!$A:$F,5,FALSE)*C285,0)</f>
        <v>91149.999020503092</v>
      </c>
      <c r="G285" s="4">
        <f>IFERROR(VLOOKUP(YEAR($A285),'Annual Savings'!$A:$F,6,FALSE)*C285,0)</f>
        <v>0</v>
      </c>
      <c r="H285" s="1">
        <f>SUM(D$3:D285,F285)/1000</f>
        <v>765692.51114537672</v>
      </c>
      <c r="I285" s="1">
        <f>SUM(E$3:E285,G285)/1000</f>
        <v>5233281.8499951204</v>
      </c>
      <c r="J285" s="9">
        <f t="shared" si="18"/>
        <v>24699.758424044408</v>
      </c>
      <c r="K285" s="9">
        <f t="shared" si="19"/>
        <v>168815.5435482297</v>
      </c>
    </row>
    <row r="286" spans="1:11" x14ac:dyDescent="0.35">
      <c r="A286" s="3">
        <v>46054</v>
      </c>
      <c r="B286" s="5">
        <f t="shared" si="17"/>
        <v>28</v>
      </c>
      <c r="C286" s="10">
        <f t="shared" si="20"/>
        <v>8.1758161267227153E-2</v>
      </c>
      <c r="D286" s="4">
        <f>IFERROR(VLOOKUP(YEAR($A286),'Annual Savings'!$A:$F,3,FALSE)*C286,0)</f>
        <v>935600.93920029572</v>
      </c>
      <c r="E286" s="4">
        <f>IFERROR(VLOOKUP(YEAR($A286),'Annual Savings'!$A:$F,4,FALSE)*C286,0)</f>
        <v>30799223.197044224</v>
      </c>
      <c r="F286" s="4">
        <f>IFERROR(VLOOKUP(YEAR($A286),'Annual Savings'!$A:$F,5,FALSE)*C286,0)</f>
        <v>82336.937126667748</v>
      </c>
      <c r="G286" s="4">
        <f>IFERROR(VLOOKUP(YEAR($A286),'Annual Savings'!$A:$F,6,FALSE)*C286,0)</f>
        <v>0</v>
      </c>
      <c r="H286" s="1">
        <f>SUM(D$3:D286,F286)/1000</f>
        <v>766619.29902268318</v>
      </c>
      <c r="I286" s="1">
        <f>SUM(E$3:E286,G286)/1000</f>
        <v>5264081.0731921643</v>
      </c>
      <c r="J286" s="9">
        <f t="shared" si="18"/>
        <v>27379.260679381543</v>
      </c>
      <c r="K286" s="9">
        <f t="shared" si="19"/>
        <v>188002.89547114872</v>
      </c>
    </row>
    <row r="287" spans="1:11" x14ac:dyDescent="0.35">
      <c r="A287" s="3">
        <v>46082</v>
      </c>
      <c r="B287" s="5">
        <f t="shared" si="17"/>
        <v>31</v>
      </c>
      <c r="C287" s="10">
        <f t="shared" si="20"/>
        <v>8.3574188490269763E-2</v>
      </c>
      <c r="D287" s="4">
        <f>IFERROR(VLOOKUP(YEAR($A287),'Annual Savings'!$A:$F,3,FALSE)*C287,0)</f>
        <v>956382.67828489339</v>
      </c>
      <c r="E287" s="4">
        <f>IFERROR(VLOOKUP(YEAR($A287),'Annual Savings'!$A:$F,4,FALSE)*C287,0)</f>
        <v>31483341.17263791</v>
      </c>
      <c r="F287" s="4">
        <f>IFERROR(VLOOKUP(YEAR($A287),'Annual Savings'!$A:$F,5,FALSE)*C287,0)</f>
        <v>84165.820224897529</v>
      </c>
      <c r="G287" s="4">
        <f>IFERROR(VLOOKUP(YEAR($A287),'Annual Savings'!$A:$F,6,FALSE)*C287,0)</f>
        <v>0</v>
      </c>
      <c r="H287" s="1">
        <f>SUM(D$3:D287,F287)/1000</f>
        <v>767577.51058406627</v>
      </c>
      <c r="I287" s="1">
        <f>SUM(E$3:E287,G287)/1000</f>
        <v>5295564.4143648027</v>
      </c>
      <c r="J287" s="9">
        <f t="shared" si="18"/>
        <v>24760.564857550526</v>
      </c>
      <c r="K287" s="9">
        <f t="shared" si="19"/>
        <v>170824.65852789686</v>
      </c>
    </row>
    <row r="288" spans="1:11" x14ac:dyDescent="0.35">
      <c r="A288" s="3">
        <v>46113</v>
      </c>
      <c r="B288" s="5">
        <f t="shared" si="17"/>
        <v>30</v>
      </c>
      <c r="C288" s="10">
        <f t="shared" si="20"/>
        <v>7.480572152194491E-2</v>
      </c>
      <c r="D288" s="4">
        <f>IFERROR(VLOOKUP(YEAR($A288),'Annual Savings'!$A:$F,3,FALSE)*C288,0)</f>
        <v>856040.5741602988</v>
      </c>
      <c r="E288" s="4">
        <f>IFERROR(VLOOKUP(YEAR($A288),'Annual Savings'!$A:$F,4,FALSE)*C288,0)</f>
        <v>28180160.584089115</v>
      </c>
      <c r="F288" s="4">
        <f>IFERROR(VLOOKUP(YEAR($A288),'Annual Savings'!$A:$F,5,FALSE)*C288,0)</f>
        <v>75335.280224022674</v>
      </c>
      <c r="G288" s="4">
        <f>IFERROR(VLOOKUP(YEAR($A288),'Annual Savings'!$A:$F,6,FALSE)*C288,0)</f>
        <v>0</v>
      </c>
      <c r="H288" s="1">
        <f>SUM(D$3:D288,F288)/1000</f>
        <v>768424.72061822575</v>
      </c>
      <c r="I288" s="1">
        <f>SUM(E$3:E288,G288)/1000</f>
        <v>5323744.574948892</v>
      </c>
      <c r="J288" s="9">
        <f t="shared" si="18"/>
        <v>25614.15735394086</v>
      </c>
      <c r="K288" s="9">
        <f t="shared" si="19"/>
        <v>177458.1524982964</v>
      </c>
    </row>
    <row r="289" spans="1:11" x14ac:dyDescent="0.35">
      <c r="A289" s="3">
        <v>46143</v>
      </c>
      <c r="B289" s="5">
        <f t="shared" si="17"/>
        <v>31</v>
      </c>
      <c r="C289" s="10">
        <f t="shared" si="20"/>
        <v>7.6626843749686049E-2</v>
      </c>
      <c r="D289" s="4">
        <f>IFERROR(VLOOKUP(YEAR($A289),'Annual Savings'!$A:$F,3,FALSE)*C289,0)</f>
        <v>876880.61801970168</v>
      </c>
      <c r="E289" s="4">
        <f>IFERROR(VLOOKUP(YEAR($A289),'Annual Savings'!$A:$F,4,FALSE)*C289,0)</f>
        <v>28866197.905525073</v>
      </c>
      <c r="F289" s="4">
        <f>IFERROR(VLOOKUP(YEAR($A289),'Annual Savings'!$A:$F,5,FALSE)*C289,0)</f>
        <v>77169.294395102188</v>
      </c>
      <c r="G289" s="4">
        <f>IFERROR(VLOOKUP(YEAR($A289),'Annual Savings'!$A:$F,6,FALSE)*C289,0)</f>
        <v>0</v>
      </c>
      <c r="H289" s="1">
        <f>SUM(D$3:D289,F289)/1000</f>
        <v>769303.43525041651</v>
      </c>
      <c r="I289" s="1">
        <f>SUM(E$3:E289,G289)/1000</f>
        <v>5352610.7728544166</v>
      </c>
      <c r="J289" s="9">
        <f t="shared" si="18"/>
        <v>24816.23984678763</v>
      </c>
      <c r="K289" s="9">
        <f t="shared" si="19"/>
        <v>172664.86364046505</v>
      </c>
    </row>
    <row r="290" spans="1:11" x14ac:dyDescent="0.35">
      <c r="A290" s="3">
        <v>46174</v>
      </c>
      <c r="B290" s="5">
        <f t="shared" si="17"/>
        <v>30</v>
      </c>
      <c r="C290" s="10">
        <f t="shared" si="20"/>
        <v>8.2103867394422658E-2</v>
      </c>
      <c r="D290" s="4">
        <f>IFERROR(VLOOKUP(YEAR($A290),'Annual Savings'!$A:$F,3,FALSE)*C290,0)</f>
        <v>939557.03327430796</v>
      </c>
      <c r="E290" s="4">
        <f>IFERROR(VLOOKUP(YEAR($A290),'Annual Savings'!$A:$F,4,FALSE)*C290,0)</f>
        <v>30929454.601555374</v>
      </c>
      <c r="F290" s="4">
        <f>IFERROR(VLOOKUP(YEAR($A290),'Annual Savings'!$A:$F,5,FALSE)*C290,0)</f>
        <v>82685.090549127475</v>
      </c>
      <c r="G290" s="4">
        <f>IFERROR(VLOOKUP(YEAR($A290),'Annual Savings'!$A:$F,6,FALSE)*C290,0)</f>
        <v>0</v>
      </c>
      <c r="H290" s="1">
        <f>SUM(D$3:D290,F290)/1000</f>
        <v>770248.50807984488</v>
      </c>
      <c r="I290" s="1">
        <f>SUM(E$3:E290,G290)/1000</f>
        <v>5383540.2274559727</v>
      </c>
      <c r="J290" s="9">
        <f t="shared" si="18"/>
        <v>25674.950269328161</v>
      </c>
      <c r="K290" s="9">
        <f t="shared" si="19"/>
        <v>179451.34091519908</v>
      </c>
    </row>
    <row r="291" spans="1:11" x14ac:dyDescent="0.35">
      <c r="A291" s="3">
        <v>46204</v>
      </c>
      <c r="B291" s="5">
        <f t="shared" si="17"/>
        <v>31</v>
      </c>
      <c r="C291" s="10">
        <f t="shared" si="20"/>
        <v>9.568644327155594E-2</v>
      </c>
      <c r="D291" s="4">
        <f>IFERROR(VLOOKUP(YEAR($A291),'Annual Savings'!$A:$F,3,FALSE)*C291,0)</f>
        <v>1094989.4763532246</v>
      </c>
      <c r="E291" s="4">
        <f>IFERROR(VLOOKUP(YEAR($A291),'Annual Savings'!$A:$F,4,FALSE)*C291,0)</f>
        <v>36046164.414332263</v>
      </c>
      <c r="F291" s="4">
        <f>IFERROR(VLOOKUP(YEAR($A291),'Annual Savings'!$A:$F,5,FALSE)*C291,0)</f>
        <v>96363.819114932543</v>
      </c>
      <c r="G291" s="4">
        <f>IFERROR(VLOOKUP(YEAR($A291),'Annual Savings'!$A:$F,6,FALSE)*C291,0)</f>
        <v>0</v>
      </c>
      <c r="H291" s="1">
        <f>SUM(D$3:D291,F291)/1000</f>
        <v>771357.17628476385</v>
      </c>
      <c r="I291" s="1">
        <f>SUM(E$3:E291,G291)/1000</f>
        <v>5419586.3918703049</v>
      </c>
      <c r="J291" s="9">
        <f t="shared" si="18"/>
        <v>24882.489557573026</v>
      </c>
      <c r="K291" s="9">
        <f t="shared" si="19"/>
        <v>174825.36747968727</v>
      </c>
    </row>
    <row r="292" spans="1:11" x14ac:dyDescent="0.35">
      <c r="A292" s="3">
        <v>46235</v>
      </c>
      <c r="B292" s="5">
        <f t="shared" si="17"/>
        <v>31</v>
      </c>
      <c r="C292" s="10">
        <f t="shared" si="20"/>
        <v>9.4591977651563255E-2</v>
      </c>
      <c r="D292" s="4">
        <f>IFERROR(VLOOKUP(YEAR($A292),'Annual Savings'!$A:$F,3,FALSE)*C292,0)</f>
        <v>1082464.9400119451</v>
      </c>
      <c r="E292" s="4">
        <f>IFERROR(VLOOKUP(YEAR($A292),'Annual Savings'!$A:$F,4,FALSE)*C292,0)</f>
        <v>35633866.848081119</v>
      </c>
      <c r="F292" s="4">
        <f>IFERROR(VLOOKUP(YEAR($A292),'Annual Savings'!$A:$F,5,FALSE)*C292,0)</f>
        <v>95261.605641147384</v>
      </c>
      <c r="G292" s="4">
        <f>IFERROR(VLOOKUP(YEAR($A292),'Annual Savings'!$A:$F,6,FALSE)*C292,0)</f>
        <v>0</v>
      </c>
      <c r="H292" s="1">
        <f>SUM(D$3:D292,F292)/1000</f>
        <v>772438.53901130194</v>
      </c>
      <c r="I292" s="1">
        <f>SUM(E$3:E292,G292)/1000</f>
        <v>5455220.2587183863</v>
      </c>
      <c r="J292" s="9">
        <f t="shared" si="18"/>
        <v>24917.372226171032</v>
      </c>
      <c r="K292" s="9">
        <f t="shared" si="19"/>
        <v>175974.8470554318</v>
      </c>
    </row>
    <row r="293" spans="1:11" x14ac:dyDescent="0.35">
      <c r="A293" s="3">
        <v>46266</v>
      </c>
      <c r="B293" s="5">
        <f t="shared" si="17"/>
        <v>30</v>
      </c>
      <c r="C293" s="10">
        <f t="shared" si="20"/>
        <v>7.9288706562768943E-2</v>
      </c>
      <c r="D293" s="4">
        <f>IFERROR(VLOOKUP(YEAR($A293),'Annual Savings'!$A:$F,3,FALSE)*C293,0)</f>
        <v>907341.69137729181</v>
      </c>
      <c r="E293" s="4">
        <f>IFERROR(VLOOKUP(YEAR($A293),'Annual Savings'!$A:$F,4,FALSE)*C293,0)</f>
        <v>29868951.705626924</v>
      </c>
      <c r="F293" s="4">
        <f>IFERROR(VLOOKUP(YEAR($A293),'Annual Savings'!$A:$F,5,FALSE)*C293,0)</f>
        <v>79850.000855271515</v>
      </c>
      <c r="G293" s="4">
        <f>IFERROR(VLOOKUP(YEAR($A293),'Annual Savings'!$A:$F,6,FALSE)*C293,0)</f>
        <v>0</v>
      </c>
      <c r="H293" s="1">
        <f>SUM(D$3:D293,F293)/1000</f>
        <v>773330.46909789345</v>
      </c>
      <c r="I293" s="1">
        <f>SUM(E$3:E293,G293)/1000</f>
        <v>5485089.2104240134</v>
      </c>
      <c r="J293" s="9">
        <f t="shared" si="18"/>
        <v>25777.682303263115</v>
      </c>
      <c r="K293" s="9">
        <f t="shared" si="19"/>
        <v>182836.30701413378</v>
      </c>
    </row>
    <row r="294" spans="1:11" x14ac:dyDescent="0.35">
      <c r="A294" s="3">
        <v>46296</v>
      </c>
      <c r="B294" s="5">
        <f t="shared" si="17"/>
        <v>31</v>
      </c>
      <c r="C294" s="10">
        <f t="shared" si="20"/>
        <v>7.6653805497445382E-2</v>
      </c>
      <c r="D294" s="4">
        <f>IFERROR(VLOOKUP(YEAR($A294),'Annual Savings'!$A:$F,3,FALSE)*C294,0)</f>
        <v>877189.15524870879</v>
      </c>
      <c r="E294" s="4">
        <f>IFERROR(VLOOKUP(YEAR($A294),'Annual Savings'!$A:$F,4,FALSE)*C294,0)</f>
        <v>28876354.70056732</v>
      </c>
      <c r="F294" s="4">
        <f>IFERROR(VLOOKUP(YEAR($A294),'Annual Savings'!$A:$F,5,FALSE)*C294,0)</f>
        <v>77196.447008317526</v>
      </c>
      <c r="G294" s="4">
        <f>IFERROR(VLOOKUP(YEAR($A294),'Annual Savings'!$A:$F,6,FALSE)*C294,0)</f>
        <v>0</v>
      </c>
      <c r="H294" s="1">
        <f>SUM(D$3:D294,F294)/1000</f>
        <v>774205.00469929527</v>
      </c>
      <c r="I294" s="1">
        <f>SUM(E$3:E294,G294)/1000</f>
        <v>5513965.5651245806</v>
      </c>
      <c r="J294" s="9">
        <f t="shared" si="18"/>
        <v>24974.354990299846</v>
      </c>
      <c r="K294" s="9">
        <f t="shared" si="19"/>
        <v>177869.85693950261</v>
      </c>
    </row>
    <row r="295" spans="1:11" x14ac:dyDescent="0.35">
      <c r="A295" s="3">
        <v>46327</v>
      </c>
      <c r="B295" s="5">
        <f t="shared" si="17"/>
        <v>30</v>
      </c>
      <c r="C295" s="10">
        <f t="shared" si="20"/>
        <v>7.9386345411337406E-2</v>
      </c>
      <c r="D295" s="4">
        <f>IFERROR(VLOOKUP(YEAR($A295),'Annual Savings'!$A:$F,3,FALSE)*C295,0)</f>
        <v>908459.02323758777</v>
      </c>
      <c r="E295" s="4">
        <f>IFERROR(VLOOKUP(YEAR($A295),'Annual Savings'!$A:$F,4,FALSE)*C295,0)</f>
        <v>29905733.363178317</v>
      </c>
      <c r="F295" s="4">
        <f>IFERROR(VLOOKUP(YEAR($A295),'Annual Savings'!$A:$F,5,FALSE)*C295,0)</f>
        <v>79948.330900995337</v>
      </c>
      <c r="G295" s="4">
        <f>IFERROR(VLOOKUP(YEAR($A295),'Annual Savings'!$A:$F,6,FALSE)*C295,0)</f>
        <v>0</v>
      </c>
      <c r="H295" s="1">
        <f>SUM(D$3:D295,F295)/1000</f>
        <v>775116.21560642554</v>
      </c>
      <c r="I295" s="1">
        <f>SUM(E$3:E295,G295)/1000</f>
        <v>5543871.2984877583</v>
      </c>
      <c r="J295" s="9">
        <f t="shared" si="18"/>
        <v>25837.207186880853</v>
      </c>
      <c r="K295" s="9">
        <f t="shared" si="19"/>
        <v>184795.70994959195</v>
      </c>
    </row>
    <row r="296" spans="1:11" x14ac:dyDescent="0.35">
      <c r="A296" s="3">
        <v>46357</v>
      </c>
      <c r="B296" s="5">
        <f t="shared" si="17"/>
        <v>31</v>
      </c>
      <c r="C296" s="10">
        <f t="shared" si="20"/>
        <v>8.5014666193383409E-2</v>
      </c>
      <c r="D296" s="4">
        <f>IFERROR(VLOOKUP(YEAR($A296),'Annual Savings'!$A:$F,3,FALSE)*C296,0)</f>
        <v>972866.80991213489</v>
      </c>
      <c r="E296" s="4">
        <f>IFERROR(VLOOKUP(YEAR($A296),'Annual Savings'!$A:$F,4,FALSE)*C296,0)</f>
        <v>32025985.400454551</v>
      </c>
      <c r="F296" s="4">
        <f>IFERROR(VLOOKUP(YEAR($A296),'Annual Savings'!$A:$F,5,FALSE)*C296,0)</f>
        <v>85616.495242966674</v>
      </c>
      <c r="G296" s="4">
        <f>IFERROR(VLOOKUP(YEAR($A296),'Annual Savings'!$A:$F,6,FALSE)*C296,0)</f>
        <v>0</v>
      </c>
      <c r="H296" s="1">
        <f>SUM(D$3:D296,F296)/1000</f>
        <v>776094.75058067951</v>
      </c>
      <c r="I296" s="1">
        <f>SUM(E$3:E296,G296)/1000</f>
        <v>5575897.2838882133</v>
      </c>
      <c r="J296" s="9">
        <f t="shared" si="18"/>
        <v>25035.31453486063</v>
      </c>
      <c r="K296" s="9">
        <f t="shared" si="19"/>
        <v>179867.65431897462</v>
      </c>
    </row>
    <row r="297" spans="1:11" x14ac:dyDescent="0.35">
      <c r="A297" s="3">
        <v>46388</v>
      </c>
      <c r="B297" s="5">
        <f t="shared" si="17"/>
        <v>31</v>
      </c>
      <c r="C297" s="10">
        <f t="shared" si="20"/>
        <v>9.0509272988395034E-2</v>
      </c>
      <c r="D297" s="4">
        <f>IFERROR(VLOOKUP(YEAR($A297),'Annual Savings'!$A:$F,3,FALSE)*C297,0)</f>
        <v>1035744.4382524616</v>
      </c>
      <c r="E297" s="4">
        <f>IFERROR(VLOOKUP(YEAR($A297),'Annual Savings'!$A:$F,4,FALSE)*C297,0)</f>
        <v>34095865.867878847</v>
      </c>
      <c r="F297" s="4">
        <f>IFERROR(VLOOKUP(YEAR($A297),'Annual Savings'!$A:$F,5,FALSE)*C297,0)</f>
        <v>91149.999020503092</v>
      </c>
      <c r="G297" s="4">
        <f>IFERROR(VLOOKUP(YEAR($A297),'Annual Savings'!$A:$F,6,FALSE)*C297,0)</f>
        <v>0</v>
      </c>
      <c r="H297" s="1">
        <f>SUM(D$3:D297,F297)/1000</f>
        <v>777136.0285227095</v>
      </c>
      <c r="I297" s="1">
        <f>SUM(E$3:E297,G297)/1000</f>
        <v>5609993.1497560916</v>
      </c>
      <c r="J297" s="9">
        <f t="shared" si="18"/>
        <v>25068.904145893855</v>
      </c>
      <c r="K297" s="9">
        <f t="shared" si="19"/>
        <v>180967.52095987392</v>
      </c>
    </row>
    <row r="298" spans="1:11" x14ac:dyDescent="0.35">
      <c r="A298" s="3">
        <v>46419</v>
      </c>
      <c r="B298" s="5">
        <f t="shared" si="17"/>
        <v>28</v>
      </c>
      <c r="C298" s="10">
        <f t="shared" si="20"/>
        <v>8.1758161267227153E-2</v>
      </c>
      <c r="D298" s="4">
        <f>IFERROR(VLOOKUP(YEAR($A298),'Annual Savings'!$A:$F,3,FALSE)*C298,0)</f>
        <v>935600.93920029572</v>
      </c>
      <c r="E298" s="4">
        <f>IFERROR(VLOOKUP(YEAR($A298),'Annual Savings'!$A:$F,4,FALSE)*C298,0)</f>
        <v>30799223.197044224</v>
      </c>
      <c r="F298" s="4">
        <f>IFERROR(VLOOKUP(YEAR($A298),'Annual Savings'!$A:$F,5,FALSE)*C298,0)</f>
        <v>82336.937126667748</v>
      </c>
      <c r="G298" s="4">
        <f>IFERROR(VLOOKUP(YEAR($A298),'Annual Savings'!$A:$F,6,FALSE)*C298,0)</f>
        <v>0</v>
      </c>
      <c r="H298" s="1">
        <f>SUM(D$3:D298,F298)/1000</f>
        <v>778062.81640001596</v>
      </c>
      <c r="I298" s="1">
        <f>SUM(E$3:E298,G298)/1000</f>
        <v>5640792.3729531365</v>
      </c>
      <c r="J298" s="9">
        <f t="shared" si="18"/>
        <v>27787.957728571997</v>
      </c>
      <c r="K298" s="9">
        <f t="shared" si="19"/>
        <v>201456.87046261202</v>
      </c>
    </row>
    <row r="299" spans="1:11" x14ac:dyDescent="0.35">
      <c r="A299" s="3">
        <v>46447</v>
      </c>
      <c r="B299" s="5">
        <f t="shared" si="17"/>
        <v>31</v>
      </c>
      <c r="C299" s="10">
        <f t="shared" si="20"/>
        <v>8.3574188490269763E-2</v>
      </c>
      <c r="D299" s="4">
        <f>IFERROR(VLOOKUP(YEAR($A299),'Annual Savings'!$A:$F,3,FALSE)*C299,0)</f>
        <v>956382.67828489339</v>
      </c>
      <c r="E299" s="4">
        <f>IFERROR(VLOOKUP(YEAR($A299),'Annual Savings'!$A:$F,4,FALSE)*C299,0)</f>
        <v>31483341.17263791</v>
      </c>
      <c r="F299" s="4">
        <f>IFERROR(VLOOKUP(YEAR($A299),'Annual Savings'!$A:$F,5,FALSE)*C299,0)</f>
        <v>84165.820224897529</v>
      </c>
      <c r="G299" s="4">
        <f>IFERROR(VLOOKUP(YEAR($A299),'Annual Savings'!$A:$F,6,FALSE)*C299,0)</f>
        <v>0</v>
      </c>
      <c r="H299" s="1">
        <f>SUM(D$3:D299,F299)/1000</f>
        <v>779021.02796139906</v>
      </c>
      <c r="I299" s="1">
        <f>SUM(E$3:E299,G299)/1000</f>
        <v>5672275.7141257748</v>
      </c>
      <c r="J299" s="9">
        <f t="shared" si="18"/>
        <v>25129.710579399969</v>
      </c>
      <c r="K299" s="9">
        <f t="shared" si="19"/>
        <v>182976.63593954113</v>
      </c>
    </row>
    <row r="300" spans="1:11" x14ac:dyDescent="0.35">
      <c r="A300" s="3">
        <v>46478</v>
      </c>
      <c r="B300" s="5">
        <f t="shared" si="17"/>
        <v>30</v>
      </c>
      <c r="C300" s="10">
        <f t="shared" si="20"/>
        <v>7.480572152194491E-2</v>
      </c>
      <c r="D300" s="4">
        <f>IFERROR(VLOOKUP(YEAR($A300),'Annual Savings'!$A:$F,3,FALSE)*C300,0)</f>
        <v>856040.5741602988</v>
      </c>
      <c r="E300" s="4">
        <f>IFERROR(VLOOKUP(YEAR($A300),'Annual Savings'!$A:$F,4,FALSE)*C300,0)</f>
        <v>28180160.584089115</v>
      </c>
      <c r="F300" s="4">
        <f>IFERROR(VLOOKUP(YEAR($A300),'Annual Savings'!$A:$F,5,FALSE)*C300,0)</f>
        <v>75335.280224022674</v>
      </c>
      <c r="G300" s="4">
        <f>IFERROR(VLOOKUP(YEAR($A300),'Annual Savings'!$A:$F,6,FALSE)*C300,0)</f>
        <v>0</v>
      </c>
      <c r="H300" s="1">
        <f>SUM(D$3:D300,F300)/1000</f>
        <v>779868.23799555853</v>
      </c>
      <c r="I300" s="1">
        <f>SUM(E$3:E300,G300)/1000</f>
        <v>5700455.8747098632</v>
      </c>
      <c r="J300" s="9">
        <f t="shared" si="18"/>
        <v>25995.607933185285</v>
      </c>
      <c r="K300" s="9">
        <f t="shared" si="19"/>
        <v>190015.1958236621</v>
      </c>
    </row>
    <row r="301" spans="1:11" x14ac:dyDescent="0.35">
      <c r="A301" s="3">
        <v>46508</v>
      </c>
      <c r="B301" s="5">
        <f t="shared" si="17"/>
        <v>31</v>
      </c>
      <c r="C301" s="10">
        <f t="shared" si="20"/>
        <v>7.6626843749686049E-2</v>
      </c>
      <c r="D301" s="4">
        <f>IFERROR(VLOOKUP(YEAR($A301),'Annual Savings'!$A:$F,3,FALSE)*C301,0)</f>
        <v>876880.61801970168</v>
      </c>
      <c r="E301" s="4">
        <f>IFERROR(VLOOKUP(YEAR($A301),'Annual Savings'!$A:$F,4,FALSE)*C301,0)</f>
        <v>28866197.905525073</v>
      </c>
      <c r="F301" s="4">
        <f>IFERROR(VLOOKUP(YEAR($A301),'Annual Savings'!$A:$F,5,FALSE)*C301,0)</f>
        <v>77169.294395102188</v>
      </c>
      <c r="G301" s="4">
        <f>IFERROR(VLOOKUP(YEAR($A301),'Annual Savings'!$A:$F,6,FALSE)*C301,0)</f>
        <v>0</v>
      </c>
      <c r="H301" s="1">
        <f>SUM(D$3:D301,F301)/1000</f>
        <v>780746.9526277493</v>
      </c>
      <c r="I301" s="1">
        <f>SUM(E$3:E301,G301)/1000</f>
        <v>5729322.0726153888</v>
      </c>
      <c r="J301" s="9">
        <f t="shared" si="18"/>
        <v>25185.385568637073</v>
      </c>
      <c r="K301" s="9">
        <f t="shared" si="19"/>
        <v>184816.84105210932</v>
      </c>
    </row>
    <row r="302" spans="1:11" x14ac:dyDescent="0.35">
      <c r="A302" s="3">
        <v>46539</v>
      </c>
      <c r="B302" s="5">
        <f t="shared" si="17"/>
        <v>30</v>
      </c>
      <c r="C302" s="10">
        <f t="shared" si="20"/>
        <v>8.2103867394422658E-2</v>
      </c>
      <c r="D302" s="4">
        <f>IFERROR(VLOOKUP(YEAR($A302),'Annual Savings'!$A:$F,3,FALSE)*C302,0)</f>
        <v>939557.03327430796</v>
      </c>
      <c r="E302" s="4">
        <f>IFERROR(VLOOKUP(YEAR($A302),'Annual Savings'!$A:$F,4,FALSE)*C302,0)</f>
        <v>30929454.601555374</v>
      </c>
      <c r="F302" s="4">
        <f>IFERROR(VLOOKUP(YEAR($A302),'Annual Savings'!$A:$F,5,FALSE)*C302,0)</f>
        <v>82685.090549127475</v>
      </c>
      <c r="G302" s="4">
        <f>IFERROR(VLOOKUP(YEAR($A302),'Annual Savings'!$A:$F,6,FALSE)*C302,0)</f>
        <v>0</v>
      </c>
      <c r="H302" s="1">
        <f>SUM(D$3:D302,F302)/1000</f>
        <v>781692.02545717766</v>
      </c>
      <c r="I302" s="1">
        <f>SUM(E$3:E302,G302)/1000</f>
        <v>5760251.5272169448</v>
      </c>
      <c r="J302" s="9">
        <f t="shared" si="18"/>
        <v>26056.40084857259</v>
      </c>
      <c r="K302" s="9">
        <f t="shared" si="19"/>
        <v>192008.38424056483</v>
      </c>
    </row>
    <row r="303" spans="1:11" x14ac:dyDescent="0.35">
      <c r="A303" s="3">
        <v>46569</v>
      </c>
      <c r="B303" s="5">
        <f t="shared" si="17"/>
        <v>31</v>
      </c>
      <c r="C303" s="10">
        <f t="shared" si="20"/>
        <v>9.568644327155594E-2</v>
      </c>
      <c r="D303" s="4">
        <f>IFERROR(VLOOKUP(YEAR($A303),'Annual Savings'!$A:$F,3,FALSE)*C303,0)</f>
        <v>1094989.4763532246</v>
      </c>
      <c r="E303" s="4">
        <f>IFERROR(VLOOKUP(YEAR($A303),'Annual Savings'!$A:$F,4,FALSE)*C303,0)</f>
        <v>36046164.414332263</v>
      </c>
      <c r="F303" s="4">
        <f>IFERROR(VLOOKUP(YEAR($A303),'Annual Savings'!$A:$F,5,FALSE)*C303,0)</f>
        <v>96363.819114932543</v>
      </c>
      <c r="G303" s="4">
        <f>IFERROR(VLOOKUP(YEAR($A303),'Annual Savings'!$A:$F,6,FALSE)*C303,0)</f>
        <v>0</v>
      </c>
      <c r="H303" s="1">
        <f>SUM(D$3:D303,F303)/1000</f>
        <v>782800.69366209663</v>
      </c>
      <c r="I303" s="1">
        <f>SUM(E$3:E303,G303)/1000</f>
        <v>5796297.6916312771</v>
      </c>
      <c r="J303" s="9">
        <f t="shared" si="18"/>
        <v>25251.635279422473</v>
      </c>
      <c r="K303" s="9">
        <f t="shared" si="19"/>
        <v>186977.34489133151</v>
      </c>
    </row>
    <row r="304" spans="1:11" x14ac:dyDescent="0.35">
      <c r="A304" s="3">
        <v>46600</v>
      </c>
      <c r="B304" s="5">
        <f t="shared" si="17"/>
        <v>31</v>
      </c>
      <c r="C304" s="10">
        <f t="shared" si="20"/>
        <v>9.4591977651563255E-2</v>
      </c>
      <c r="D304" s="4">
        <f>IFERROR(VLOOKUP(YEAR($A304),'Annual Savings'!$A:$F,3,FALSE)*C304,0)</f>
        <v>1082464.9400119451</v>
      </c>
      <c r="E304" s="4">
        <f>IFERROR(VLOOKUP(YEAR($A304),'Annual Savings'!$A:$F,4,FALSE)*C304,0)</f>
        <v>35633866.848081119</v>
      </c>
      <c r="F304" s="4">
        <f>IFERROR(VLOOKUP(YEAR($A304),'Annual Savings'!$A:$F,5,FALSE)*C304,0)</f>
        <v>95261.605641147384</v>
      </c>
      <c r="G304" s="4">
        <f>IFERROR(VLOOKUP(YEAR($A304),'Annual Savings'!$A:$F,6,FALSE)*C304,0)</f>
        <v>0</v>
      </c>
      <c r="H304" s="1">
        <f>SUM(D$3:D304,F304)/1000</f>
        <v>783882.05638863484</v>
      </c>
      <c r="I304" s="1">
        <f>SUM(E$3:E304,G304)/1000</f>
        <v>5831931.5584793584</v>
      </c>
      <c r="J304" s="9">
        <f t="shared" si="18"/>
        <v>25286.517948020479</v>
      </c>
      <c r="K304" s="9">
        <f t="shared" si="19"/>
        <v>188126.82446707608</v>
      </c>
    </row>
    <row r="305" spans="1:11" x14ac:dyDescent="0.35">
      <c r="A305" s="3">
        <v>46631</v>
      </c>
      <c r="B305" s="5">
        <f t="shared" si="17"/>
        <v>30</v>
      </c>
      <c r="C305" s="10">
        <f t="shared" si="20"/>
        <v>7.9288706562768943E-2</v>
      </c>
      <c r="D305" s="4">
        <f>IFERROR(VLOOKUP(YEAR($A305),'Annual Savings'!$A:$F,3,FALSE)*C305,0)</f>
        <v>907341.69137729181</v>
      </c>
      <c r="E305" s="4">
        <f>IFERROR(VLOOKUP(YEAR($A305),'Annual Savings'!$A:$F,4,FALSE)*C305,0)</f>
        <v>29868951.705626924</v>
      </c>
      <c r="F305" s="4">
        <f>IFERROR(VLOOKUP(YEAR($A305),'Annual Savings'!$A:$F,5,FALSE)*C305,0)</f>
        <v>79850.000855271515</v>
      </c>
      <c r="G305" s="4">
        <f>IFERROR(VLOOKUP(YEAR($A305),'Annual Savings'!$A:$F,6,FALSE)*C305,0)</f>
        <v>0</v>
      </c>
      <c r="H305" s="1">
        <f>SUM(D$3:D305,F305)/1000</f>
        <v>784773.98647522624</v>
      </c>
      <c r="I305" s="1">
        <f>SUM(E$3:E305,G305)/1000</f>
        <v>5861800.5101849856</v>
      </c>
      <c r="J305" s="9">
        <f t="shared" si="18"/>
        <v>26159.13288250754</v>
      </c>
      <c r="K305" s="9">
        <f t="shared" si="19"/>
        <v>195393.35033949951</v>
      </c>
    </row>
    <row r="306" spans="1:11" x14ac:dyDescent="0.35">
      <c r="A306" s="3">
        <v>46661</v>
      </c>
      <c r="B306" s="5">
        <f t="shared" si="17"/>
        <v>31</v>
      </c>
      <c r="C306" s="10">
        <f t="shared" si="20"/>
        <v>7.6653805497445382E-2</v>
      </c>
      <c r="D306" s="4">
        <f>IFERROR(VLOOKUP(YEAR($A306),'Annual Savings'!$A:$F,3,FALSE)*C306,0)</f>
        <v>877189.15524870879</v>
      </c>
      <c r="E306" s="4">
        <f>IFERROR(VLOOKUP(YEAR($A306),'Annual Savings'!$A:$F,4,FALSE)*C306,0)</f>
        <v>28876354.70056732</v>
      </c>
      <c r="F306" s="4">
        <f>IFERROR(VLOOKUP(YEAR($A306),'Annual Savings'!$A:$F,5,FALSE)*C306,0)</f>
        <v>77196.447008317526</v>
      </c>
      <c r="G306" s="4">
        <f>IFERROR(VLOOKUP(YEAR($A306),'Annual Savings'!$A:$F,6,FALSE)*C306,0)</f>
        <v>0</v>
      </c>
      <c r="H306" s="1">
        <f>SUM(D$3:D306,F306)/1000</f>
        <v>785648.52207662805</v>
      </c>
      <c r="I306" s="1">
        <f>SUM(E$3:E306,G306)/1000</f>
        <v>5890676.8648855528</v>
      </c>
      <c r="J306" s="9">
        <f t="shared" si="18"/>
        <v>25343.500712149293</v>
      </c>
      <c r="K306" s="9">
        <f t="shared" si="19"/>
        <v>190021.83435114686</v>
      </c>
    </row>
    <row r="307" spans="1:11" x14ac:dyDescent="0.35">
      <c r="A307" s="3">
        <v>46692</v>
      </c>
      <c r="B307" s="5">
        <f t="shared" si="17"/>
        <v>30</v>
      </c>
      <c r="C307" s="10">
        <f t="shared" si="20"/>
        <v>7.9386345411337406E-2</v>
      </c>
      <c r="D307" s="4">
        <f>IFERROR(VLOOKUP(YEAR($A307),'Annual Savings'!$A:$F,3,FALSE)*C307,0)</f>
        <v>908459.02323758777</v>
      </c>
      <c r="E307" s="4">
        <f>IFERROR(VLOOKUP(YEAR($A307),'Annual Savings'!$A:$F,4,FALSE)*C307,0)</f>
        <v>29905733.363178317</v>
      </c>
      <c r="F307" s="4">
        <f>IFERROR(VLOOKUP(YEAR($A307),'Annual Savings'!$A:$F,5,FALSE)*C307,0)</f>
        <v>79948.330900995337</v>
      </c>
      <c r="G307" s="4">
        <f>IFERROR(VLOOKUP(YEAR($A307),'Annual Savings'!$A:$F,6,FALSE)*C307,0)</f>
        <v>0</v>
      </c>
      <c r="H307" s="1">
        <f>SUM(D$3:D307,F307)/1000</f>
        <v>786559.73298375832</v>
      </c>
      <c r="I307" s="1">
        <f>SUM(E$3:E307,G307)/1000</f>
        <v>5920582.5982487304</v>
      </c>
      <c r="J307" s="9">
        <f t="shared" si="18"/>
        <v>26218.657766125278</v>
      </c>
      <c r="K307" s="9">
        <f t="shared" si="19"/>
        <v>197352.75327495768</v>
      </c>
    </row>
    <row r="308" spans="1:11" x14ac:dyDescent="0.35">
      <c r="A308" s="3">
        <v>46722</v>
      </c>
      <c r="B308" s="5">
        <f t="shared" si="17"/>
        <v>31</v>
      </c>
      <c r="C308" s="10">
        <f t="shared" si="20"/>
        <v>8.5014666193383409E-2</v>
      </c>
      <c r="D308" s="4">
        <f>IFERROR(VLOOKUP(YEAR($A308),'Annual Savings'!$A:$F,3,FALSE)*C308,0)</f>
        <v>972866.80991213489</v>
      </c>
      <c r="E308" s="4">
        <f>IFERROR(VLOOKUP(YEAR($A308),'Annual Savings'!$A:$F,4,FALSE)*C308,0)</f>
        <v>32025985.400454551</v>
      </c>
      <c r="F308" s="4">
        <f>IFERROR(VLOOKUP(YEAR($A308),'Annual Savings'!$A:$F,5,FALSE)*C308,0)</f>
        <v>85616.495242966674</v>
      </c>
      <c r="G308" s="4">
        <f>IFERROR(VLOOKUP(YEAR($A308),'Annual Savings'!$A:$F,6,FALSE)*C308,0)</f>
        <v>0</v>
      </c>
      <c r="H308" s="1">
        <f>SUM(D$3:D308,F308)/1000</f>
        <v>787538.26795801229</v>
      </c>
      <c r="I308" s="1">
        <f>SUM(E$3:E308,G308)/1000</f>
        <v>5952608.5836491855</v>
      </c>
      <c r="J308" s="9">
        <f t="shared" si="18"/>
        <v>25404.460256710074</v>
      </c>
      <c r="K308" s="9">
        <f t="shared" si="19"/>
        <v>192019.63173061889</v>
      </c>
    </row>
    <row r="309" spans="1:11" x14ac:dyDescent="0.35">
      <c r="A309" s="3">
        <v>46753</v>
      </c>
      <c r="B309" s="5">
        <f t="shared" si="17"/>
        <v>31</v>
      </c>
      <c r="C309" s="10">
        <f t="shared" si="20"/>
        <v>9.0509272988395034E-2</v>
      </c>
      <c r="D309" s="4">
        <f>IFERROR(VLOOKUP(YEAR($A309),'Annual Savings'!$A:$F,3,FALSE)*C309,0)</f>
        <v>1035744.4382524616</v>
      </c>
      <c r="E309" s="4">
        <f>IFERROR(VLOOKUP(YEAR($A309),'Annual Savings'!$A:$F,4,FALSE)*C309,0)</f>
        <v>34095865.867878847</v>
      </c>
      <c r="F309" s="4">
        <f>IFERROR(VLOOKUP(YEAR($A309),'Annual Savings'!$A:$F,5,FALSE)*C309,0)</f>
        <v>91149.999020503092</v>
      </c>
      <c r="G309" s="4">
        <f>IFERROR(VLOOKUP(YEAR($A309),'Annual Savings'!$A:$F,6,FALSE)*C309,0)</f>
        <v>0</v>
      </c>
      <c r="H309" s="1">
        <f>SUM(D$3:D309,F309)/1000</f>
        <v>788579.54590004229</v>
      </c>
      <c r="I309" s="1">
        <f>SUM(E$3:E309,G309)/1000</f>
        <v>5986704.4495170638</v>
      </c>
      <c r="J309" s="9">
        <f t="shared" si="18"/>
        <v>25438.049867743299</v>
      </c>
      <c r="K309" s="9">
        <f t="shared" si="19"/>
        <v>193119.49837151819</v>
      </c>
    </row>
    <row r="310" spans="1:11" x14ac:dyDescent="0.35">
      <c r="A310" s="3">
        <v>46784</v>
      </c>
      <c r="B310" s="5">
        <f t="shared" si="17"/>
        <v>29</v>
      </c>
      <c r="C310" s="10">
        <f t="shared" si="20"/>
        <v>8.1758161267227153E-2</v>
      </c>
      <c r="D310" s="4">
        <f>IFERROR(VLOOKUP(YEAR($A310),'Annual Savings'!$A:$F,3,FALSE)*C310,0)</f>
        <v>935600.93920029572</v>
      </c>
      <c r="E310" s="4">
        <f>IFERROR(VLOOKUP(YEAR($A310),'Annual Savings'!$A:$F,4,FALSE)*C310,0)</f>
        <v>30799223.197044224</v>
      </c>
      <c r="F310" s="4">
        <f>IFERROR(VLOOKUP(YEAR($A310),'Annual Savings'!$A:$F,5,FALSE)*C310,0)</f>
        <v>82336.937126667748</v>
      </c>
      <c r="G310" s="4">
        <f>IFERROR(VLOOKUP(YEAR($A310),'Annual Savings'!$A:$F,6,FALSE)*C310,0)</f>
        <v>0</v>
      </c>
      <c r="H310" s="1">
        <f>SUM(D$3:D310,F310)/1000</f>
        <v>789506.33377734874</v>
      </c>
      <c r="I310" s="1">
        <f>SUM(E$3:E310,G310)/1000</f>
        <v>6017503.6727141086</v>
      </c>
      <c r="J310" s="9">
        <f t="shared" si="18"/>
        <v>27224.356337149955</v>
      </c>
      <c r="K310" s="9">
        <f t="shared" si="19"/>
        <v>207500.1266453141</v>
      </c>
    </row>
    <row r="311" spans="1:11" x14ac:dyDescent="0.35">
      <c r="A311" s="3">
        <v>46813</v>
      </c>
      <c r="B311" s="5">
        <f t="shared" si="17"/>
        <v>31</v>
      </c>
      <c r="C311" s="10">
        <f t="shared" si="20"/>
        <v>8.3574188490269763E-2</v>
      </c>
      <c r="D311" s="4">
        <f>IFERROR(VLOOKUP(YEAR($A311),'Annual Savings'!$A:$F,3,FALSE)*C311,0)</f>
        <v>956382.67828489339</v>
      </c>
      <c r="E311" s="4">
        <f>IFERROR(VLOOKUP(YEAR($A311),'Annual Savings'!$A:$F,4,FALSE)*C311,0)</f>
        <v>31483341.17263791</v>
      </c>
      <c r="F311" s="4">
        <f>IFERROR(VLOOKUP(YEAR($A311),'Annual Savings'!$A:$F,5,FALSE)*C311,0)</f>
        <v>84165.820224897529</v>
      </c>
      <c r="G311" s="4">
        <f>IFERROR(VLOOKUP(YEAR($A311),'Annual Savings'!$A:$F,6,FALSE)*C311,0)</f>
        <v>0</v>
      </c>
      <c r="H311" s="1">
        <f>SUM(D$3:D311,F311)/1000</f>
        <v>790464.54533873184</v>
      </c>
      <c r="I311" s="1">
        <f>SUM(E$3:E311,G311)/1000</f>
        <v>6048987.013886746</v>
      </c>
      <c r="J311" s="9">
        <f t="shared" si="18"/>
        <v>25498.856301249416</v>
      </c>
      <c r="K311" s="9">
        <f t="shared" si="19"/>
        <v>195128.61335118537</v>
      </c>
    </row>
    <row r="312" spans="1:11" x14ac:dyDescent="0.35">
      <c r="A312" s="3">
        <v>46844</v>
      </c>
      <c r="B312" s="5">
        <f t="shared" si="17"/>
        <v>30</v>
      </c>
      <c r="C312" s="10">
        <f t="shared" si="20"/>
        <v>7.480572152194491E-2</v>
      </c>
      <c r="D312" s="4">
        <f>IFERROR(VLOOKUP(YEAR($A312),'Annual Savings'!$A:$F,3,FALSE)*C312,0)</f>
        <v>856040.5741602988</v>
      </c>
      <c r="E312" s="4">
        <f>IFERROR(VLOOKUP(YEAR($A312),'Annual Savings'!$A:$F,4,FALSE)*C312,0)</f>
        <v>28180160.584089115</v>
      </c>
      <c r="F312" s="4">
        <f>IFERROR(VLOOKUP(YEAR($A312),'Annual Savings'!$A:$F,5,FALSE)*C312,0)</f>
        <v>75335.280224022674</v>
      </c>
      <c r="G312" s="4">
        <f>IFERROR(VLOOKUP(YEAR($A312),'Annual Savings'!$A:$F,6,FALSE)*C312,0)</f>
        <v>0</v>
      </c>
      <c r="H312" s="1">
        <f>SUM(D$3:D312,F312)/1000</f>
        <v>791311.75537289132</v>
      </c>
      <c r="I312" s="1">
        <f>SUM(E$3:E312,G312)/1000</f>
        <v>6077167.1744708354</v>
      </c>
      <c r="J312" s="9">
        <f t="shared" si="18"/>
        <v>26377.05851242971</v>
      </c>
      <c r="K312" s="9">
        <f t="shared" si="19"/>
        <v>202572.23914902785</v>
      </c>
    </row>
    <row r="313" spans="1:11" x14ac:dyDescent="0.35">
      <c r="A313" s="3">
        <v>46874</v>
      </c>
      <c r="B313" s="5">
        <f t="shared" si="17"/>
        <v>31</v>
      </c>
      <c r="C313" s="10">
        <f t="shared" si="20"/>
        <v>7.6626843749686049E-2</v>
      </c>
      <c r="D313" s="4">
        <f>IFERROR(VLOOKUP(YEAR($A313),'Annual Savings'!$A:$F,3,FALSE)*C313,0)</f>
        <v>876880.61801970168</v>
      </c>
      <c r="E313" s="4">
        <f>IFERROR(VLOOKUP(YEAR($A313),'Annual Savings'!$A:$F,4,FALSE)*C313,0)</f>
        <v>28866197.905525073</v>
      </c>
      <c r="F313" s="4">
        <f>IFERROR(VLOOKUP(YEAR($A313),'Annual Savings'!$A:$F,5,FALSE)*C313,0)</f>
        <v>77169.294395102188</v>
      </c>
      <c r="G313" s="4">
        <f>IFERROR(VLOOKUP(YEAR($A313),'Annual Savings'!$A:$F,6,FALSE)*C313,0)</f>
        <v>0</v>
      </c>
      <c r="H313" s="1">
        <f>SUM(D$3:D313,F313)/1000</f>
        <v>792190.47000508208</v>
      </c>
      <c r="I313" s="1">
        <f>SUM(E$3:E313,G313)/1000</f>
        <v>6106033.3723763609</v>
      </c>
      <c r="J313" s="9">
        <f t="shared" si="18"/>
        <v>25554.53129048652</v>
      </c>
      <c r="K313" s="9">
        <f t="shared" si="19"/>
        <v>196968.81846375359</v>
      </c>
    </row>
    <row r="314" spans="1:11" x14ac:dyDescent="0.35">
      <c r="A314" s="3">
        <v>46905</v>
      </c>
      <c r="B314" s="5">
        <f t="shared" si="17"/>
        <v>30</v>
      </c>
      <c r="C314" s="10">
        <f t="shared" si="20"/>
        <v>8.2103867394422658E-2</v>
      </c>
      <c r="D314" s="4">
        <f>IFERROR(VLOOKUP(YEAR($A314),'Annual Savings'!$A:$F,3,FALSE)*C314,0)</f>
        <v>939557.03327430796</v>
      </c>
      <c r="E314" s="4">
        <f>IFERROR(VLOOKUP(YEAR($A314),'Annual Savings'!$A:$F,4,FALSE)*C314,0)</f>
        <v>30929454.601555374</v>
      </c>
      <c r="F314" s="4">
        <f>IFERROR(VLOOKUP(YEAR($A314),'Annual Savings'!$A:$F,5,FALSE)*C314,0)</f>
        <v>82685.090549127475</v>
      </c>
      <c r="G314" s="4">
        <f>IFERROR(VLOOKUP(YEAR($A314),'Annual Savings'!$A:$F,6,FALSE)*C314,0)</f>
        <v>0</v>
      </c>
      <c r="H314" s="1">
        <f>SUM(D$3:D314,F314)/1000</f>
        <v>793135.54283451044</v>
      </c>
      <c r="I314" s="1">
        <f>SUM(E$3:E314,G314)/1000</f>
        <v>6136962.826977917</v>
      </c>
      <c r="J314" s="9">
        <f t="shared" si="18"/>
        <v>26437.851427817015</v>
      </c>
      <c r="K314" s="9">
        <f t="shared" si="19"/>
        <v>204565.42756593056</v>
      </c>
    </row>
    <row r="315" spans="1:11" x14ac:dyDescent="0.35">
      <c r="A315" s="3">
        <v>46935</v>
      </c>
      <c r="B315" s="5">
        <f t="shared" si="17"/>
        <v>31</v>
      </c>
      <c r="C315" s="10">
        <f t="shared" si="20"/>
        <v>9.568644327155594E-2</v>
      </c>
      <c r="D315" s="4">
        <f>IFERROR(VLOOKUP(YEAR($A315),'Annual Savings'!$A:$F,3,FALSE)*C315,0)</f>
        <v>1094989.4763532246</v>
      </c>
      <c r="E315" s="4">
        <f>IFERROR(VLOOKUP(YEAR($A315),'Annual Savings'!$A:$F,4,FALSE)*C315,0)</f>
        <v>36046164.414332263</v>
      </c>
      <c r="F315" s="4">
        <f>IFERROR(VLOOKUP(YEAR($A315),'Annual Savings'!$A:$F,5,FALSE)*C315,0)</f>
        <v>96363.819114932543</v>
      </c>
      <c r="G315" s="4">
        <f>IFERROR(VLOOKUP(YEAR($A315),'Annual Savings'!$A:$F,6,FALSE)*C315,0)</f>
        <v>0</v>
      </c>
      <c r="H315" s="1">
        <f>SUM(D$3:D315,F315)/1000</f>
        <v>794244.21103942941</v>
      </c>
      <c r="I315" s="1">
        <f>SUM(E$3:E315,G315)/1000</f>
        <v>6173008.9913922492</v>
      </c>
      <c r="J315" s="9">
        <f t="shared" si="18"/>
        <v>25620.781001271916</v>
      </c>
      <c r="K315" s="9">
        <f t="shared" si="19"/>
        <v>199129.32230297578</v>
      </c>
    </row>
    <row r="316" spans="1:11" x14ac:dyDescent="0.35">
      <c r="A316" s="3">
        <v>46966</v>
      </c>
      <c r="B316" s="5">
        <f t="shared" si="17"/>
        <v>31</v>
      </c>
      <c r="C316" s="10">
        <f t="shared" si="20"/>
        <v>9.4591977651563255E-2</v>
      </c>
      <c r="D316" s="4">
        <f>IFERROR(VLOOKUP(YEAR($A316),'Annual Savings'!$A:$F,3,FALSE)*C316,0)</f>
        <v>1082464.9400119451</v>
      </c>
      <c r="E316" s="4">
        <f>IFERROR(VLOOKUP(YEAR($A316),'Annual Savings'!$A:$F,4,FALSE)*C316,0)</f>
        <v>35633866.848081119</v>
      </c>
      <c r="F316" s="4">
        <f>IFERROR(VLOOKUP(YEAR($A316),'Annual Savings'!$A:$F,5,FALSE)*C316,0)</f>
        <v>95261.605641147384</v>
      </c>
      <c r="G316" s="4">
        <f>IFERROR(VLOOKUP(YEAR($A316),'Annual Savings'!$A:$F,6,FALSE)*C316,0)</f>
        <v>0</v>
      </c>
      <c r="H316" s="1">
        <f>SUM(D$3:D316,F316)/1000</f>
        <v>795325.57376596762</v>
      </c>
      <c r="I316" s="1">
        <f>SUM(E$3:E316,G316)/1000</f>
        <v>6208642.8582403306</v>
      </c>
      <c r="J316" s="9">
        <f t="shared" si="18"/>
        <v>25655.663669869922</v>
      </c>
      <c r="K316" s="9">
        <f t="shared" si="19"/>
        <v>200278.80187872035</v>
      </c>
    </row>
    <row r="317" spans="1:11" x14ac:dyDescent="0.35">
      <c r="A317" s="3">
        <v>46997</v>
      </c>
      <c r="B317" s="5">
        <f t="shared" si="17"/>
        <v>30</v>
      </c>
      <c r="C317" s="10">
        <f t="shared" si="20"/>
        <v>7.9288706562768943E-2</v>
      </c>
      <c r="D317" s="4">
        <f>IFERROR(VLOOKUP(YEAR($A317),'Annual Savings'!$A:$F,3,FALSE)*C317,0)</f>
        <v>907341.69137729181</v>
      </c>
      <c r="E317" s="4">
        <f>IFERROR(VLOOKUP(YEAR($A317),'Annual Savings'!$A:$F,4,FALSE)*C317,0)</f>
        <v>29868951.705626924</v>
      </c>
      <c r="F317" s="4">
        <f>IFERROR(VLOOKUP(YEAR($A317),'Annual Savings'!$A:$F,5,FALSE)*C317,0)</f>
        <v>79850.000855271515</v>
      </c>
      <c r="G317" s="4">
        <f>IFERROR(VLOOKUP(YEAR($A317),'Annual Savings'!$A:$F,6,FALSE)*C317,0)</f>
        <v>0</v>
      </c>
      <c r="H317" s="1">
        <f>SUM(D$3:D317,F317)/1000</f>
        <v>796217.50385255914</v>
      </c>
      <c r="I317" s="1">
        <f>SUM(E$3:E317,G317)/1000</f>
        <v>6238511.8099459568</v>
      </c>
      <c r="J317" s="9">
        <f t="shared" si="18"/>
        <v>26540.583461751972</v>
      </c>
      <c r="K317" s="9">
        <f t="shared" si="19"/>
        <v>207950.39366486523</v>
      </c>
    </row>
    <row r="318" spans="1:11" x14ac:dyDescent="0.35">
      <c r="A318" s="3">
        <v>47027</v>
      </c>
      <c r="B318" s="5">
        <f t="shared" si="17"/>
        <v>31</v>
      </c>
      <c r="C318" s="10">
        <f t="shared" si="20"/>
        <v>7.6653805497445382E-2</v>
      </c>
      <c r="D318" s="4">
        <f>IFERROR(VLOOKUP(YEAR($A318),'Annual Savings'!$A:$F,3,FALSE)*C318,0)</f>
        <v>877189.15524870879</v>
      </c>
      <c r="E318" s="4">
        <f>IFERROR(VLOOKUP(YEAR($A318),'Annual Savings'!$A:$F,4,FALSE)*C318,0)</f>
        <v>28876354.70056732</v>
      </c>
      <c r="F318" s="4">
        <f>IFERROR(VLOOKUP(YEAR($A318),'Annual Savings'!$A:$F,5,FALSE)*C318,0)</f>
        <v>77196.447008317526</v>
      </c>
      <c r="G318" s="4">
        <f>IFERROR(VLOOKUP(YEAR($A318),'Annual Savings'!$A:$F,6,FALSE)*C318,0)</f>
        <v>0</v>
      </c>
      <c r="H318" s="1">
        <f>SUM(D$3:D318,F318)/1000</f>
        <v>797092.03945396084</v>
      </c>
      <c r="I318" s="1">
        <f>SUM(E$3:E318,G318)/1000</f>
        <v>6267388.164646524</v>
      </c>
      <c r="J318" s="9">
        <f t="shared" si="18"/>
        <v>25712.646433998736</v>
      </c>
      <c r="K318" s="9">
        <f t="shared" si="19"/>
        <v>202173.8117627911</v>
      </c>
    </row>
    <row r="319" spans="1:11" x14ac:dyDescent="0.35">
      <c r="A319" s="3">
        <v>47058</v>
      </c>
      <c r="B319" s="5">
        <f t="shared" si="17"/>
        <v>30</v>
      </c>
      <c r="C319" s="10">
        <f t="shared" si="20"/>
        <v>7.9386345411337406E-2</v>
      </c>
      <c r="D319" s="4">
        <f>IFERROR(VLOOKUP(YEAR($A319),'Annual Savings'!$A:$F,3,FALSE)*C319,0)</f>
        <v>908459.02323758777</v>
      </c>
      <c r="E319" s="4">
        <f>IFERROR(VLOOKUP(YEAR($A319),'Annual Savings'!$A:$F,4,FALSE)*C319,0)</f>
        <v>29905733.363178317</v>
      </c>
      <c r="F319" s="4">
        <f>IFERROR(VLOOKUP(YEAR($A319),'Annual Savings'!$A:$F,5,FALSE)*C319,0)</f>
        <v>79948.330900995337</v>
      </c>
      <c r="G319" s="4">
        <f>IFERROR(VLOOKUP(YEAR($A319),'Annual Savings'!$A:$F,6,FALSE)*C319,0)</f>
        <v>0</v>
      </c>
      <c r="H319" s="1">
        <f>SUM(D$3:D319,F319)/1000</f>
        <v>798003.25036109111</v>
      </c>
      <c r="I319" s="1">
        <f>SUM(E$3:E319,G319)/1000</f>
        <v>6297293.8980097026</v>
      </c>
      <c r="J319" s="9">
        <f t="shared" si="18"/>
        <v>26600.108345369703</v>
      </c>
      <c r="K319" s="9">
        <f t="shared" si="19"/>
        <v>209909.79660032343</v>
      </c>
    </row>
    <row r="320" spans="1:11" x14ac:dyDescent="0.35">
      <c r="A320" s="3">
        <v>47088</v>
      </c>
      <c r="B320" s="5">
        <f t="shared" si="17"/>
        <v>31</v>
      </c>
      <c r="C320" s="10">
        <f t="shared" si="20"/>
        <v>8.5014666193383409E-2</v>
      </c>
      <c r="D320" s="4">
        <f>IFERROR(VLOOKUP(YEAR($A320),'Annual Savings'!$A:$F,3,FALSE)*C320,0)</f>
        <v>972866.80991213489</v>
      </c>
      <c r="E320" s="4">
        <f>IFERROR(VLOOKUP(YEAR($A320),'Annual Savings'!$A:$F,4,FALSE)*C320,0)</f>
        <v>32025985.400454551</v>
      </c>
      <c r="F320" s="4">
        <f>IFERROR(VLOOKUP(YEAR($A320),'Annual Savings'!$A:$F,5,FALSE)*C320,0)</f>
        <v>85616.495242966674</v>
      </c>
      <c r="G320" s="4">
        <f>IFERROR(VLOOKUP(YEAR($A320),'Annual Savings'!$A:$F,6,FALSE)*C320,0)</f>
        <v>0</v>
      </c>
      <c r="H320" s="1">
        <f>SUM(D$3:D320,F320)/1000</f>
        <v>798981.78533534519</v>
      </c>
      <c r="I320" s="1">
        <f>SUM(E$3:E320,G320)/1000</f>
        <v>6329319.8834101576</v>
      </c>
      <c r="J320" s="9">
        <f t="shared" si="18"/>
        <v>25773.605978559521</v>
      </c>
      <c r="K320" s="9">
        <f t="shared" si="19"/>
        <v>204171.60914226316</v>
      </c>
    </row>
    <row r="321" spans="1:11" x14ac:dyDescent="0.35">
      <c r="A321" s="3">
        <v>47119</v>
      </c>
      <c r="B321" s="5">
        <f t="shared" si="17"/>
        <v>31</v>
      </c>
      <c r="C321" s="10">
        <f t="shared" si="20"/>
        <v>9.0509272988395034E-2</v>
      </c>
      <c r="D321" s="4">
        <f>IFERROR(VLOOKUP(YEAR($A321),'Annual Savings'!$A:$F,3,FALSE)*C321,0)</f>
        <v>1035744.4382524616</v>
      </c>
      <c r="E321" s="4">
        <f>IFERROR(VLOOKUP(YEAR($A321),'Annual Savings'!$A:$F,4,FALSE)*C321,0)</f>
        <v>34095865.867878847</v>
      </c>
      <c r="F321" s="4">
        <f>IFERROR(VLOOKUP(YEAR($A321),'Annual Savings'!$A:$F,5,FALSE)*C321,0)</f>
        <v>91149.999020503092</v>
      </c>
      <c r="G321" s="4">
        <f>IFERROR(VLOOKUP(YEAR($A321),'Annual Savings'!$A:$F,6,FALSE)*C321,0)</f>
        <v>0</v>
      </c>
      <c r="H321" s="1">
        <f>SUM(D$3:D321,F321)/1000</f>
        <v>800023.06327737507</v>
      </c>
      <c r="I321" s="1">
        <f>SUM(E$3:E321,G321)/1000</f>
        <v>6363415.7492780359</v>
      </c>
      <c r="J321" s="9">
        <f t="shared" si="18"/>
        <v>25807.195589592746</v>
      </c>
      <c r="K321" s="9">
        <f t="shared" si="19"/>
        <v>205271.47578316246</v>
      </c>
    </row>
    <row r="322" spans="1:11" x14ac:dyDescent="0.35">
      <c r="A322" s="3">
        <v>47150</v>
      </c>
      <c r="B322" s="5">
        <f t="shared" si="17"/>
        <v>28</v>
      </c>
      <c r="C322" s="10">
        <f t="shared" si="20"/>
        <v>8.1758161267227153E-2</v>
      </c>
      <c r="D322" s="4">
        <f>IFERROR(VLOOKUP(YEAR($A322),'Annual Savings'!$A:$F,3,FALSE)*C322,0)</f>
        <v>935600.93920029572</v>
      </c>
      <c r="E322" s="4">
        <f>IFERROR(VLOOKUP(YEAR($A322),'Annual Savings'!$A:$F,4,FALSE)*C322,0)</f>
        <v>30799223.197044224</v>
      </c>
      <c r="F322" s="4">
        <f>IFERROR(VLOOKUP(YEAR($A322),'Annual Savings'!$A:$F,5,FALSE)*C322,0)</f>
        <v>82336.937126667748</v>
      </c>
      <c r="G322" s="4">
        <f>IFERROR(VLOOKUP(YEAR($A322),'Annual Savings'!$A:$F,6,FALSE)*C322,0)</f>
        <v>0</v>
      </c>
      <c r="H322" s="1">
        <f>SUM(D$3:D322,F322)/1000</f>
        <v>800949.85115468153</v>
      </c>
      <c r="I322" s="1">
        <f>SUM(E$3:E322,G322)/1000</f>
        <v>6394214.9724750808</v>
      </c>
      <c r="J322" s="9">
        <f t="shared" si="18"/>
        <v>28605.351826952912</v>
      </c>
      <c r="K322" s="9">
        <f t="shared" si="19"/>
        <v>228364.82044553859</v>
      </c>
    </row>
    <row r="323" spans="1:11" x14ac:dyDescent="0.35">
      <c r="A323" s="3">
        <v>47178</v>
      </c>
      <c r="B323" s="5">
        <f t="shared" si="17"/>
        <v>31</v>
      </c>
      <c r="C323" s="10">
        <f t="shared" si="20"/>
        <v>8.3574188490269763E-2</v>
      </c>
      <c r="D323" s="4">
        <f>IFERROR(VLOOKUP(YEAR($A323),'Annual Savings'!$A:$F,3,FALSE)*C323,0)</f>
        <v>956382.67828489339</v>
      </c>
      <c r="E323" s="4">
        <f>IFERROR(VLOOKUP(YEAR($A323),'Annual Savings'!$A:$F,4,FALSE)*C323,0)</f>
        <v>31483341.17263791</v>
      </c>
      <c r="F323" s="4">
        <f>IFERROR(VLOOKUP(YEAR($A323),'Annual Savings'!$A:$F,5,FALSE)*C323,0)</f>
        <v>84165.820224897529</v>
      </c>
      <c r="G323" s="4">
        <f>IFERROR(VLOOKUP(YEAR($A323),'Annual Savings'!$A:$F,6,FALSE)*C323,0)</f>
        <v>0</v>
      </c>
      <c r="H323" s="1">
        <f>SUM(D$3:D323,F323)/1000</f>
        <v>801908.06271606474</v>
      </c>
      <c r="I323" s="1">
        <f>SUM(E$3:E323,G323)/1000</f>
        <v>6425698.3136477182</v>
      </c>
      <c r="J323" s="9">
        <f t="shared" si="18"/>
        <v>25868.002023098863</v>
      </c>
      <c r="K323" s="9">
        <f t="shared" si="19"/>
        <v>207280.59076282961</v>
      </c>
    </row>
    <row r="324" spans="1:11" x14ac:dyDescent="0.35">
      <c r="A324" s="3">
        <v>47209</v>
      </c>
      <c r="B324" s="5">
        <f t="shared" ref="B324:B332" si="21">A325-A324</f>
        <v>30</v>
      </c>
      <c r="C324" s="10">
        <f t="shared" si="20"/>
        <v>7.480572152194491E-2</v>
      </c>
      <c r="D324" s="4">
        <f>IFERROR(VLOOKUP(YEAR($A324),'Annual Savings'!$A:$F,3,FALSE)*C324,0)</f>
        <v>856040.5741602988</v>
      </c>
      <c r="E324" s="4">
        <f>IFERROR(VLOOKUP(YEAR($A324),'Annual Savings'!$A:$F,4,FALSE)*C324,0)</f>
        <v>28180160.584089115</v>
      </c>
      <c r="F324" s="4">
        <f>IFERROR(VLOOKUP(YEAR($A324),'Annual Savings'!$A:$F,5,FALSE)*C324,0)</f>
        <v>75335.280224022674</v>
      </c>
      <c r="G324" s="4">
        <f>IFERROR(VLOOKUP(YEAR($A324),'Annual Savings'!$A:$F,6,FALSE)*C324,0)</f>
        <v>0</v>
      </c>
      <c r="H324" s="1">
        <f>SUM(D$3:D324,F324)/1000</f>
        <v>802755.2727502241</v>
      </c>
      <c r="I324" s="1">
        <f>SUM(E$3:E324,G324)/1000</f>
        <v>6453878.4742318075</v>
      </c>
      <c r="J324" s="9">
        <f t="shared" ref="J324:J331" si="22">H324/B324</f>
        <v>26758.509091674136</v>
      </c>
      <c r="K324" s="9">
        <f t="shared" ref="K324:K331" si="23">I324/B324</f>
        <v>215129.28247439358</v>
      </c>
    </row>
    <row r="325" spans="1:11" x14ac:dyDescent="0.35">
      <c r="A325" s="3">
        <v>47239</v>
      </c>
      <c r="B325" s="5">
        <f t="shared" si="21"/>
        <v>31</v>
      </c>
      <c r="C325" s="10">
        <f t="shared" si="20"/>
        <v>7.6626843749686049E-2</v>
      </c>
      <c r="D325" s="4">
        <f>IFERROR(VLOOKUP(YEAR($A325),'Annual Savings'!$A:$F,3,FALSE)*C325,0)</f>
        <v>876880.61801970168</v>
      </c>
      <c r="E325" s="4">
        <f>IFERROR(VLOOKUP(YEAR($A325),'Annual Savings'!$A:$F,4,FALSE)*C325,0)</f>
        <v>28866197.905525073</v>
      </c>
      <c r="F325" s="4">
        <f>IFERROR(VLOOKUP(YEAR($A325),'Annual Savings'!$A:$F,5,FALSE)*C325,0)</f>
        <v>77169.294395102188</v>
      </c>
      <c r="G325" s="4">
        <f>IFERROR(VLOOKUP(YEAR($A325),'Annual Savings'!$A:$F,6,FALSE)*C325,0)</f>
        <v>0</v>
      </c>
      <c r="H325" s="1">
        <f>SUM(D$3:D325,F325)/1000</f>
        <v>803633.98738241498</v>
      </c>
      <c r="I325" s="1">
        <f>SUM(E$3:E325,G325)/1000</f>
        <v>6482744.6721373331</v>
      </c>
      <c r="J325" s="9">
        <f t="shared" si="22"/>
        <v>25923.677012335967</v>
      </c>
      <c r="K325" s="9">
        <f t="shared" si="23"/>
        <v>209120.79587539783</v>
      </c>
    </row>
    <row r="326" spans="1:11" x14ac:dyDescent="0.35">
      <c r="A326" s="3">
        <v>47270</v>
      </c>
      <c r="B326" s="5">
        <f t="shared" si="21"/>
        <v>30</v>
      </c>
      <c r="C326" s="10">
        <f t="shared" si="20"/>
        <v>8.2103867394422658E-2</v>
      </c>
      <c r="D326" s="4">
        <f>IFERROR(VLOOKUP(YEAR($A326),'Annual Savings'!$A:$F,3,FALSE)*C326,0)</f>
        <v>939557.03327430796</v>
      </c>
      <c r="E326" s="4">
        <f>IFERROR(VLOOKUP(YEAR($A326),'Annual Savings'!$A:$F,4,FALSE)*C326,0)</f>
        <v>30929454.601555374</v>
      </c>
      <c r="F326" s="4">
        <f>IFERROR(VLOOKUP(YEAR($A326),'Annual Savings'!$A:$F,5,FALSE)*C326,0)</f>
        <v>82685.090549127475</v>
      </c>
      <c r="G326" s="4">
        <f>IFERROR(VLOOKUP(YEAR($A326),'Annual Savings'!$A:$F,6,FALSE)*C326,0)</f>
        <v>0</v>
      </c>
      <c r="H326" s="1">
        <f>SUM(D$3:D326,F326)/1000</f>
        <v>804579.06021184323</v>
      </c>
      <c r="I326" s="1">
        <f>SUM(E$3:E326,G326)/1000</f>
        <v>6513674.1267388891</v>
      </c>
      <c r="J326" s="9">
        <f t="shared" si="22"/>
        <v>26819.30200706144</v>
      </c>
      <c r="K326" s="9">
        <f t="shared" si="23"/>
        <v>217122.47089129631</v>
      </c>
    </row>
    <row r="327" spans="1:11" x14ac:dyDescent="0.35">
      <c r="A327" s="3">
        <v>47300</v>
      </c>
      <c r="B327" s="5">
        <f t="shared" si="21"/>
        <v>31</v>
      </c>
      <c r="C327" s="10">
        <f t="shared" si="20"/>
        <v>9.568644327155594E-2</v>
      </c>
      <c r="D327" s="4">
        <f>IFERROR(VLOOKUP(YEAR($A327),'Annual Savings'!$A:$F,3,FALSE)*C327,0)</f>
        <v>1094989.4763532246</v>
      </c>
      <c r="E327" s="4">
        <f>IFERROR(VLOOKUP(YEAR($A327),'Annual Savings'!$A:$F,4,FALSE)*C327,0)</f>
        <v>36046164.414332263</v>
      </c>
      <c r="F327" s="4">
        <f>IFERROR(VLOOKUP(YEAR($A327),'Annual Savings'!$A:$F,5,FALSE)*C327,0)</f>
        <v>96363.819114932543</v>
      </c>
      <c r="G327" s="4">
        <f>IFERROR(VLOOKUP(YEAR($A327),'Annual Savings'!$A:$F,6,FALSE)*C327,0)</f>
        <v>0</v>
      </c>
      <c r="H327" s="1">
        <f>SUM(D$3:D327,F327)/1000</f>
        <v>805687.7284167622</v>
      </c>
      <c r="I327" s="1">
        <f>SUM(E$3:E327,G327)/1000</f>
        <v>6549720.2911532214</v>
      </c>
      <c r="J327" s="9">
        <f t="shared" si="22"/>
        <v>25989.92672312136</v>
      </c>
      <c r="K327" s="9">
        <f t="shared" si="23"/>
        <v>211281.29971462005</v>
      </c>
    </row>
    <row r="328" spans="1:11" x14ac:dyDescent="0.35">
      <c r="A328" s="3">
        <v>47331</v>
      </c>
      <c r="B328" s="5">
        <f t="shared" si="21"/>
        <v>31</v>
      </c>
      <c r="C328" s="10">
        <f t="shared" si="20"/>
        <v>9.4591977651563255E-2</v>
      </c>
      <c r="D328" s="4">
        <f>IFERROR(VLOOKUP(YEAR($A328),'Annual Savings'!$A:$F,3,FALSE)*C328,0)</f>
        <v>1082464.9400119451</v>
      </c>
      <c r="E328" s="4">
        <f>IFERROR(VLOOKUP(YEAR($A328),'Annual Savings'!$A:$F,4,FALSE)*C328,0)</f>
        <v>35633866.848081119</v>
      </c>
      <c r="F328" s="4">
        <f>IFERROR(VLOOKUP(YEAR($A328),'Annual Savings'!$A:$F,5,FALSE)*C328,0)</f>
        <v>95261.605641147384</v>
      </c>
      <c r="G328" s="4">
        <f>IFERROR(VLOOKUP(YEAR($A328),'Annual Savings'!$A:$F,6,FALSE)*C328,0)</f>
        <v>0</v>
      </c>
      <c r="H328" s="1">
        <f>SUM(D$3:D328,F328)/1000</f>
        <v>806769.09114330041</v>
      </c>
      <c r="I328" s="1">
        <f>SUM(E$3:E328,G328)/1000</f>
        <v>6585354.1580013027</v>
      </c>
      <c r="J328" s="9">
        <f t="shared" si="22"/>
        <v>26024.809391719369</v>
      </c>
      <c r="K328" s="9">
        <f t="shared" si="23"/>
        <v>212430.77929036462</v>
      </c>
    </row>
    <row r="329" spans="1:11" x14ac:dyDescent="0.35">
      <c r="A329" s="3">
        <v>47362</v>
      </c>
      <c r="B329" s="5">
        <f t="shared" si="21"/>
        <v>30</v>
      </c>
      <c r="C329" s="10">
        <f t="shared" si="20"/>
        <v>7.9288706562768943E-2</v>
      </c>
      <c r="D329" s="4">
        <f>IFERROR(VLOOKUP(YEAR($A329),'Annual Savings'!$A:$F,3,FALSE)*C329,0)</f>
        <v>907341.69137729181</v>
      </c>
      <c r="E329" s="4">
        <f>IFERROR(VLOOKUP(YEAR($A329),'Annual Savings'!$A:$F,4,FALSE)*C329,0)</f>
        <v>29868951.705626924</v>
      </c>
      <c r="F329" s="4">
        <f>IFERROR(VLOOKUP(YEAR($A329),'Annual Savings'!$A:$F,5,FALSE)*C329,0)</f>
        <v>79850.000855271515</v>
      </c>
      <c r="G329" s="4">
        <f>IFERROR(VLOOKUP(YEAR($A329),'Annual Savings'!$A:$F,6,FALSE)*C329,0)</f>
        <v>0</v>
      </c>
      <c r="H329" s="1">
        <f>SUM(D$3:D329,F329)/1000</f>
        <v>807661.02122989192</v>
      </c>
      <c r="I329" s="1">
        <f>SUM(E$3:E329,G329)/1000</f>
        <v>6615223.109706929</v>
      </c>
      <c r="J329" s="9">
        <f t="shared" si="22"/>
        <v>26922.034040996397</v>
      </c>
      <c r="K329" s="9">
        <f t="shared" si="23"/>
        <v>220507.43699023096</v>
      </c>
    </row>
    <row r="330" spans="1:11" x14ac:dyDescent="0.35">
      <c r="A330" s="3">
        <v>47392</v>
      </c>
      <c r="B330" s="5">
        <f t="shared" si="21"/>
        <v>31</v>
      </c>
      <c r="C330" s="10">
        <f t="shared" si="20"/>
        <v>7.6653805497445382E-2</v>
      </c>
      <c r="D330" s="4">
        <f>IFERROR(VLOOKUP(YEAR($A330),'Annual Savings'!$A:$F,3,FALSE)*C330,0)</f>
        <v>877189.15524870879</v>
      </c>
      <c r="E330" s="4">
        <f>IFERROR(VLOOKUP(YEAR($A330),'Annual Savings'!$A:$F,4,FALSE)*C330,0)</f>
        <v>28876354.70056732</v>
      </c>
      <c r="F330" s="4">
        <f>IFERROR(VLOOKUP(YEAR($A330),'Annual Savings'!$A:$F,5,FALSE)*C330,0)</f>
        <v>77196.447008317526</v>
      </c>
      <c r="G330" s="4">
        <f>IFERROR(VLOOKUP(YEAR($A330),'Annual Savings'!$A:$F,6,FALSE)*C330,0)</f>
        <v>0</v>
      </c>
      <c r="H330" s="1">
        <f>SUM(D$3:D330,F330)/1000</f>
        <v>808535.55683129374</v>
      </c>
      <c r="I330" s="1">
        <f>SUM(E$3:E330,G330)/1000</f>
        <v>6644099.4644074962</v>
      </c>
      <c r="J330" s="9">
        <f t="shared" si="22"/>
        <v>26081.792155848187</v>
      </c>
      <c r="K330" s="9">
        <f t="shared" si="23"/>
        <v>214325.78917443537</v>
      </c>
    </row>
    <row r="331" spans="1:11" x14ac:dyDescent="0.35">
      <c r="A331" s="3">
        <v>47423</v>
      </c>
      <c r="B331" s="5">
        <f t="shared" si="21"/>
        <v>30</v>
      </c>
      <c r="C331" s="10">
        <f t="shared" si="20"/>
        <v>7.9386345411337406E-2</v>
      </c>
      <c r="D331" s="4">
        <f>IFERROR(VLOOKUP(YEAR($A331),'Annual Savings'!$A:$F,3,FALSE)*C331,0)</f>
        <v>908459.02323758777</v>
      </c>
      <c r="E331" s="4">
        <f>IFERROR(VLOOKUP(YEAR($A331),'Annual Savings'!$A:$F,4,FALSE)*C331,0)</f>
        <v>29905733.363178317</v>
      </c>
      <c r="F331" s="4">
        <f>IFERROR(VLOOKUP(YEAR($A331),'Annual Savings'!$A:$F,5,FALSE)*C331,0)</f>
        <v>79948.330900995337</v>
      </c>
      <c r="G331" s="4">
        <f>IFERROR(VLOOKUP(YEAR($A331),'Annual Savings'!$A:$F,6,FALSE)*C331,0)</f>
        <v>0</v>
      </c>
      <c r="H331" s="1">
        <f>SUM(D$3:D331,F331)/1000</f>
        <v>809446.76773842389</v>
      </c>
      <c r="I331" s="1">
        <f>SUM(E$3:E331,G331)/1000</f>
        <v>6674005.1977706747</v>
      </c>
      <c r="J331" s="9">
        <f t="shared" si="22"/>
        <v>26981.558924614128</v>
      </c>
      <c r="K331" s="9">
        <f t="shared" si="23"/>
        <v>222466.83992568916</v>
      </c>
    </row>
    <row r="332" spans="1:11" x14ac:dyDescent="0.35">
      <c r="A332" s="3">
        <v>47453</v>
      </c>
      <c r="B332" s="5">
        <f t="shared" si="21"/>
        <v>31</v>
      </c>
      <c r="C332" s="10">
        <f t="shared" si="20"/>
        <v>8.5014666193383409E-2</v>
      </c>
      <c r="D332" s="4">
        <f>IFERROR(VLOOKUP(YEAR($A332),'Annual Savings'!$A:$F,3,FALSE)*C332,0)</f>
        <v>972866.80991213489</v>
      </c>
      <c r="E332" s="4">
        <f>IFERROR(VLOOKUP(YEAR($A332),'Annual Savings'!$A:$F,4,FALSE)*C332,0)</f>
        <v>32025985.400454551</v>
      </c>
      <c r="F332" s="4">
        <f>IFERROR(VLOOKUP(YEAR($A332),'Annual Savings'!$A:$F,5,FALSE)*C332,0)</f>
        <v>85616.495242966674</v>
      </c>
      <c r="G332" s="4">
        <f>IFERROR(VLOOKUP(YEAR($A332),'Annual Savings'!$A:$F,6,FALSE)*C332,0)</f>
        <v>0</v>
      </c>
      <c r="H332" s="1">
        <f>SUM(D$3:D332,F332)/1000</f>
        <v>810425.30271267798</v>
      </c>
      <c r="I332" s="1">
        <f>SUM(E$3:E332,G332)/1000</f>
        <v>6706031.1831711289</v>
      </c>
      <c r="J332" s="9">
        <f>H332/B332</f>
        <v>26142.751700408968</v>
      </c>
      <c r="K332" s="9">
        <f>I332/B332</f>
        <v>216323.58655390737</v>
      </c>
    </row>
    <row r="333" spans="1:11" x14ac:dyDescent="0.35">
      <c r="A333" s="3">
        <v>47484</v>
      </c>
      <c r="C333" s="10"/>
      <c r="J333" s="1"/>
      <c r="K333" s="1"/>
    </row>
  </sheetData>
  <mergeCells count="5">
    <mergeCell ref="H1:I1"/>
    <mergeCell ref="D1:E1"/>
    <mergeCell ref="F1:G1"/>
    <mergeCell ref="J1:K1"/>
    <mergeCell ref="C1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6DD05-330C-4B66-87CA-A54F9AE24AE9}">
  <dimension ref="A1:F34"/>
  <sheetViews>
    <sheetView showGridLines="0" tabSelected="1" workbookViewId="0">
      <selection activeCell="F5" sqref="F5"/>
    </sheetView>
  </sheetViews>
  <sheetFormatPr defaultRowHeight="14.5" x14ac:dyDescent="0.35"/>
  <cols>
    <col min="2" max="2" width="31.81640625" customWidth="1"/>
    <col min="3" max="6" width="21.7265625" customWidth="1"/>
  </cols>
  <sheetData>
    <row r="1" spans="1:6" x14ac:dyDescent="0.35">
      <c r="E1" s="36" t="s">
        <v>22</v>
      </c>
      <c r="F1" s="37" t="s">
        <v>23</v>
      </c>
    </row>
    <row r="2" spans="1:6" x14ac:dyDescent="0.35">
      <c r="E2" s="36" t="s">
        <v>24</v>
      </c>
      <c r="F2" s="37">
        <v>3</v>
      </c>
    </row>
    <row r="3" spans="1:6" x14ac:dyDescent="0.35">
      <c r="E3" s="36" t="s">
        <v>25</v>
      </c>
      <c r="F3" s="38">
        <v>1</v>
      </c>
    </row>
    <row r="4" spans="1:6" x14ac:dyDescent="0.35">
      <c r="E4" s="36" t="s">
        <v>26</v>
      </c>
      <c r="F4" s="38" t="s">
        <v>30</v>
      </c>
    </row>
    <row r="5" spans="1:6" x14ac:dyDescent="0.35">
      <c r="E5" s="36" t="s">
        <v>27</v>
      </c>
      <c r="F5" s="39"/>
    </row>
    <row r="6" spans="1:6" x14ac:dyDescent="0.35">
      <c r="E6" s="36"/>
      <c r="F6" s="40"/>
    </row>
    <row r="7" spans="1:6" x14ac:dyDescent="0.35">
      <c r="E7" s="36" t="s">
        <v>28</v>
      </c>
      <c r="F7" s="39" t="s">
        <v>29</v>
      </c>
    </row>
    <row r="9" spans="1:6" x14ac:dyDescent="0.35">
      <c r="C9" s="33" t="s">
        <v>0</v>
      </c>
      <c r="D9" s="33"/>
      <c r="E9" s="33" t="s">
        <v>1</v>
      </c>
      <c r="F9" s="33"/>
    </row>
    <row r="10" spans="1:6" x14ac:dyDescent="0.35">
      <c r="A10" s="8" t="s">
        <v>2</v>
      </c>
      <c r="B10" s="8" t="s">
        <v>18</v>
      </c>
      <c r="C10" s="12" t="s">
        <v>3</v>
      </c>
      <c r="D10" s="12" t="s">
        <v>4</v>
      </c>
      <c r="E10" s="12" t="s">
        <v>3</v>
      </c>
      <c r="F10" s="12" t="s">
        <v>4</v>
      </c>
    </row>
    <row r="11" spans="1:6" x14ac:dyDescent="0.35">
      <c r="A11" s="13">
        <v>2006</v>
      </c>
      <c r="B11" s="27" t="s">
        <v>14</v>
      </c>
      <c r="C11" s="18">
        <v>56009982.705436945</v>
      </c>
      <c r="D11" s="18">
        <v>0</v>
      </c>
      <c r="E11" s="18">
        <v>0</v>
      </c>
      <c r="F11" s="19">
        <v>0</v>
      </c>
    </row>
    <row r="12" spans="1:6" x14ac:dyDescent="0.35">
      <c r="A12" s="14">
        <v>2007</v>
      </c>
      <c r="B12" s="34"/>
      <c r="C12" s="20">
        <v>141817834.97099096</v>
      </c>
      <c r="D12" s="20">
        <v>184100000</v>
      </c>
      <c r="E12" s="20">
        <v>0</v>
      </c>
      <c r="F12" s="21">
        <v>0</v>
      </c>
    </row>
    <row r="13" spans="1:6" x14ac:dyDescent="0.35">
      <c r="A13" s="14">
        <v>2008</v>
      </c>
      <c r="B13" s="34"/>
      <c r="C13" s="20">
        <v>51676040.408758491</v>
      </c>
      <c r="D13" s="20">
        <v>146539722.84082538</v>
      </c>
      <c r="E13" s="20">
        <v>211014.39999999999</v>
      </c>
      <c r="F13" s="21">
        <v>0</v>
      </c>
    </row>
    <row r="14" spans="1:6" x14ac:dyDescent="0.35">
      <c r="A14" s="14">
        <v>2009</v>
      </c>
      <c r="B14" s="34"/>
      <c r="C14" s="20">
        <v>33001350.468745407</v>
      </c>
      <c r="D14" s="20">
        <v>153856346.90637261</v>
      </c>
      <c r="E14" s="20">
        <v>10373.016289605044</v>
      </c>
      <c r="F14" s="21">
        <v>20631141.108118165</v>
      </c>
    </row>
    <row r="15" spans="1:6" x14ac:dyDescent="0.35">
      <c r="A15" s="15">
        <v>2010</v>
      </c>
      <c r="B15" s="35"/>
      <c r="C15" s="22">
        <v>53200754.841990821</v>
      </c>
      <c r="D15" s="22">
        <v>323302362.21554613</v>
      </c>
      <c r="E15" s="22">
        <v>16296.678674704204</v>
      </c>
      <c r="F15" s="23">
        <v>36128895.050005928</v>
      </c>
    </row>
    <row r="16" spans="1:6" x14ac:dyDescent="0.35">
      <c r="A16" s="13">
        <v>2011</v>
      </c>
      <c r="B16" s="27" t="s">
        <v>15</v>
      </c>
      <c r="C16" s="18">
        <v>28211826</v>
      </c>
      <c r="D16" s="18">
        <v>261151489</v>
      </c>
      <c r="E16" s="18">
        <v>1924</v>
      </c>
      <c r="F16" s="19">
        <v>663479</v>
      </c>
    </row>
    <row r="17" spans="1:6" x14ac:dyDescent="0.35">
      <c r="A17" s="14">
        <v>2012</v>
      </c>
      <c r="B17" s="34"/>
      <c r="C17" s="20">
        <v>15661709</v>
      </c>
      <c r="D17" s="20">
        <v>132326668</v>
      </c>
      <c r="E17" s="20">
        <v>168943</v>
      </c>
      <c r="F17" s="21">
        <v>312230</v>
      </c>
    </row>
    <row r="18" spans="1:6" x14ac:dyDescent="0.35">
      <c r="A18" s="14">
        <v>2013</v>
      </c>
      <c r="B18" s="34"/>
      <c r="C18" s="20">
        <v>17326255</v>
      </c>
      <c r="D18" s="20">
        <v>167087027</v>
      </c>
      <c r="E18" s="20">
        <v>239477</v>
      </c>
      <c r="F18" s="21">
        <v>663704</v>
      </c>
    </row>
    <row r="19" spans="1:6" x14ac:dyDescent="0.35">
      <c r="A19" s="15">
        <v>2014</v>
      </c>
      <c r="B19" s="35"/>
      <c r="C19" s="22">
        <v>28445835</v>
      </c>
      <c r="D19" s="22">
        <v>273189243</v>
      </c>
      <c r="E19" s="22">
        <v>896</v>
      </c>
      <c r="F19" s="23">
        <v>319</v>
      </c>
    </row>
    <row r="20" spans="1:6" x14ac:dyDescent="0.35">
      <c r="A20" s="13">
        <v>2015</v>
      </c>
      <c r="B20" s="27" t="s">
        <v>19</v>
      </c>
      <c r="C20" s="18">
        <v>31680379.440432739</v>
      </c>
      <c r="D20" s="18">
        <v>374016196.11112803</v>
      </c>
      <c r="E20" s="18">
        <v>0</v>
      </c>
      <c r="F20" s="19">
        <v>0</v>
      </c>
    </row>
    <row r="21" spans="1:6" x14ac:dyDescent="0.35">
      <c r="A21" s="14">
        <v>2016</v>
      </c>
      <c r="B21" s="34"/>
      <c r="C21" s="20">
        <v>82342285.557314575</v>
      </c>
      <c r="D21" s="20">
        <v>315948154.03025925</v>
      </c>
      <c r="E21" s="20">
        <v>0</v>
      </c>
      <c r="F21" s="21">
        <v>0</v>
      </c>
    </row>
    <row r="22" spans="1:6" x14ac:dyDescent="0.35">
      <c r="A22" s="15">
        <v>2017</v>
      </c>
      <c r="B22" s="35"/>
      <c r="C22" s="22">
        <v>149075374.5269804</v>
      </c>
      <c r="D22" s="22">
        <v>300270826.53521043</v>
      </c>
      <c r="E22" s="22">
        <v>0</v>
      </c>
      <c r="F22" s="23">
        <v>0</v>
      </c>
    </row>
    <row r="23" spans="1:6" x14ac:dyDescent="0.35">
      <c r="A23" s="16">
        <v>2018</v>
      </c>
      <c r="B23" s="17" t="s">
        <v>16</v>
      </c>
      <c r="C23" s="24">
        <v>31039384.2019988</v>
      </c>
      <c r="D23" s="24">
        <v>295389852.74489629</v>
      </c>
      <c r="E23" s="24">
        <v>0</v>
      </c>
      <c r="F23" s="25">
        <v>0</v>
      </c>
    </row>
    <row r="24" spans="1:6" x14ac:dyDescent="0.35">
      <c r="A24" s="13">
        <v>2019</v>
      </c>
      <c r="B24" s="27" t="s">
        <v>20</v>
      </c>
      <c r="C24" s="18">
        <v>12164897.63486054</v>
      </c>
      <c r="D24" s="18">
        <v>400393408.01461774</v>
      </c>
      <c r="E24" s="18">
        <v>0</v>
      </c>
      <c r="F24" s="19">
        <v>0</v>
      </c>
    </row>
    <row r="25" spans="1:6" x14ac:dyDescent="0.35">
      <c r="A25" s="15">
        <v>2020</v>
      </c>
      <c r="B25" s="28"/>
      <c r="C25" s="22">
        <v>1156149.1783284738</v>
      </c>
      <c r="D25" s="22">
        <v>352088384.14170444</v>
      </c>
      <c r="E25" s="22">
        <v>0</v>
      </c>
      <c r="F25" s="23">
        <v>0</v>
      </c>
    </row>
    <row r="26" spans="1:6" x14ac:dyDescent="0.35">
      <c r="A26" s="13">
        <v>2021</v>
      </c>
      <c r="B26" s="27" t="s">
        <v>21</v>
      </c>
      <c r="C26" s="18">
        <v>1436135.4426314661</v>
      </c>
      <c r="D26" s="18">
        <v>300451149.2655924</v>
      </c>
      <c r="E26" s="18">
        <v>0</v>
      </c>
      <c r="F26" s="19">
        <v>0</v>
      </c>
    </row>
    <row r="27" spans="1:6" x14ac:dyDescent="0.35">
      <c r="A27" s="15">
        <v>2022</v>
      </c>
      <c r="B27" s="28"/>
      <c r="C27" s="22">
        <v>1651641.683326391</v>
      </c>
      <c r="D27" s="22">
        <v>217181581.34695557</v>
      </c>
      <c r="E27" s="22">
        <v>0</v>
      </c>
      <c r="F27" s="23">
        <v>0</v>
      </c>
    </row>
    <row r="28" spans="1:6" x14ac:dyDescent="0.35">
      <c r="A28" s="13">
        <v>2023</v>
      </c>
      <c r="B28" s="29" t="s">
        <v>17</v>
      </c>
      <c r="C28" s="18">
        <v>5780745.8916423684</v>
      </c>
      <c r="D28" s="18">
        <v>248470973.45218822</v>
      </c>
      <c r="E28" s="18">
        <v>431605.33727312216</v>
      </c>
      <c r="F28" s="19">
        <v>0</v>
      </c>
    </row>
    <row r="29" spans="1:6" x14ac:dyDescent="0.35">
      <c r="A29" s="15">
        <v>2024</v>
      </c>
      <c r="B29" s="30"/>
      <c r="C29" s="22">
        <v>11443517.377332853</v>
      </c>
      <c r="D29" s="22">
        <v>376711299.76097107</v>
      </c>
      <c r="E29" s="22">
        <v>1007079.1203039518</v>
      </c>
      <c r="F29" s="23">
        <v>0</v>
      </c>
    </row>
    <row r="30" spans="1:6" x14ac:dyDescent="0.35">
      <c r="A30" s="13">
        <v>2025</v>
      </c>
      <c r="B30" s="29" t="s">
        <v>13</v>
      </c>
      <c r="C30" s="18">
        <v>11443517.377332853</v>
      </c>
      <c r="D30" s="18">
        <v>376711299.76097107</v>
      </c>
      <c r="E30" s="18">
        <v>1007079.1203039518</v>
      </c>
      <c r="F30" s="19">
        <v>0</v>
      </c>
    </row>
    <row r="31" spans="1:6" x14ac:dyDescent="0.35">
      <c r="A31" s="14">
        <v>2026</v>
      </c>
      <c r="B31" s="31"/>
      <c r="C31" s="20">
        <v>11443517.377332853</v>
      </c>
      <c r="D31" s="20">
        <v>376711299.76097107</v>
      </c>
      <c r="E31" s="20">
        <v>1007079.1203039518</v>
      </c>
      <c r="F31" s="21">
        <v>0</v>
      </c>
    </row>
    <row r="32" spans="1:6" x14ac:dyDescent="0.35">
      <c r="A32" s="14">
        <v>2027</v>
      </c>
      <c r="B32" s="31"/>
      <c r="C32" s="20">
        <v>11443517.377332853</v>
      </c>
      <c r="D32" s="20">
        <v>376711299.76097107</v>
      </c>
      <c r="E32" s="20">
        <v>1007079.1203039518</v>
      </c>
      <c r="F32" s="21">
        <v>0</v>
      </c>
    </row>
    <row r="33" spans="1:6" x14ac:dyDescent="0.35">
      <c r="A33" s="14">
        <v>2028</v>
      </c>
      <c r="B33" s="31"/>
      <c r="C33" s="20">
        <v>11443517.377332853</v>
      </c>
      <c r="D33" s="20">
        <v>376711299.76097107</v>
      </c>
      <c r="E33" s="20">
        <v>1007079.1203039518</v>
      </c>
      <c r="F33" s="21">
        <v>0</v>
      </c>
    </row>
    <row r="34" spans="1:6" x14ac:dyDescent="0.35">
      <c r="A34" s="15">
        <v>2029</v>
      </c>
      <c r="B34" s="32"/>
      <c r="C34" s="22">
        <v>11443517.377332853</v>
      </c>
      <c r="D34" s="22">
        <v>376711299.76097107</v>
      </c>
      <c r="E34" s="22">
        <v>1007079.1203039518</v>
      </c>
      <c r="F34" s="23">
        <v>0</v>
      </c>
    </row>
  </sheetData>
  <mergeCells count="9">
    <mergeCell ref="E9:F9"/>
    <mergeCell ref="B11:B15"/>
    <mergeCell ref="B16:B19"/>
    <mergeCell ref="B20:B22"/>
    <mergeCell ref="B24:B25"/>
    <mergeCell ref="B26:B27"/>
    <mergeCell ref="B28:B29"/>
    <mergeCell ref="B30:B34"/>
    <mergeCell ref="C9:D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0C6561-10F6-49A0-A17C-0AE3C2A7DA34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12f68b52-648b-46a0-8463-d3282342a499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d178a8d1-16ff-473a-8ed0-d41f4478457a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82C3667-1372-45DA-A5EE-6A4E8AFFE7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3811D3-F30E-48A2-9887-9B9CB73BBB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Savings</vt:lpstr>
      <vt:lpstr>Annual 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Sehrish Syed</cp:lastModifiedBy>
  <dcterms:created xsi:type="dcterms:W3CDTF">2023-07-04T19:36:11Z</dcterms:created>
  <dcterms:modified xsi:type="dcterms:W3CDTF">2023-11-17T15:40:02Z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2023-07-04T19:53:53Z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87921e9b-1f78-4733-b29c-310993f1b9fd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  <property fmtid="{D5CDD505-2E9C-101B-9397-08002B2CF9AE}" pid="11" name="To Be Filed">
    <vt:bool>true</vt:bool>
  </property>
  <property fmtid="{D5CDD505-2E9C-101B-9397-08002B2CF9AE}" pid="12" name="Status">
    <vt:lpwstr>Published</vt:lpwstr>
  </property>
</Properties>
</file>