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66925"/>
  <mc:AlternateContent xmlns:mc="http://schemas.openxmlformats.org/markup-compatibility/2006">
    <mc:Choice Requires="x15">
      <x15ac:absPath xmlns:x15ac="http://schemas.microsoft.com/office/spreadsheetml/2010/11/ac" url="X:\Finance\Regulatory files\Rate Applications\Year 2024 IRM Rate Application\IRs\"/>
    </mc:Choice>
  </mc:AlternateContent>
  <xr:revisionPtr revIDLastSave="0" documentId="13_ncr:1_{8AF37AB6-7935-46F3-A304-D5F5D4B4DE79}" xr6:coauthVersionLast="36" xr6:coauthVersionMax="36" xr10:uidLastSave="{00000000-0000-0000-0000-000000000000}"/>
  <bookViews>
    <workbookView xWindow="0" yWindow="0" windowWidth="19200" windowHeight="8150" xr2:uid="{907F83BC-86FE-4FED-859C-7CC8D99131A0}"/>
  </bookViews>
  <sheets>
    <sheet name="Continuity Schedule Commodity" sheetId="1" r:id="rId1"/>
    <sheet name="Principal Adjustments" sheetId="4" r:id="rId2"/>
    <sheet name="Interest Adjustments"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'[1]FS Data'!$U$1:$U$65536</definedName>
    <definedName name="___INDEX_SHEET___ASAP_Utilities">#REF!</definedName>
    <definedName name="__BCC10">'[1]FS Data'!$F:$F</definedName>
    <definedName name="__BCC14">'[1]FS Data'!$D:$D</definedName>
    <definedName name="__OCC03">'[1]FS Data'!$B:$B</definedName>
    <definedName name="__OCC15">'[1]FS Data'!$C:$C</definedName>
    <definedName name="_a">'[1]FS Data'!$F$1:$F$65536</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'[3]FS Data'!#REF!</definedName>
    <definedName name="BI_LDCLIST">#REF!</definedName>
    <definedName name="BJC">[5]TEMPLATE!$B$43:$B$50</definedName>
    <definedName name="BridgeYear">'[6]LDC Info'!$E$26</definedName>
    <definedName name="BS_Period_13">'[3]FS Data'!$AI$1:$AI$65536</definedName>
    <definedName name="BU41SUM">'[7]BU Summary'!#REF!</definedName>
    <definedName name="BUOTnExp">#REF!</definedName>
    <definedName name="CAfile">[8]Refs!$B$2</definedName>
    <definedName name="CArevReq">[8]Refs!$B$6</definedName>
    <definedName name="CBYear.Date">[9]Assumptions!$D$48</definedName>
    <definedName name="CDM_2007">#REF!</definedName>
    <definedName name="ClassRange1">[8]Refs!$B$3</definedName>
    <definedName name="ClassRange2">[8]Refs!$B$4</definedName>
    <definedName name="Clothing">#REF!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#REF!</definedName>
    <definedName name="Data">#REF!</definedName>
    <definedName name="db">#REF!</definedName>
    <definedName name="EBNUMBER">'[6]LDC Info'!$E$16</definedName>
    <definedName name="EDR_06_OthInfo">'[10]4. 2006 Smart Meter Information'!#REF!</definedName>
    <definedName name="EDR06Tariffs">'[10]3. 2006 Tariff Sheet'!#REF!</definedName>
    <definedName name="Entegrus_SA">'[11]2016 List'!$C$5:$C$8</definedName>
    <definedName name="Final_Budgeted_Balance_Sheet">'[3]FS Data'!$W$1:$W$65536</definedName>
    <definedName name="FirstDayInMonth1">'[12]Master Date'!$E$8</definedName>
    <definedName name="FirstDayInMonth2">'[12]Master Date'!$F$8</definedName>
    <definedName name="FirstDayInMonth3">'[12]Master Date'!$G$8</definedName>
    <definedName name="FObject">'[3]FS Data'!$AL$1:$AL$65536</definedName>
    <definedName name="FolderPath">[8]Menu!$C$8</definedName>
    <definedName name="forecast_wholesale_lineplus">'[11]14. RTSR - Forecast Wholesale'!$P$113</definedName>
    <definedName name="forecast_wholesale_network">'[11]14. RTSR - Forecast Wholesale'!$F$109</definedName>
    <definedName name="g">#REF!</definedName>
    <definedName name="GARate">#REF!</definedName>
    <definedName name="GL_reconciliation">#REF!</definedName>
    <definedName name="histdate">[13]Financials!$E$76</definedName>
    <definedName name="IFRSMTH">#REF!</definedName>
    <definedName name="impactdata">'[14]8-7 OTHER CHGS, COMMOD (Input)'!$B$15:$AS$118</definedName>
    <definedName name="Incr2000">#REF!</definedName>
    <definedName name="job">#REF!</definedName>
    <definedName name="labour">#REF!</definedName>
    <definedName name="LabourData">[15]DATA!#REF!</definedName>
    <definedName name="LabourES">#REF!</definedName>
    <definedName name="Lakeland_SA">'[11]2016 List'!$C$10:$C$11</definedName>
    <definedName name="LastDayInMonth1">'[12]Master Date'!$E$10</definedName>
    <definedName name="LastDayInMonth2">'[12]Master Date'!$F$10</definedName>
    <definedName name="LastDayInMonth3">'[12]Master Date'!$G$10</definedName>
    <definedName name="LastSheet" hidden="1">"Z1.0 OEB Control Sheet"</definedName>
    <definedName name="LDC_LIST">[16]lists!$AM$1:$AM$80</definedName>
    <definedName name="LDCLIST">'[17]LDC Info'!$AA$3:$AA$80</definedName>
    <definedName name="LIMIT">#REF!</definedName>
    <definedName name="listdata">'[18]4. Billing Det. for Def-Var'!#REF!</definedName>
    <definedName name="Local_Distribution_Company_List">'[19]Local Distribution Companies'!$B$9:$B$88</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MTHJE">#REF!</definedName>
    <definedName name="Name">[20]LISTS!#REF!</definedName>
    <definedName name="new" hidden="1">#REF!</definedName>
    <definedName name="NewRevReq">[8]Refs!$B$8</definedName>
    <definedName name="NON">#REF!</definedName>
    <definedName name="Object">'[3]FS Data'!$A$1:$A$65536</definedName>
    <definedName name="ObjOTnExp">#REF!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11">#REF!</definedName>
    <definedName name="PAGE2">#REF!</definedName>
    <definedName name="PAGE3">#REF!</definedName>
    <definedName name="PAGE4">#REF!</definedName>
    <definedName name="PAGE7">#REF!</definedName>
    <definedName name="PAGE9">#REF!</definedName>
    <definedName name="PBYear.Date">[9]Assumptions!$D$50</definedName>
    <definedName name="PCI">#REF!</definedName>
    <definedName name="PriceCapParams">#REF!</definedName>
    <definedName name="print_end">#REF!</definedName>
    <definedName name="printBS2009">#REF!</definedName>
    <definedName name="printPL2009">#REF!</definedName>
    <definedName name="Priority">[5]TEMPLATE!$B$54:$B$56</definedName>
    <definedName name="RATE_CLASSES">[21]lists!$A$1:$A$104</definedName>
    <definedName name="Rate_Riders">#REF!</definedName>
    <definedName name="ratebase">'[11]8. STS - Tax Change'!$N$19</definedName>
    <definedName name="ratedescription">[22]hidden1!$D$1:$D$122</definedName>
    <definedName name="RB">#REF!</definedName>
    <definedName name="RebaseYear">'[6]LDC Info'!$E$28</definedName>
    <definedName name="reconciliation">'[23]10.1556'!#REF!</definedName>
    <definedName name="RevReqLookupKey">[8]Refs!$B$5</definedName>
    <definedName name="RevReqRange">[8]Refs!$B$7</definedName>
    <definedName name="RPP_Data">#REF!</definedName>
    <definedName name="SALBENF">#REF!</definedName>
    <definedName name="salreg">#REF!</definedName>
    <definedName name="SALREGF">#REF!</definedName>
    <definedName name="SEPT1103">'[24]Distrib Stats &amp; Unbill Distrib'!#REF!</definedName>
    <definedName name="Shift">#REF!</definedName>
    <definedName name="SMcap2008">#REF!</definedName>
    <definedName name="SMoper2008">#REF!</definedName>
    <definedName name="Standby">#REF!</definedName>
    <definedName name="StartEnd">'[11]2016 Database'!#REF!</definedName>
    <definedName name="Surtax">#REF!</definedName>
    <definedName name="TEMPA">#REF!</definedName>
    <definedName name="terr_name">'[14]1-1 GENERAL (Input)'!$C$56:$D$59</definedName>
    <definedName name="TestYear">'[6]LDC Info'!$E$24</definedName>
    <definedName name="Total_Current_Wholesale_Lineplus">'[11]13. RTSR - Current Wholesale'!$P$113</definedName>
    <definedName name="total_current_wholesale_network">'[11]13.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YPE">[20]LISTS!$B$14:$B$17</definedName>
    <definedName name="units">[22]hidden1!$J$3:$J$8</definedName>
    <definedName name="Units1">[25]lists!$O$2:$O$4</definedName>
    <definedName name="Utility">[13]Financials!$A$1</definedName>
    <definedName name="UtilityInfo">#REF!</definedName>
    <definedName name="utitliy1">[26]Financials!$A$1</definedName>
    <definedName name="vehincrga">[27]Vehicles!#REF!</definedName>
    <definedName name="vehincrom">[27]Vehicles!#REF!</definedName>
    <definedName name="WAGBENF">#REF!</definedName>
    <definedName name="wagdob">#REF!</definedName>
    <definedName name="wagdobf">#REF!</definedName>
    <definedName name="wagreg">#REF!</definedName>
    <definedName name="wagregf">#REF!</definedName>
    <definedName name="YTD.Month">[9]Assumptions!$D$49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10" i="1" l="1"/>
  <c r="CE4" i="1"/>
  <c r="CC9" i="1"/>
  <c r="V222" i="4"/>
  <c r="V230" i="4" s="1"/>
  <c r="BS10" i="1"/>
  <c r="BS9" i="1"/>
  <c r="BI10" i="1"/>
  <c r="BI9" i="1"/>
  <c r="AY10" i="1"/>
  <c r="AY9" i="1"/>
  <c r="AO10" i="1"/>
  <c r="AO9" i="1"/>
  <c r="AE10" i="1"/>
  <c r="AE9" i="1"/>
  <c r="U10" i="1"/>
  <c r="K10" i="1"/>
  <c r="J230" i="4"/>
  <c r="M221" i="4"/>
  <c r="J215" i="4"/>
  <c r="J220" i="4" s="1"/>
  <c r="V203" i="4"/>
  <c r="V204" i="4" s="1"/>
  <c r="J203" i="4"/>
  <c r="M194" i="4"/>
  <c r="V193" i="4"/>
  <c r="J193" i="4"/>
  <c r="J204" i="4" s="1"/>
  <c r="BN10" i="1" s="1"/>
  <c r="J178" i="4"/>
  <c r="V173" i="4"/>
  <c r="V174" i="4" s="1"/>
  <c r="V170" i="4"/>
  <c r="M169" i="4"/>
  <c r="V168" i="4"/>
  <c r="J168" i="4"/>
  <c r="V153" i="4"/>
  <c r="J153" i="4"/>
  <c r="M144" i="4"/>
  <c r="V143" i="4"/>
  <c r="J143" i="4"/>
  <c r="J128" i="4"/>
  <c r="V128" i="4"/>
  <c r="V129" i="4" s="1"/>
  <c r="M119" i="4"/>
  <c r="V118" i="4"/>
  <c r="J118" i="4"/>
  <c r="V102" i="4"/>
  <c r="J102" i="4"/>
  <c r="V216" i="4"/>
  <c r="V220" i="4" s="1"/>
  <c r="M93" i="4"/>
  <c r="V92" i="4"/>
  <c r="J92" i="4"/>
  <c r="V76" i="4"/>
  <c r="J76" i="4"/>
  <c r="M67" i="4"/>
  <c r="V66" i="4"/>
  <c r="J66" i="4"/>
  <c r="V50" i="4"/>
  <c r="V51" i="4" s="1"/>
  <c r="J50" i="4"/>
  <c r="M41" i="4"/>
  <c r="V40" i="4"/>
  <c r="J40" i="4"/>
  <c r="J51" i="4" l="1"/>
  <c r="F10" i="1" s="1"/>
  <c r="J179" i="4"/>
  <c r="BD10" i="1" s="1"/>
  <c r="J77" i="4"/>
  <c r="P10" i="1" s="1"/>
  <c r="V77" i="4"/>
  <c r="J154" i="4"/>
  <c r="AT10" i="1" s="1"/>
  <c r="V154" i="4"/>
  <c r="BN9" i="1"/>
  <c r="J129" i="4"/>
  <c r="AJ10" i="1" s="1"/>
  <c r="V178" i="4"/>
  <c r="V179" i="4" s="1"/>
  <c r="J103" i="4"/>
  <c r="Z10" i="1" s="1"/>
  <c r="AJ9" i="1"/>
  <c r="V103" i="4"/>
  <c r="J231" i="4"/>
  <c r="BX10" i="1" s="1"/>
  <c r="G12" i="2"/>
  <c r="G10" i="2"/>
  <c r="V231" i="4"/>
  <c r="G13" i="2"/>
  <c r="G8" i="2"/>
  <c r="G9" i="2"/>
  <c r="L9" i="1"/>
  <c r="R9" i="1" s="1"/>
  <c r="V9" i="1" s="1"/>
  <c r="AB9" i="1" s="1"/>
  <c r="AF9" i="1" s="1"/>
  <c r="AL9" i="1" s="1"/>
  <c r="AP9" i="1" s="1"/>
  <c r="AV9" i="1" s="1"/>
  <c r="AZ9" i="1" s="1"/>
  <c r="BF9" i="1" s="1"/>
  <c r="BJ9" i="1" s="1"/>
  <c r="BP9" i="1" s="1"/>
  <c r="BT9" i="1" s="1"/>
  <c r="BZ9" i="1" s="1"/>
  <c r="CD9" i="1" s="1"/>
  <c r="CH9" i="1" s="1"/>
  <c r="L10" i="1"/>
  <c r="R10" i="1" s="1"/>
  <c r="G10" i="1"/>
  <c r="M10" i="1" s="1"/>
  <c r="Q10" i="1" s="1"/>
  <c r="W10" i="1" s="1"/>
  <c r="AA10" i="1" s="1"/>
  <c r="AG10" i="1" s="1"/>
  <c r="G9" i="1"/>
  <c r="M9" i="1" s="1"/>
  <c r="Q9" i="1" s="1"/>
  <c r="W9" i="1" s="1"/>
  <c r="AK10" i="1" l="1"/>
  <c r="AQ10" i="1" s="1"/>
  <c r="AU10" i="1" s="1"/>
  <c r="BA10" i="1" s="1"/>
  <c r="BE10" i="1" s="1"/>
  <c r="BK10" i="1" s="1"/>
  <c r="BO10" i="1" s="1"/>
  <c r="BU10" i="1" s="1"/>
  <c r="BY10" i="1" s="1"/>
  <c r="CG10" i="1" s="1"/>
  <c r="BX9" i="1"/>
  <c r="Z9" i="1"/>
  <c r="AA9" i="1" s="1"/>
  <c r="AG9" i="1" s="1"/>
  <c r="AK9" i="1" s="1"/>
  <c r="AQ9" i="1" s="1"/>
  <c r="AU9" i="1" s="1"/>
  <c r="BA9" i="1" s="1"/>
  <c r="AT9" i="1"/>
  <c r="BD9" i="1"/>
  <c r="F15" i="2"/>
  <c r="E15" i="2"/>
  <c r="G7" i="2"/>
  <c r="D15" i="2"/>
  <c r="G11" i="2"/>
  <c r="V10" i="1"/>
  <c r="AB10" i="1" s="1"/>
  <c r="AF10" i="1" s="1"/>
  <c r="AL10" i="1" s="1"/>
  <c r="AP10" i="1" s="1"/>
  <c r="AV10" i="1" s="1"/>
  <c r="AZ10" i="1" s="1"/>
  <c r="BF10" i="1" s="1"/>
  <c r="BJ10" i="1" s="1"/>
  <c r="BP10" i="1" s="1"/>
  <c r="BT10" i="1" s="1"/>
  <c r="BZ10" i="1" s="1"/>
  <c r="CD10" i="1" s="1"/>
  <c r="CI10" i="1" l="1"/>
  <c r="CJ10" i="1"/>
  <c r="CO10" i="1"/>
  <c r="CH10" i="1"/>
  <c r="BE9" i="1"/>
  <c r="BK9" i="1" s="1"/>
  <c r="BO9" i="1" s="1"/>
  <c r="BU9" i="1" s="1"/>
  <c r="BY9" i="1" s="1"/>
  <c r="C15" i="2"/>
  <c r="G6" i="2"/>
  <c r="G15" i="2" l="1"/>
  <c r="CO9" i="1"/>
  <c r="CG9" i="1"/>
  <c r="CL10" i="1"/>
  <c r="CK10" i="1"/>
  <c r="CJ9" i="1" l="1"/>
  <c r="CI9" i="1"/>
  <c r="CL9" i="1" l="1"/>
  <c r="CK9" i="1"/>
</calcChain>
</file>

<file path=xl/sharedStrings.xml><?xml version="1.0" encoding="utf-8"?>
<sst xmlns="http://schemas.openxmlformats.org/spreadsheetml/2006/main" count="511" uniqueCount="166">
  <si>
    <t>Account Descriptions</t>
  </si>
  <si>
    <t>Account Number</t>
  </si>
  <si>
    <t>Group 1 Accounts</t>
  </si>
  <si>
    <t>RSVA - Power</t>
  </si>
  <si>
    <t>RSVA - Global Adjustment</t>
  </si>
  <si>
    <t>Opening Principal Amounts as of Jan 1, 2015</t>
  </si>
  <si>
    <t>Transactions Debit / (Credit) during 2015</t>
  </si>
  <si>
    <t>OEB-Approved Disposition during 2015</t>
  </si>
  <si>
    <t>Closing Principal Balance as of Dec 31, 2015</t>
  </si>
  <si>
    <t>Opening Interest Amounts as of Jan 1, 2015</t>
  </si>
  <si>
    <t>Interest Jan 1 to Dec 31, 2015</t>
  </si>
  <si>
    <t>Closing Interest Amounts as of Dec 31, 2015</t>
  </si>
  <si>
    <t>Continuity Schedule -  RSVA Commodity</t>
  </si>
  <si>
    <t>London Hydro Inc.</t>
  </si>
  <si>
    <t>TOTAL</t>
  </si>
  <si>
    <t>Year</t>
  </si>
  <si>
    <t>Account 1588 - RSVA Power</t>
  </si>
  <si>
    <t>Notes</t>
  </si>
  <si>
    <t>Note 8</t>
  </si>
  <si>
    <t>Breakdown of principal adjustments included in last approved balance:</t>
  </si>
  <si>
    <t>Account 1589 - RSVA Global Adjustment</t>
  </si>
  <si>
    <t>Adjustment Description</t>
  </si>
  <si>
    <t>Amount</t>
  </si>
  <si>
    <t>To be reversed in current application?</t>
  </si>
  <si>
    <t>Explanation if not to be reversed in current application</t>
  </si>
  <si>
    <t>To be Reversed in Current Application?</t>
  </si>
  <si>
    <t>Total</t>
  </si>
  <si>
    <t>Total principal adjustments included in last approved balance</t>
  </si>
  <si>
    <t>Difference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</si>
  <si>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</si>
  <si>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</si>
  <si>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</si>
  <si>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</si>
  <si>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</si>
  <si>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</si>
  <si>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</si>
  <si>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</si>
  <si>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</si>
  <si>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</si>
  <si>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</si>
  <si>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</si>
  <si>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</si>
  <si>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</si>
  <si>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</si>
  <si>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Reversal of CT 1142/142 true-up based on actuals</t>
  </si>
  <si>
    <t>Identified Issue Impact - 2015</t>
  </si>
  <si>
    <t>Total Current Year Principal Adjustments</t>
  </si>
  <si>
    <t>Total Principal Adjustments to be Included on DVA Continuity Schedule/Tab 3 - IRM Rate Generator Model</t>
  </si>
  <si>
    <t>Identified Issue Impact - 2016</t>
  </si>
  <si>
    <t>CT 142 true-up (GA Methodology B)</t>
  </si>
  <si>
    <t>New Comm Acctg Guidance - switch from Method B</t>
  </si>
  <si>
    <t>Final true-up of CT 148 RPP portion</t>
  </si>
  <si>
    <t>Identified Issue Impact - 2017</t>
  </si>
  <si>
    <t>New Comm Acctg Guidance (Ph2) - Final true-up of CT 142</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</si>
  <si>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</si>
  <si>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</si>
  <si>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</si>
  <si>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</si>
  <si>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142 True-up (GA Method B)</t>
  </si>
  <si>
    <t>Identified Issue Impact - 2018</t>
  </si>
  <si>
    <t>Reversal New Acct Guidance - switch from Method B</t>
  </si>
  <si>
    <t>Identified Issue Impact - 2019</t>
  </si>
  <si>
    <t>Year 2017 - Final true-up of CT 148 RPP portion</t>
  </si>
  <si>
    <t>Year 2018 - Final true-up of CT 148 RPP portion</t>
  </si>
  <si>
    <t>Year 2017 - New Comm Acctg Guidance (Ph2) - Final true-up of CT 142</t>
  </si>
  <si>
    <t>Year 2018 - New Comm Acctg Guidance (Ph2) - Final true-up of CT 142</t>
  </si>
  <si>
    <t>Year 2019 - New Comm Acctg Guidance (Ph2) - Final true-up of CT 142</t>
  </si>
  <si>
    <t>Move RPP portion of CT 2148 GA cost to 1588 (credit to 1589)</t>
  </si>
  <si>
    <t>Identified Issue Impact - 2020</t>
  </si>
  <si>
    <t>Identified Issue Impact - 2021</t>
  </si>
  <si>
    <t>Billing adjustment posted in 2023 related Year 2021</t>
  </si>
  <si>
    <t>Move RPP portion of CT 2148 GA cost to 1588 (debit to 1588)</t>
  </si>
  <si>
    <t>Accrue IESO submission of CT2148 RPP portion in CT 142 GA price</t>
  </si>
  <si>
    <t>CT 1142 true-up based on actuals</t>
  </si>
  <si>
    <t>Reversal of CT 1142 true-up based on actuals</t>
  </si>
  <si>
    <t xml:space="preserve">Identified Issue Impact - 2021 - reverse out from 2022 </t>
  </si>
  <si>
    <t xml:space="preserve">Identified Issue Impact - 2015-2020 - reverse out from 2022 </t>
  </si>
  <si>
    <t>Billing adjustment posted in 2023 related Year 2022</t>
  </si>
  <si>
    <t>Principal Adjustments1 during 2015</t>
  </si>
  <si>
    <t>Interest Adjustments1 during 2015</t>
  </si>
  <si>
    <t>Opening Principal Amounts as of Jan 1, 2016</t>
  </si>
  <si>
    <t>Transactions Debit / (Credit) during 2016</t>
  </si>
  <si>
    <t>OEB-Approved Disposition during 2016</t>
  </si>
  <si>
    <t>Principal Adjustments1 during 2016</t>
  </si>
  <si>
    <t>Closing Principal Balance as of Dec 31, 2016</t>
  </si>
  <si>
    <t>Opening Interest Amounts as of Jan 1, 2016</t>
  </si>
  <si>
    <t>Interest Jan 1 to Dec 31, 2016</t>
  </si>
  <si>
    <t>Interest Adjustments1 during 2016</t>
  </si>
  <si>
    <t>Closing Interest Amounts as of Dec 31, 2016</t>
  </si>
  <si>
    <t>Opening Principal Amounts as of Jan 1, 2017</t>
  </si>
  <si>
    <t>Transactions Debit / (Credit) during 2017</t>
  </si>
  <si>
    <t>OEB-Approved Disposition during 2017</t>
  </si>
  <si>
    <t>Principal Adjustments1 during 2017</t>
  </si>
  <si>
    <t>Closing Principal Balance as of Dec 31, 2017</t>
  </si>
  <si>
    <t>Opening Interest Amounts as of Jan 1, 2017</t>
  </si>
  <si>
    <t>Interest Jan 1 to Dec 31, 2017</t>
  </si>
  <si>
    <t>Interest Adjustments1 during 2017</t>
  </si>
  <si>
    <t>Closing Interest Amounts as of Dec 31, 2017</t>
  </si>
  <si>
    <t>Opening Principal Amounts as of Jan 1, 2018</t>
  </si>
  <si>
    <t>Transactions Debit / (Credit) during 2018</t>
  </si>
  <si>
    <t>OEB-Approved Disposition during 2018</t>
  </si>
  <si>
    <t>Principal Adjustments1 during 2018</t>
  </si>
  <si>
    <t>Closing Principal Balance as of Dec 31, 2018</t>
  </si>
  <si>
    <t>Opening Interest Amounts as of Jan 1, 2018</t>
  </si>
  <si>
    <t>Interest Jan 1 to Dec 31, 2018</t>
  </si>
  <si>
    <t>Interest Adjustments1 during 2018</t>
  </si>
  <si>
    <t>Closing Interest Amounts as of Dec 31, 2018</t>
  </si>
  <si>
    <t>Opening Principal Amounts as of Jan 1, 2019</t>
  </si>
  <si>
    <t>Transactions Debit / (Credit) during 2019</t>
  </si>
  <si>
    <t>OEB-Approved Disposition during 2019</t>
  </si>
  <si>
    <t>Principal Adjustments1 during 2019</t>
  </si>
  <si>
    <t>Closing Principal Balance as of Dec 31, 2019</t>
  </si>
  <si>
    <t>Opening Interest Amounts as of Jan 1, 2019</t>
  </si>
  <si>
    <t>Interest Jan 1 to Dec 31, 2019</t>
  </si>
  <si>
    <t>Interest Adjustments1 during 2019</t>
  </si>
  <si>
    <t>Closing Interest Amounts as of Dec 31, 2019</t>
  </si>
  <si>
    <t>Opening Principal Amounts as of Jan 1, 2020</t>
  </si>
  <si>
    <t>Transactions Debit / (Credit) during 2020</t>
  </si>
  <si>
    <t>OEB-Approved Disposition during 2020</t>
  </si>
  <si>
    <t>Principal Adjustments1 during 2020</t>
  </si>
  <si>
    <t>Closing Principal Balance as of Dec 31, 2020</t>
  </si>
  <si>
    <t>Opening Interest Amounts as of Jan 1, 2020</t>
  </si>
  <si>
    <t>Interest Jan 1 to Dec 31, 2020</t>
  </si>
  <si>
    <t>Interest Adjustments1 during 2020</t>
  </si>
  <si>
    <t>Closing Interest Amounts as of Dec 31, 2020</t>
  </si>
  <si>
    <t>Opening Principal Amounts as of Jan 1, 2021</t>
  </si>
  <si>
    <t>Transactions Debit / (Credit) during 2021</t>
  </si>
  <si>
    <t>OEB-Approved Disposition during 2021</t>
  </si>
  <si>
    <t>Principal Adjustments1 during 2021</t>
  </si>
  <si>
    <t>Closing Principal Balance as of Dec 31, 2021</t>
  </si>
  <si>
    <t>Opening Interest Amounts as of Jan 1, 2021</t>
  </si>
  <si>
    <t>Interest Jan 1 to Dec 31, 2021</t>
  </si>
  <si>
    <t>Interest Adjustments1 during 2021</t>
  </si>
  <si>
    <t>Closing Interest Amounts as of Dec 31, 2021</t>
  </si>
  <si>
    <t>Opening Principal Amounts as of Jan 1, 2022</t>
  </si>
  <si>
    <t>Transactions Debit / (Credit) during 2022</t>
  </si>
  <si>
    <t>OEB-Approved Disposition during 2022</t>
  </si>
  <si>
    <t>Principal Adjustments1 during 2022</t>
  </si>
  <si>
    <t>Closing Principal Balance as of Dec 31, 2022</t>
  </si>
  <si>
    <t>Opening Interest Amounts as of Jan 1, 2022</t>
  </si>
  <si>
    <t>Interest Jan 1 to Dec 31, 2022</t>
  </si>
  <si>
    <t>Interest Adjustments1 during 2022</t>
  </si>
  <si>
    <t>Closing Interest Amounts as of Dec 31, 2022</t>
  </si>
  <si>
    <t>Interest Adjustments related to Principal Adjustments</t>
  </si>
  <si>
    <t>Projected Interest on Dec-31-2023 Balances</t>
  </si>
  <si>
    <t>2.1.7 RRR</t>
  </si>
  <si>
    <t>Principal Disposition during 2023 - instructed by OEB</t>
  </si>
  <si>
    <t>Interest Disposition during 2023 - instructed by OEB</t>
  </si>
  <si>
    <t>Closing Principal Balances as of Dec 31, 2021 Adjusted for Disposition during 2023</t>
  </si>
  <si>
    <t>Closing Interest Balances as of Dec 31, 2021 Adjusted for Disposition during 2023</t>
  </si>
  <si>
    <t>Projected Interest from Jan 1, 2023 to Dec 31, 2023 on Dec 31, 2022 balance adjusted for disposition during 2023</t>
  </si>
  <si>
    <t>Projected Interest from Jan 1, 2024 to Apr 30, 2024 on Dec 31, 2022 balance adjusted for disposition during 2023</t>
  </si>
  <si>
    <t>Total Interest</t>
  </si>
  <si>
    <t>Total Claim</t>
  </si>
  <si>
    <t>Account Disposition: Yes/No?</t>
  </si>
  <si>
    <t>As of Dec 31, 2022</t>
  </si>
  <si>
    <t>Variance                           RRR vs. 2022 Balance                        (Principal + Interest)</t>
  </si>
  <si>
    <t>Claim before Forecasted Transactions</t>
  </si>
  <si>
    <t>Yes</t>
  </si>
  <si>
    <t>2015-2022</t>
  </si>
  <si>
    <t>Principal Adjustments</t>
  </si>
  <si>
    <t>YEAR</t>
  </si>
  <si>
    <t>1588 Power</t>
  </si>
  <si>
    <t>1589
GA</t>
  </si>
  <si>
    <t>1580
CBR</t>
  </si>
  <si>
    <t>1580
WMS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</si>
</sst>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8" formatCode="&quot;$&quot;#,##0.00;[Red]\-&quot;$&quot;#,##0.00"/>
    <numFmt numFmtId="44" formatCode="_-&quot;$&quot;* #,##0.00_-;\-&quot;$&quot;* #,##0.00_-;_-&quot;$&quot;* &quot;-&quot;??_-;_-@_-"/>
    <numFmt numFmtId="43" formatCode="_-* #,##0.00_-;\-* #,##0.00_-;_-* &quot;-&quot;??_-;_-@_-"/>
    <numFmt numFmtId="164" formatCode="_(* #,##0.0_);_(* \(#,##0.0\);_(* &quot;-&quot;??_);_(@_)"/>
    <numFmt numFmtId="165" formatCode="#,##0.0"/>
    <numFmt numFmtId="166" formatCode="mm/dd/yyyy"/>
    <numFmt numFmtId="167" formatCode="0\-0"/>
    <numFmt numFmtId="168" formatCode="##\-#"/>
    <numFmt numFmtId="169" formatCode="_(* #,##0_);_(* \(#,##0\);_(* &quot;-&quot;??_);_(@_)"/>
    <numFmt numFmtId="170" formatCode="&quot;£ &quot;#,##0.00;[Red]\-&quot;£ &quot;#,##0.00"/>
    <numFmt numFmtId="171" formatCode="_ #,##0;[Red]\(#,##0\)"/>
    <numFmt numFmtId="172" formatCode="_(&quot;$&quot;* #,##0_);_(&quot;$&quot;* \(#,##0\);_(&quot;$&quot;* &quot;-&quot;??_);_(@_)"/>
    <numFmt numFmtId="173" formatCode="_(* #,##0.00_);_(* \(#,##0.00\);_(* &quot;-&quot;??_);_(@_)"/>
    <numFmt numFmtId="174" formatCode="&quot;$&quot;#,##0.00_);[Red]\(&quot;$&quot;#,##0.00\)"/>
  </numFmts>
  <fonts count="4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Book Antiqua"/>
      <family val="1"/>
    </font>
    <font>
      <sz val="11"/>
      <name val="Arial"/>
      <family val="2"/>
    </font>
    <font>
      <sz val="10"/>
      <name val="Arial"/>
      <family val="2"/>
    </font>
    <font>
      <sz val="8"/>
      <name val="Arial"/>
      <family val="2"/>
    </font>
    <font>
      <sz val="10"/>
      <color theme="1"/>
      <name val="Calibri"/>
      <family val="2"/>
      <scheme val="minor"/>
    </font>
    <font>
      <sz val="11"/>
      <color theme="1"/>
      <name val="Arial"/>
      <family val="2"/>
    </font>
    <font>
      <b/>
      <sz val="12"/>
      <name val="Arial"/>
      <family val="2"/>
    </font>
    <font>
      <b/>
      <sz val="11"/>
      <name val="Arial"/>
      <family val="2"/>
    </font>
    <font>
      <b/>
      <sz val="18"/>
      <color theme="3"/>
      <name val="Calibri Light"/>
      <family val="2"/>
      <scheme val="major"/>
    </font>
    <font>
      <sz val="11"/>
      <color rgb="FF9C6500"/>
      <name val="Calibri"/>
      <family val="2"/>
      <scheme val="minor"/>
    </font>
    <font>
      <b/>
      <sz val="22"/>
      <name val="Book Antiqua"/>
      <family val="1"/>
    </font>
    <font>
      <u/>
      <sz val="8"/>
      <color rgb="FF0000FF"/>
      <name val="Calibri"/>
      <family val="2"/>
      <scheme val="minor"/>
    </font>
    <font>
      <u/>
      <sz val="8"/>
      <color rgb="FF800080"/>
      <name val="Calibri"/>
      <family val="2"/>
      <scheme val="minor"/>
    </font>
    <font>
      <b/>
      <sz val="12"/>
      <name val="Book Antiqua"/>
      <family val="1"/>
    </font>
    <font>
      <b/>
      <sz val="9"/>
      <name val="Book Antiqua"/>
      <family val="1"/>
    </font>
    <font>
      <b/>
      <sz val="9"/>
      <name val="Calibri"/>
      <family val="2"/>
      <scheme val="minor"/>
    </font>
    <font>
      <b/>
      <sz val="11"/>
      <name val="Calibri"/>
      <family val="2"/>
      <scheme val="minor"/>
    </font>
    <font>
      <b/>
      <sz val="10"/>
      <color theme="1"/>
      <name val="Calibri"/>
      <family val="2"/>
      <scheme val="minor"/>
    </font>
    <font>
      <b/>
      <sz val="11"/>
      <color theme="1"/>
      <name val="Arial"/>
      <family val="2"/>
    </font>
    <font>
      <b/>
      <u/>
      <sz val="14"/>
      <color theme="1"/>
      <name val="Arial"/>
      <family val="2"/>
    </font>
    <font>
      <b/>
      <u/>
      <sz val="11"/>
      <color theme="1"/>
      <name val="Arial"/>
      <family val="2"/>
    </font>
    <font>
      <i/>
      <sz val="11"/>
      <color theme="1"/>
      <name val="Arial"/>
      <family val="2"/>
    </font>
    <font>
      <sz val="11"/>
      <color rgb="FFC00000"/>
      <name val="Arial"/>
      <family val="2"/>
    </font>
    <font>
      <sz val="22"/>
      <name val="Book Antiqua"/>
      <family val="1"/>
    </font>
    <font>
      <b/>
      <sz val="16"/>
      <color theme="1"/>
      <name val="Calibri"/>
      <family val="2"/>
      <scheme val="minor"/>
    </font>
    <font>
      <sz val="14"/>
      <color theme="1"/>
      <name val="Calibri"/>
      <family val="2"/>
      <scheme val="minor"/>
    </font>
    <font>
      <b/>
      <sz val="14"/>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EBF1DE"/>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auto="1"/>
      </right>
      <top/>
      <bottom style="medium">
        <color indexed="64"/>
      </bottom>
      <diagonal/>
    </border>
    <border>
      <left style="medium">
        <color indexed="64"/>
      </left>
      <right/>
      <top/>
      <bottom style="medium">
        <color indexed="64"/>
      </bottom>
      <diagonal/>
    </border>
    <border>
      <left style="medium">
        <color indexed="64"/>
      </left>
      <right style="medium">
        <color indexed="9"/>
      </right>
      <top/>
      <bottom style="medium">
        <color indexed="9"/>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39"/>
      </bottom>
      <diagonal/>
    </border>
    <border>
      <left style="medium">
        <color indexed="9"/>
      </left>
      <right style="medium">
        <color indexed="64"/>
      </right>
      <top/>
      <bottom style="medium">
        <color indexed="9"/>
      </bottom>
      <diagonal/>
    </border>
    <border>
      <left style="medium">
        <color indexed="9"/>
      </left>
      <right style="medium">
        <color indexed="64"/>
      </right>
      <top style="medium">
        <color indexed="9"/>
      </top>
      <bottom style="medium">
        <color indexed="64"/>
      </bottom>
      <diagonal/>
    </border>
  </borders>
  <cellStyleXfs count="30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8" fillId="0" borderId="0"/>
    <xf numFmtId="165" fontId="18" fillId="0" borderId="0"/>
    <xf numFmtId="166" fontId="18" fillId="0" borderId="0"/>
    <xf numFmtId="167"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4" borderId="0" applyNumberFormat="0" applyBorder="0" applyAlignment="0" applyProtection="0"/>
    <xf numFmtId="10" fontId="19" fillId="35" borderId="14" applyNumberFormat="0" applyBorder="0" applyAlignment="0" applyProtection="0"/>
    <xf numFmtId="168" fontId="18" fillId="0" borderId="0"/>
    <xf numFmtId="169" fontId="18" fillId="0" borderId="0"/>
    <xf numFmtId="170" fontId="18" fillId="0" borderId="0"/>
    <xf numFmtId="10" fontId="18" fillId="0" borderId="0" applyFont="0" applyFill="0" applyBorder="0" applyAlignment="0" applyProtection="0"/>
    <xf numFmtId="164" fontId="18" fillId="0" borderId="0"/>
    <xf numFmtId="168" fontId="18" fillId="0" borderId="0"/>
    <xf numFmtId="164" fontId="18" fillId="0" borderId="0"/>
    <xf numFmtId="168" fontId="18" fillId="0" borderId="0"/>
    <xf numFmtId="0" fontId="18" fillId="0" borderId="0"/>
    <xf numFmtId="164" fontId="18" fillId="0" borderId="0"/>
    <xf numFmtId="166" fontId="18" fillId="0" borderId="0"/>
    <xf numFmtId="168" fontId="18" fillId="0" borderId="0"/>
    <xf numFmtId="164" fontId="18" fillId="0" borderId="0"/>
    <xf numFmtId="168" fontId="18" fillId="0" borderId="0"/>
    <xf numFmtId="4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25"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24"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43" fontId="18" fillId="0" borderId="0" applyFont="0" applyFill="0" applyBorder="0" applyAlignment="0" applyProtection="0"/>
    <xf numFmtId="164" fontId="18" fillId="0" borderId="0"/>
    <xf numFmtId="168" fontId="18" fillId="0" borderId="0"/>
    <xf numFmtId="164" fontId="18" fillId="0" borderId="0"/>
    <xf numFmtId="168" fontId="18" fillId="0" borderId="0"/>
    <xf numFmtId="164" fontId="18" fillId="0" borderId="0"/>
    <xf numFmtId="168" fontId="18" fillId="0" borderId="0"/>
    <xf numFmtId="0" fontId="1" fillId="0" borderId="0"/>
    <xf numFmtId="43" fontId="1" fillId="0" borderId="0" applyFont="0" applyFill="0" applyBorder="0" applyAlignment="0" applyProtection="0"/>
    <xf numFmtId="44" fontId="18"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4" fillId="0" borderId="0" applyNumberFormat="0" applyFill="0" applyBorder="0" applyAlignment="0" applyProtection="0"/>
    <xf numFmtId="0" fontId="25"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8" fillId="0" borderId="0"/>
    <xf numFmtId="164" fontId="18" fillId="0" borderId="0"/>
    <xf numFmtId="164"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68" fontId="18" fillId="0" borderId="0"/>
    <xf numFmtId="168" fontId="1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8" fillId="0" borderId="0"/>
    <xf numFmtId="164" fontId="18" fillId="0" borderId="0"/>
    <xf numFmtId="164" fontId="18" fillId="0" borderId="0"/>
    <xf numFmtId="168" fontId="18" fillId="0" borderId="0"/>
    <xf numFmtId="168" fontId="18" fillId="0" borderId="0"/>
    <xf numFmtId="168" fontId="18"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8" fillId="0" borderId="0"/>
    <xf numFmtId="43" fontId="1" fillId="0" borderId="0" applyFon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73" fontId="1" fillId="0" borderId="0" applyFont="0" applyFill="0" applyBorder="0" applyAlignment="0" applyProtection="0"/>
  </cellStyleXfs>
  <cellXfs count="147">
    <xf numFmtId="0" fontId="0" fillId="0" borderId="0" xfId="0"/>
    <xf numFmtId="0" fontId="17" fillId="33" borderId="11" xfId="0" applyFont="1" applyFill="1" applyBorder="1" applyProtection="1"/>
    <xf numFmtId="171" fontId="18" fillId="36" borderId="26" xfId="0" applyNumberFormat="1" applyFont="1" applyFill="1" applyBorder="1" applyProtection="1"/>
    <xf numFmtId="0" fontId="0" fillId="33" borderId="0" xfId="0" applyFill="1"/>
    <xf numFmtId="171" fontId="18" fillId="36" borderId="21" xfId="0" applyNumberFormat="1" applyFont="1" applyFill="1" applyBorder="1" applyProtection="1"/>
    <xf numFmtId="171" fontId="18" fillId="36" borderId="25" xfId="0" applyNumberFormat="1" applyFont="1" applyFill="1" applyBorder="1" applyProtection="1"/>
    <xf numFmtId="0" fontId="20" fillId="33" borderId="0" xfId="0" applyFont="1" applyFill="1"/>
    <xf numFmtId="171" fontId="18" fillId="33" borderId="22" xfId="0" applyNumberFormat="1" applyFont="1" applyFill="1" applyBorder="1" applyProtection="1"/>
    <xf numFmtId="0" fontId="18" fillId="33" borderId="23" xfId="0" applyFont="1" applyFill="1" applyBorder="1" applyProtection="1"/>
    <xf numFmtId="0" fontId="0" fillId="33" borderId="0" xfId="0" applyFont="1" applyFill="1"/>
    <xf numFmtId="171" fontId="18" fillId="33" borderId="13" xfId="0" applyNumberFormat="1" applyFont="1" applyFill="1" applyBorder="1" applyProtection="1"/>
    <xf numFmtId="0" fontId="18" fillId="33" borderId="13" xfId="0" applyFont="1" applyFill="1" applyBorder="1" applyAlignment="1" applyProtection="1">
      <alignment horizontal="center"/>
    </xf>
    <xf numFmtId="171" fontId="18" fillId="33" borderId="11" xfId="0" applyNumberFormat="1" applyFont="1" applyFill="1" applyBorder="1" applyProtection="1"/>
    <xf numFmtId="0" fontId="18" fillId="33" borderId="12" xfId="0" applyFont="1" applyFill="1" applyBorder="1" applyProtection="1"/>
    <xf numFmtId="171" fontId="18" fillId="37" borderId="21" xfId="0" applyNumberFormat="1" applyFont="1" applyFill="1" applyBorder="1" applyProtection="1">
      <protection locked="0"/>
    </xf>
    <xf numFmtId="0" fontId="18" fillId="33" borderId="22" xfId="0" applyFont="1" applyFill="1" applyBorder="1" applyAlignment="1" applyProtection="1">
      <alignment horizontal="center"/>
    </xf>
    <xf numFmtId="171" fontId="18" fillId="37" borderId="27" xfId="52" applyNumberFormat="1" applyFont="1" applyFill="1" applyBorder="1" applyProtection="1">
      <protection locked="0"/>
    </xf>
    <xf numFmtId="171" fontId="18" fillId="33" borderId="18" xfId="0" applyNumberFormat="1" applyFont="1" applyFill="1" applyBorder="1" applyProtection="1"/>
    <xf numFmtId="171" fontId="18" fillId="33" borderId="0" xfId="0" applyNumberFormat="1" applyFont="1" applyFill="1" applyBorder="1" applyProtection="1"/>
    <xf numFmtId="0" fontId="23" fillId="33" borderId="10" xfId="0" applyFont="1" applyFill="1" applyBorder="1" applyAlignment="1" applyProtection="1">
      <alignment vertical="center"/>
    </xf>
    <xf numFmtId="0" fontId="22" fillId="33" borderId="0" xfId="0" applyFont="1" applyFill="1" applyBorder="1" applyAlignment="1" applyProtection="1">
      <alignment vertical="center"/>
    </xf>
    <xf numFmtId="0" fontId="0" fillId="33" borderId="10" xfId="0" applyFont="1" applyFill="1" applyBorder="1"/>
    <xf numFmtId="171" fontId="18" fillId="37" borderId="26" xfId="0" applyNumberFormat="1" applyFont="1" applyFill="1" applyBorder="1" applyProtection="1">
      <protection locked="0"/>
    </xf>
    <xf numFmtId="0" fontId="0" fillId="33" borderId="19" xfId="0" applyFont="1" applyFill="1" applyBorder="1"/>
    <xf numFmtId="171" fontId="18" fillId="36" borderId="24" xfId="0" applyNumberFormat="1" applyFont="1" applyFill="1" applyBorder="1" applyProtection="1"/>
    <xf numFmtId="171" fontId="18" fillId="37" borderId="20" xfId="52" applyNumberFormat="1" applyFont="1" applyFill="1" applyBorder="1" applyProtection="1">
      <protection locked="0"/>
    </xf>
    <xf numFmtId="0" fontId="0" fillId="33" borderId="0" xfId="0" applyFill="1"/>
    <xf numFmtId="0" fontId="14" fillId="33" borderId="0" xfId="0" applyFont="1" applyFill="1"/>
    <xf numFmtId="0" fontId="20" fillId="33" borderId="0" xfId="300" applyFont="1" applyFill="1" applyAlignment="1">
      <alignment horizontal="left"/>
    </xf>
    <xf numFmtId="172" fontId="20" fillId="33" borderId="0" xfId="0" applyNumberFormat="1" applyFont="1" applyFill="1"/>
    <xf numFmtId="0" fontId="33" fillId="33" borderId="0" xfId="0" applyFont="1" applyFill="1" applyAlignment="1">
      <alignment horizontal="left"/>
    </xf>
    <xf numFmtId="172" fontId="33" fillId="33" borderId="29" xfId="300" applyNumberFormat="1" applyFont="1" applyFill="1" applyBorder="1"/>
    <xf numFmtId="0" fontId="21" fillId="33" borderId="0" xfId="0" applyFont="1" applyFill="1"/>
    <xf numFmtId="0" fontId="34" fillId="33" borderId="0" xfId="0" applyFont="1" applyFill="1"/>
    <xf numFmtId="0" fontId="35" fillId="33" borderId="0" xfId="0" applyFont="1" applyFill="1" applyBorder="1"/>
    <xf numFmtId="0" fontId="21" fillId="33" borderId="0" xfId="0" applyFont="1" applyFill="1" applyBorder="1"/>
    <xf numFmtId="0" fontId="21" fillId="33" borderId="0" xfId="0" applyFont="1" applyFill="1" applyAlignment="1">
      <alignment horizontal="center"/>
    </xf>
    <xf numFmtId="0" fontId="34" fillId="33" borderId="14" xfId="0" applyFont="1" applyFill="1" applyBorder="1" applyAlignment="1">
      <alignment horizontal="center"/>
    </xf>
    <xf numFmtId="0" fontId="34" fillId="33" borderId="14" xfId="0" applyFont="1" applyFill="1" applyBorder="1" applyAlignment="1">
      <alignment horizontal="center" wrapText="1"/>
    </xf>
    <xf numFmtId="0" fontId="21" fillId="33" borderId="14" xfId="0" applyFont="1" applyFill="1" applyBorder="1" applyAlignment="1"/>
    <xf numFmtId="169" fontId="21" fillId="39" borderId="14" xfId="301" applyNumberFormat="1" applyFont="1" applyFill="1" applyBorder="1" applyAlignment="1" applyProtection="1">
      <alignment horizontal="center"/>
      <protection locked="0"/>
    </xf>
    <xf numFmtId="0" fontId="21" fillId="40" borderId="14" xfId="0" applyFont="1" applyFill="1" applyBorder="1" applyAlignment="1" applyProtection="1">
      <alignment horizontal="center"/>
      <protection locked="0"/>
    </xf>
    <xf numFmtId="0" fontId="21" fillId="33" borderId="14" xfId="0" applyFont="1" applyFill="1" applyBorder="1"/>
    <xf numFmtId="169" fontId="21" fillId="33" borderId="14" xfId="301" applyNumberFormat="1" applyFont="1" applyFill="1" applyBorder="1" applyAlignment="1">
      <alignment horizontal="center"/>
    </xf>
    <xf numFmtId="0" fontId="21" fillId="33" borderId="0" xfId="0" applyFont="1" applyFill="1" applyBorder="1" applyAlignment="1">
      <alignment horizontal="center"/>
    </xf>
    <xf numFmtId="0" fontId="23" fillId="33" borderId="0" xfId="0" applyFont="1" applyFill="1" applyBorder="1" applyAlignment="1">
      <alignment horizontal="center" vertical="center"/>
    </xf>
    <xf numFmtId="169" fontId="21" fillId="33" borderId="14" xfId="301" applyNumberFormat="1" applyFont="1" applyFill="1" applyBorder="1"/>
    <xf numFmtId="0" fontId="35" fillId="33" borderId="0" xfId="0" applyFont="1" applyFill="1"/>
    <xf numFmtId="0" fontId="21" fillId="33" borderId="0" xfId="0" applyFont="1" applyFill="1" applyAlignment="1"/>
    <xf numFmtId="0" fontId="21" fillId="33" borderId="31" xfId="0" applyFont="1" applyFill="1" applyBorder="1"/>
    <xf numFmtId="0" fontId="36" fillId="33" borderId="0" xfId="0" applyFont="1" applyFill="1" applyBorder="1" applyAlignment="1">
      <alignment horizontal="center"/>
    </xf>
    <xf numFmtId="0" fontId="34" fillId="33" borderId="36" xfId="0" applyFont="1" applyFill="1" applyBorder="1" applyAlignment="1">
      <alignment horizontal="center"/>
    </xf>
    <xf numFmtId="0" fontId="34" fillId="0" borderId="14" xfId="0" applyFont="1" applyBorder="1" applyAlignment="1">
      <alignment horizontal="center" wrapText="1"/>
    </xf>
    <xf numFmtId="0" fontId="34" fillId="33" borderId="0" xfId="0" applyFont="1" applyFill="1" applyBorder="1" applyAlignment="1">
      <alignment horizontal="center"/>
    </xf>
    <xf numFmtId="0" fontId="21" fillId="39" borderId="14" xfId="146" applyNumberFormat="1" applyFont="1" applyFill="1" applyBorder="1" applyAlignment="1" applyProtection="1">
      <alignment horizontal="center"/>
      <protection locked="0"/>
    </xf>
    <xf numFmtId="0" fontId="37" fillId="33" borderId="0" xfId="0" applyFont="1" applyFill="1" applyBorder="1" applyAlignment="1">
      <alignment horizontal="left"/>
    </xf>
    <xf numFmtId="0" fontId="21" fillId="39" borderId="14" xfId="301" applyNumberFormat="1" applyFont="1" applyFill="1" applyBorder="1" applyAlignment="1" applyProtection="1">
      <alignment horizontal="center"/>
      <protection locked="0"/>
    </xf>
    <xf numFmtId="0" fontId="21" fillId="33" borderId="36" xfId="0" applyFont="1" applyFill="1" applyBorder="1"/>
    <xf numFmtId="0" fontId="21" fillId="33" borderId="0" xfId="301" applyNumberFormat="1" applyFont="1" applyFill="1" applyBorder="1" applyAlignment="1">
      <alignment horizontal="center"/>
    </xf>
    <xf numFmtId="169" fontId="21" fillId="0" borderId="14" xfId="301" applyNumberFormat="1" applyFont="1" applyBorder="1" applyAlignment="1">
      <alignment horizontal="center"/>
    </xf>
    <xf numFmtId="169" fontId="21" fillId="33" borderId="0" xfId="301" applyNumberFormat="1" applyFont="1" applyFill="1" applyBorder="1" applyAlignment="1">
      <alignment horizontal="center"/>
    </xf>
    <xf numFmtId="0" fontId="21" fillId="33" borderId="0" xfId="0" applyFont="1" applyFill="1" applyBorder="1" applyAlignment="1">
      <alignment horizontal="left"/>
    </xf>
    <xf numFmtId="169" fontId="38" fillId="39" borderId="14" xfId="301" applyNumberFormat="1" applyFont="1" applyFill="1" applyBorder="1" applyAlignment="1" applyProtection="1">
      <alignment horizontal="center"/>
      <protection locked="0"/>
    </xf>
    <xf numFmtId="0" fontId="21" fillId="33" borderId="30" xfId="0" applyFont="1" applyFill="1" applyBorder="1"/>
    <xf numFmtId="0" fontId="34" fillId="33" borderId="0" xfId="0" applyFont="1" applyFill="1" applyBorder="1" applyAlignment="1">
      <alignment horizontal="center" wrapText="1"/>
    </xf>
    <xf numFmtId="0" fontId="34" fillId="33" borderId="0" xfId="0" applyFont="1" applyFill="1" applyBorder="1" applyAlignment="1">
      <alignment horizontal="right" wrapText="1"/>
    </xf>
    <xf numFmtId="169" fontId="17" fillId="39" borderId="14" xfId="301" applyNumberFormat="1" applyFont="1" applyFill="1" applyBorder="1" applyAlignment="1" applyProtection="1">
      <alignment horizontal="center"/>
      <protection locked="0"/>
    </xf>
    <xf numFmtId="0" fontId="17" fillId="39" borderId="14" xfId="301" applyNumberFormat="1" applyFont="1" applyFill="1" applyBorder="1" applyAlignment="1" applyProtection="1">
      <alignment horizontal="center"/>
      <protection locked="0"/>
    </xf>
    <xf numFmtId="0" fontId="39" fillId="0" borderId="11" xfId="0" applyFont="1" applyBorder="1" applyAlignment="1">
      <alignment horizontal="center"/>
    </xf>
    <xf numFmtId="0" fontId="39" fillId="0" borderId="17" xfId="0" applyFont="1" applyBorder="1" applyAlignment="1">
      <alignment horizontal="center"/>
    </xf>
    <xf numFmtId="0" fontId="39" fillId="0" borderId="17" xfId="0" applyFont="1" applyBorder="1"/>
    <xf numFmtId="0" fontId="0" fillId="33" borderId="11" xfId="0" applyFont="1" applyFill="1" applyBorder="1"/>
    <xf numFmtId="171" fontId="18" fillId="38" borderId="21" xfId="0" applyNumberFormat="1" applyFont="1" applyFill="1" applyBorder="1" applyAlignment="1" applyProtection="1">
      <alignment horizontal="center"/>
    </xf>
    <xf numFmtId="171" fontId="18" fillId="37" borderId="42" xfId="0" applyNumberFormat="1" applyFont="1" applyFill="1" applyBorder="1" applyProtection="1">
      <protection locked="0"/>
    </xf>
    <xf numFmtId="171" fontId="18" fillId="38" borderId="26" xfId="0" applyNumberFormat="1" applyFont="1" applyFill="1" applyBorder="1" applyAlignment="1" applyProtection="1">
      <alignment horizontal="center"/>
    </xf>
    <xf numFmtId="171" fontId="18" fillId="37" borderId="43" xfId="0" applyNumberFormat="1" applyFont="1" applyFill="1" applyBorder="1" applyProtection="1">
      <protection locked="0"/>
    </xf>
    <xf numFmtId="172" fontId="0" fillId="33" borderId="0" xfId="0" applyNumberFormat="1" applyFill="1"/>
    <xf numFmtId="0" fontId="40" fillId="33" borderId="0" xfId="0" applyFont="1" applyFill="1"/>
    <xf numFmtId="0" fontId="41" fillId="33" borderId="0" xfId="0" applyFont="1" applyFill="1"/>
    <xf numFmtId="0" fontId="42" fillId="33" borderId="0" xfId="0" applyFont="1" applyFill="1"/>
    <xf numFmtId="0" fontId="32" fillId="33" borderId="28" xfId="0" applyFont="1" applyFill="1" applyBorder="1"/>
    <xf numFmtId="0" fontId="31" fillId="33" borderId="28" xfId="300" applyFont="1" applyFill="1" applyBorder="1" applyAlignment="1">
      <alignment horizontal="center" wrapText="1"/>
    </xf>
    <xf numFmtId="0" fontId="31" fillId="42" borderId="28" xfId="300" applyFont="1" applyFill="1" applyBorder="1" applyAlignment="1">
      <alignment horizontal="center" wrapText="1"/>
    </xf>
    <xf numFmtId="43" fontId="0" fillId="33" borderId="0" xfId="299" applyFont="1" applyFill="1"/>
    <xf numFmtId="44" fontId="0" fillId="33" borderId="0" xfId="0" applyNumberFormat="1" applyFill="1"/>
    <xf numFmtId="174" fontId="16" fillId="0" borderId="32" xfId="0" applyNumberFormat="1" applyFont="1" applyBorder="1" applyAlignment="1">
      <alignment horizontal="center" vertical="center" wrapText="1"/>
    </xf>
    <xf numFmtId="174" fontId="16" fillId="0" borderId="39" xfId="0" applyNumberFormat="1" applyFont="1" applyBorder="1" applyAlignment="1">
      <alignment horizontal="center" vertical="center" wrapText="1"/>
    </xf>
    <xf numFmtId="174" fontId="16" fillId="0" borderId="40" xfId="0" applyNumberFormat="1" applyFont="1" applyBorder="1" applyAlignment="1">
      <alignment horizontal="center" vertical="center" wrapText="1"/>
    </xf>
    <xf numFmtId="171" fontId="16" fillId="33" borderId="38" xfId="0" applyNumberFormat="1" applyFont="1" applyFill="1" applyBorder="1" applyAlignment="1" applyProtection="1">
      <alignment horizontal="center" vertical="center" wrapText="1"/>
    </xf>
    <xf numFmtId="174" fontId="16" fillId="0" borderId="11" xfId="0" applyNumberFormat="1" applyFont="1" applyBorder="1" applyAlignment="1">
      <alignment horizontal="center" vertical="center" wrapText="1"/>
    </xf>
    <xf numFmtId="174" fontId="16" fillId="0" borderId="13" xfId="0" applyNumberFormat="1" applyFont="1" applyBorder="1" applyAlignment="1">
      <alignment horizontal="center" vertical="center" wrapText="1"/>
    </xf>
    <xf numFmtId="174" fontId="16" fillId="0" borderId="41" xfId="0" applyNumberFormat="1" applyFont="1" applyBorder="1" applyAlignment="1">
      <alignment horizontal="center" vertical="center" wrapText="1"/>
    </xf>
    <xf numFmtId="0" fontId="26" fillId="41" borderId="15" xfId="0" applyFont="1" applyFill="1" applyBorder="1" applyAlignment="1">
      <alignment horizontal="center" vertical="center"/>
    </xf>
    <xf numFmtId="0" fontId="26" fillId="41" borderId="16" xfId="0" applyFont="1" applyFill="1" applyBorder="1" applyAlignment="1">
      <alignment horizontal="center" vertical="center"/>
    </xf>
    <xf numFmtId="0" fontId="39" fillId="0" borderId="15" xfId="0" applyFont="1" applyBorder="1" applyAlignment="1">
      <alignment horizontal="center"/>
    </xf>
    <xf numFmtId="0" fontId="39" fillId="0" borderId="16" xfId="0" applyFont="1" applyBorder="1" applyAlignment="1">
      <alignment horizontal="center"/>
    </xf>
    <xf numFmtId="0" fontId="39" fillId="0" borderId="11" xfId="0" applyFont="1" applyBorder="1" applyAlignment="1">
      <alignment horizontal="center"/>
    </xf>
    <xf numFmtId="171" fontId="16" fillId="33" borderId="15" xfId="0" applyNumberFormat="1" applyFont="1" applyFill="1" applyBorder="1" applyAlignment="1" applyProtection="1">
      <alignment horizontal="center" vertical="center" wrapText="1"/>
    </xf>
    <xf numFmtId="171" fontId="16" fillId="33" borderId="16" xfId="0" applyNumberFormat="1" applyFont="1" applyFill="1" applyBorder="1" applyAlignment="1" applyProtection="1">
      <alignment horizontal="center" vertical="center" wrapText="1"/>
    </xf>
    <xf numFmtId="8" fontId="16" fillId="33" borderId="17"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alignment horizontal="center" vertical="center"/>
    </xf>
    <xf numFmtId="0" fontId="26" fillId="0" borderId="16" xfId="0" applyNumberFormat="1" applyFont="1" applyFill="1" applyBorder="1" applyAlignment="1" applyProtection="1">
      <alignment horizontal="center" vertical="center"/>
    </xf>
    <xf numFmtId="0" fontId="26" fillId="0" borderId="17" xfId="0" applyNumberFormat="1" applyFont="1" applyFill="1" applyBorder="1" applyAlignment="1" applyProtection="1">
      <alignment horizontal="center" vertical="center"/>
    </xf>
    <xf numFmtId="8" fontId="16" fillId="33" borderId="16" xfId="0" applyNumberFormat="1" applyFont="1" applyFill="1" applyBorder="1" applyAlignment="1" applyProtection="1">
      <alignment horizontal="center" vertical="center" wrapText="1"/>
    </xf>
    <xf numFmtId="0" fontId="29" fillId="33" borderId="10" xfId="0" applyFont="1" applyFill="1" applyBorder="1" applyAlignment="1" applyProtection="1">
      <alignment horizontal="left" vertical="center"/>
    </xf>
    <xf numFmtId="0" fontId="29" fillId="33" borderId="12" xfId="0" applyFont="1" applyFill="1" applyBorder="1" applyAlignment="1" applyProtection="1">
      <alignment horizontal="left" vertical="center"/>
    </xf>
    <xf numFmtId="0" fontId="30" fillId="33" borderId="11" xfId="0" applyFont="1" applyFill="1" applyBorder="1" applyAlignment="1" applyProtection="1">
      <alignment horizontal="center" vertical="center" wrapText="1"/>
    </xf>
    <xf numFmtId="0" fontId="30" fillId="33" borderId="13" xfId="0" applyFont="1" applyFill="1" applyBorder="1" applyAlignment="1" applyProtection="1">
      <alignment horizontal="center" vertical="center" wrapText="1"/>
    </xf>
    <xf numFmtId="0" fontId="21" fillId="39" borderId="14" xfId="0" applyFont="1" applyFill="1" applyBorder="1" applyAlignment="1" applyProtection="1">
      <alignment horizontal="center" wrapText="1"/>
      <protection locked="0"/>
    </xf>
    <xf numFmtId="0" fontId="21" fillId="39" borderId="33" xfId="0" applyFont="1" applyFill="1" applyBorder="1" applyAlignment="1" applyProtection="1">
      <alignment horizontal="center" wrapText="1"/>
      <protection locked="0"/>
    </xf>
    <xf numFmtId="0" fontId="21" fillId="39" borderId="34" xfId="0" applyFont="1" applyFill="1" applyBorder="1" applyAlignment="1" applyProtection="1">
      <alignment horizontal="center" wrapText="1"/>
      <protection locked="0"/>
    </xf>
    <xf numFmtId="0" fontId="21" fillId="39" borderId="35" xfId="0" applyFont="1" applyFill="1" applyBorder="1" applyAlignment="1" applyProtection="1">
      <alignment horizontal="center" wrapText="1"/>
      <protection locked="0"/>
    </xf>
    <xf numFmtId="0" fontId="34" fillId="33" borderId="33" xfId="0" applyFont="1" applyFill="1" applyBorder="1" applyAlignment="1">
      <alignment horizontal="right"/>
    </xf>
    <xf numFmtId="0" fontId="34" fillId="33" borderId="34" xfId="0" applyFont="1" applyFill="1" applyBorder="1" applyAlignment="1">
      <alignment horizontal="right"/>
    </xf>
    <xf numFmtId="0" fontId="34" fillId="33" borderId="35" xfId="0" applyFont="1" applyFill="1" applyBorder="1" applyAlignment="1">
      <alignment horizontal="right"/>
    </xf>
    <xf numFmtId="0" fontId="34" fillId="33" borderId="33" xfId="0" applyFont="1" applyFill="1" applyBorder="1" applyAlignment="1">
      <alignment horizontal="left" wrapText="1"/>
    </xf>
    <xf numFmtId="0" fontId="34" fillId="33" borderId="34" xfId="0" applyFont="1" applyFill="1" applyBorder="1" applyAlignment="1">
      <alignment horizontal="left" wrapText="1"/>
    </xf>
    <xf numFmtId="0" fontId="34" fillId="33" borderId="35" xfId="0" applyFont="1" applyFill="1" applyBorder="1" applyAlignment="1">
      <alignment horizontal="left" wrapText="1"/>
    </xf>
    <xf numFmtId="0" fontId="21" fillId="33" borderId="14" xfId="0" applyFont="1" applyFill="1" applyBorder="1" applyAlignment="1">
      <alignment horizontal="left" wrapText="1"/>
    </xf>
    <xf numFmtId="0" fontId="21" fillId="39" borderId="14" xfId="0" applyFont="1" applyFill="1" applyBorder="1" applyAlignment="1" applyProtection="1">
      <alignment horizontal="left" wrapText="1"/>
      <protection locked="0"/>
    </xf>
    <xf numFmtId="0" fontId="37" fillId="33" borderId="33" xfId="0" applyFont="1" applyFill="1" applyBorder="1" applyAlignment="1">
      <alignment horizontal="left"/>
    </xf>
    <xf numFmtId="0" fontId="37" fillId="33" borderId="34" xfId="0" applyFont="1" applyFill="1" applyBorder="1" applyAlignment="1">
      <alignment horizontal="left"/>
    </xf>
    <xf numFmtId="0" fontId="37" fillId="33" borderId="35" xfId="0" applyFont="1" applyFill="1" applyBorder="1" applyAlignment="1">
      <alignment horizontal="left"/>
    </xf>
    <xf numFmtId="0" fontId="37" fillId="33" borderId="37" xfId="0" applyFont="1" applyFill="1" applyBorder="1" applyAlignment="1">
      <alignment horizontal="left"/>
    </xf>
    <xf numFmtId="0" fontId="37" fillId="33" borderId="28" xfId="0" applyFont="1" applyFill="1" applyBorder="1" applyAlignment="1">
      <alignment horizontal="left"/>
    </xf>
    <xf numFmtId="0" fontId="21" fillId="33" borderId="33" xfId="0" applyFont="1" applyFill="1" applyBorder="1" applyAlignment="1">
      <alignment horizontal="left" wrapText="1"/>
    </xf>
    <xf numFmtId="0" fontId="21" fillId="33" borderId="34" xfId="0" applyFont="1" applyFill="1" applyBorder="1" applyAlignment="1">
      <alignment horizontal="left" wrapText="1"/>
    </xf>
    <xf numFmtId="0" fontId="21" fillId="33" borderId="35" xfId="0" applyFont="1" applyFill="1" applyBorder="1" applyAlignment="1">
      <alignment horizontal="left" wrapText="1"/>
    </xf>
    <xf numFmtId="0" fontId="17" fillId="39" borderId="14" xfId="0" applyFont="1" applyFill="1" applyBorder="1" applyAlignment="1" applyProtection="1">
      <alignment horizontal="left" wrapText="1"/>
      <protection locked="0"/>
    </xf>
    <xf numFmtId="0" fontId="36" fillId="33" borderId="33" xfId="0" applyFont="1" applyFill="1" applyBorder="1" applyAlignment="1">
      <alignment horizontal="center"/>
    </xf>
    <xf numFmtId="0" fontId="36" fillId="33" borderId="34" xfId="0" applyFont="1" applyFill="1" applyBorder="1" applyAlignment="1">
      <alignment horizontal="center"/>
    </xf>
    <xf numFmtId="0" fontId="36" fillId="33" borderId="35" xfId="0" applyFont="1" applyFill="1" applyBorder="1" applyAlignment="1">
      <alignment horizontal="center"/>
    </xf>
    <xf numFmtId="0" fontId="36" fillId="33" borderId="14" xfId="0" applyFont="1" applyFill="1" applyBorder="1" applyAlignment="1">
      <alignment horizontal="center"/>
    </xf>
    <xf numFmtId="0" fontId="34" fillId="33" borderId="14" xfId="0" applyFont="1" applyFill="1" applyBorder="1" applyAlignment="1">
      <alignment horizontal="center"/>
    </xf>
    <xf numFmtId="0" fontId="21" fillId="39" borderId="33" xfId="0" applyFont="1" applyFill="1" applyBorder="1" applyAlignment="1" applyProtection="1">
      <alignment horizontal="left" wrapText="1"/>
      <protection locked="0"/>
    </xf>
    <xf numFmtId="0" fontId="21" fillId="39" borderId="34" xfId="0" applyFont="1" applyFill="1" applyBorder="1" applyAlignment="1" applyProtection="1">
      <alignment horizontal="left" wrapText="1"/>
      <protection locked="0"/>
    </xf>
    <xf numFmtId="0" fontId="21" fillId="39" borderId="35" xfId="0" applyFont="1" applyFill="1" applyBorder="1" applyAlignment="1" applyProtection="1">
      <alignment horizontal="left" wrapText="1"/>
      <protection locked="0"/>
    </xf>
    <xf numFmtId="0" fontId="21" fillId="39" borderId="14" xfId="0" applyFont="1" applyFill="1" applyBorder="1" applyAlignment="1" applyProtection="1">
      <alignment wrapText="1"/>
      <protection locked="0"/>
    </xf>
    <xf numFmtId="0" fontId="21" fillId="39" borderId="33" xfId="0" applyFont="1" applyFill="1" applyBorder="1" applyAlignment="1" applyProtection="1">
      <alignment wrapText="1"/>
      <protection locked="0"/>
    </xf>
    <xf numFmtId="0" fontId="21" fillId="39" borderId="34" xfId="0" applyFont="1" applyFill="1" applyBorder="1" applyAlignment="1" applyProtection="1">
      <alignment wrapText="1"/>
      <protection locked="0"/>
    </xf>
    <xf numFmtId="0" fontId="21" fillId="39" borderId="35" xfId="0" applyFont="1" applyFill="1" applyBorder="1" applyAlignment="1" applyProtection="1">
      <alignment wrapText="1"/>
      <protection locked="0"/>
    </xf>
    <xf numFmtId="0" fontId="21" fillId="33" borderId="33" xfId="0" applyFont="1" applyFill="1" applyBorder="1" applyAlignment="1">
      <alignment horizontal="right"/>
    </xf>
    <xf numFmtId="0" fontId="21" fillId="33" borderId="34" xfId="0" applyFont="1" applyFill="1" applyBorder="1" applyAlignment="1">
      <alignment horizontal="right"/>
    </xf>
    <xf numFmtId="0" fontId="21" fillId="33" borderId="35" xfId="0" applyFont="1" applyFill="1" applyBorder="1" applyAlignment="1">
      <alignment horizontal="right"/>
    </xf>
    <xf numFmtId="0" fontId="21" fillId="33" borderId="0" xfId="0" applyFont="1" applyFill="1" applyAlignment="1">
      <alignment horizontal="left" wrapText="1"/>
    </xf>
    <xf numFmtId="0" fontId="34" fillId="33" borderId="0" xfId="0" applyFont="1" applyFill="1" applyAlignment="1">
      <alignment horizontal="left" wrapText="1"/>
    </xf>
    <xf numFmtId="0" fontId="21" fillId="33" borderId="14" xfId="0" applyFont="1" applyFill="1" applyBorder="1" applyAlignment="1">
      <alignment horizontal="right"/>
    </xf>
  </cellXfs>
  <cellStyles count="302">
    <cellStyle name="$" xfId="34" xr:uid="{00000000-0005-0000-0000-000000000000}"/>
    <cellStyle name="$.00" xfId="35" xr:uid="{00000000-0005-0000-0000-000001000000}"/>
    <cellStyle name="$_9. Rev2Cost_GDPIPI" xfId="53" xr:uid="{00000000-0005-0000-0000-000002000000}"/>
    <cellStyle name="$_9. Rev2Cost_GDPIPI 2" xfId="110" xr:uid="{00000000-0005-0000-0000-000003000000}"/>
    <cellStyle name="$_9. Rev2Cost_GDPIPI_6.2 CBR B" xfId="225" xr:uid="{00000000-0005-0000-0000-000004000000}"/>
    <cellStyle name="$_9. Rev2Cost_GDPIPI_9. Shared Tax - Rate Rider" xfId="253" xr:uid="{00000000-0005-0000-0000-000005000000}"/>
    <cellStyle name="$_lists" xfId="48" xr:uid="{00000000-0005-0000-0000-000006000000}"/>
    <cellStyle name="$_lists 2" xfId="108" xr:uid="{00000000-0005-0000-0000-000007000000}"/>
    <cellStyle name="$_lists_4. Current Monthly Fixed Charge" xfId="50" xr:uid="{00000000-0005-0000-0000-000008000000}"/>
    <cellStyle name="$_lists_6.2 CBR B" xfId="226" xr:uid="{00000000-0005-0000-0000-000009000000}"/>
    <cellStyle name="$_lists_9. Shared Tax - Rate Rider" xfId="254" xr:uid="{00000000-0005-0000-0000-00000A000000}"/>
    <cellStyle name="$_Sheet4" xfId="56" xr:uid="{00000000-0005-0000-0000-00000B000000}"/>
    <cellStyle name="$_Sheet4 2" xfId="112" xr:uid="{00000000-0005-0000-0000-00000C000000}"/>
    <cellStyle name="$_Sheet4_6.2 CBR B" xfId="227" xr:uid="{00000000-0005-0000-0000-00000D000000}"/>
    <cellStyle name="$_Sheet4_9. Shared Tax - Rate Rider" xfId="255" xr:uid="{00000000-0005-0000-0000-00000E000000}"/>
    <cellStyle name="$M" xfId="36" xr:uid="{00000000-0005-0000-0000-00000F000000}"/>
    <cellStyle name="$M.00" xfId="37" xr:uid="{00000000-0005-0000-0000-000010000000}"/>
    <cellStyle name="$M_9. Rev2Cost_GDPIPI" xfId="54" xr:uid="{00000000-0005-0000-0000-000011000000}"/>
    <cellStyle name="20% - Accent1" xfId="17" builtinId="30" customBuiltin="1"/>
    <cellStyle name="20% - Accent1 2" xfId="60" xr:uid="{00000000-0005-0000-0000-000013000000}"/>
    <cellStyle name="20% - Accent1 2 2" xfId="170" xr:uid="{00000000-0005-0000-0000-000014000000}"/>
    <cellStyle name="20% - Accent1 2_6.2 CBR B" xfId="228" xr:uid="{00000000-0005-0000-0000-000015000000}"/>
    <cellStyle name="20% - Accent1 3" xfId="199" xr:uid="{00000000-0005-0000-0000-000016000000}"/>
    <cellStyle name="20% - Accent2" xfId="20" builtinId="34" customBuiltin="1"/>
    <cellStyle name="20% - Accent2 2" xfId="61" xr:uid="{00000000-0005-0000-0000-000018000000}"/>
    <cellStyle name="20% - Accent2 2 2" xfId="171" xr:uid="{00000000-0005-0000-0000-000019000000}"/>
    <cellStyle name="20% - Accent2 2_6.2 CBR B" xfId="229" xr:uid="{00000000-0005-0000-0000-00001A000000}"/>
    <cellStyle name="20% - Accent2 3" xfId="201" xr:uid="{00000000-0005-0000-0000-00001B000000}"/>
    <cellStyle name="20% - Accent3" xfId="23" builtinId="38" customBuiltin="1"/>
    <cellStyle name="20% - Accent3 2" xfId="62" xr:uid="{00000000-0005-0000-0000-00001D000000}"/>
    <cellStyle name="20% - Accent3 2 2" xfId="172" xr:uid="{00000000-0005-0000-0000-00001E000000}"/>
    <cellStyle name="20% - Accent3 2_6.2 CBR B" xfId="230" xr:uid="{00000000-0005-0000-0000-00001F000000}"/>
    <cellStyle name="20% - Accent3 3" xfId="203" xr:uid="{00000000-0005-0000-0000-000020000000}"/>
    <cellStyle name="20% - Accent4" xfId="26" builtinId="42" customBuiltin="1"/>
    <cellStyle name="20% - Accent4 2" xfId="63" xr:uid="{00000000-0005-0000-0000-000022000000}"/>
    <cellStyle name="20% - Accent4 2 2" xfId="173" xr:uid="{00000000-0005-0000-0000-000023000000}"/>
    <cellStyle name="20% - Accent4 2_6.2 CBR B" xfId="231" xr:uid="{00000000-0005-0000-0000-000024000000}"/>
    <cellStyle name="20% - Accent4 3" xfId="205" xr:uid="{00000000-0005-0000-0000-000025000000}"/>
    <cellStyle name="20% - Accent5" xfId="29" builtinId="46" customBuiltin="1"/>
    <cellStyle name="20% - Accent5 2" xfId="64" xr:uid="{00000000-0005-0000-0000-000027000000}"/>
    <cellStyle name="20% - Accent5 2 2" xfId="174" xr:uid="{00000000-0005-0000-0000-000028000000}"/>
    <cellStyle name="20% - Accent5 2_6.2 CBR B" xfId="232" xr:uid="{00000000-0005-0000-0000-000029000000}"/>
    <cellStyle name="20% - Accent5 3" xfId="207" xr:uid="{00000000-0005-0000-0000-00002A000000}"/>
    <cellStyle name="20% - Accent6" xfId="32" builtinId="50" customBuiltin="1"/>
    <cellStyle name="20% - Accent6 2" xfId="65" xr:uid="{00000000-0005-0000-0000-00002C000000}"/>
    <cellStyle name="20% - Accent6 2 2" xfId="175" xr:uid="{00000000-0005-0000-0000-00002D000000}"/>
    <cellStyle name="20% - Accent6 2_6.2 CBR B" xfId="233" xr:uid="{00000000-0005-0000-0000-00002E000000}"/>
    <cellStyle name="20% - Accent6 3" xfId="209" xr:uid="{00000000-0005-0000-0000-00002F000000}"/>
    <cellStyle name="40% - Accent1" xfId="18" builtinId="31" customBuiltin="1"/>
    <cellStyle name="40% - Accent1 2" xfId="66" xr:uid="{00000000-0005-0000-0000-000031000000}"/>
    <cellStyle name="40% - Accent1 2 2" xfId="176" xr:uid="{00000000-0005-0000-0000-000032000000}"/>
    <cellStyle name="40% - Accent1 2_6.2 CBR B" xfId="234" xr:uid="{00000000-0005-0000-0000-000033000000}"/>
    <cellStyle name="40% - Accent1 3" xfId="200" xr:uid="{00000000-0005-0000-0000-000034000000}"/>
    <cellStyle name="40% - Accent2" xfId="21" builtinId="35" customBuiltin="1"/>
    <cellStyle name="40% - Accent2 2" xfId="67" xr:uid="{00000000-0005-0000-0000-000036000000}"/>
    <cellStyle name="40% - Accent2 2 2" xfId="177" xr:uid="{00000000-0005-0000-0000-000037000000}"/>
    <cellStyle name="40% - Accent2 2_6.2 CBR B" xfId="235" xr:uid="{00000000-0005-0000-0000-000038000000}"/>
    <cellStyle name="40% - Accent2 3" xfId="202" xr:uid="{00000000-0005-0000-0000-000039000000}"/>
    <cellStyle name="40% - Accent3" xfId="24" builtinId="39" customBuiltin="1"/>
    <cellStyle name="40% - Accent3 2" xfId="68" xr:uid="{00000000-0005-0000-0000-00003B000000}"/>
    <cellStyle name="40% - Accent3 2 2" xfId="178" xr:uid="{00000000-0005-0000-0000-00003C000000}"/>
    <cellStyle name="40% - Accent3 2_6.2 CBR B" xfId="236" xr:uid="{00000000-0005-0000-0000-00003D000000}"/>
    <cellStyle name="40% - Accent3 3" xfId="204" xr:uid="{00000000-0005-0000-0000-00003E000000}"/>
    <cellStyle name="40% - Accent4" xfId="27" builtinId="43" customBuiltin="1"/>
    <cellStyle name="40% - Accent4 2" xfId="69" xr:uid="{00000000-0005-0000-0000-000040000000}"/>
    <cellStyle name="40% - Accent4 2 2" xfId="179" xr:uid="{00000000-0005-0000-0000-000041000000}"/>
    <cellStyle name="40% - Accent4 2_6.2 CBR B" xfId="237" xr:uid="{00000000-0005-0000-0000-000042000000}"/>
    <cellStyle name="40% - Accent4 3" xfId="206" xr:uid="{00000000-0005-0000-0000-000043000000}"/>
    <cellStyle name="40% - Accent5" xfId="30" builtinId="47" customBuiltin="1"/>
    <cellStyle name="40% - Accent5 2" xfId="70" xr:uid="{00000000-0005-0000-0000-000045000000}"/>
    <cellStyle name="40% - Accent5 2 2" xfId="180" xr:uid="{00000000-0005-0000-0000-000046000000}"/>
    <cellStyle name="40% - Accent5 2_6.2 CBR B" xfId="238" xr:uid="{00000000-0005-0000-0000-000047000000}"/>
    <cellStyle name="40% - Accent5 3" xfId="208" xr:uid="{00000000-0005-0000-0000-000048000000}"/>
    <cellStyle name="40% - Accent6" xfId="33" builtinId="51" customBuiltin="1"/>
    <cellStyle name="40% - Accent6 2" xfId="71" xr:uid="{00000000-0005-0000-0000-00004A000000}"/>
    <cellStyle name="40% - Accent6 2 2" xfId="181" xr:uid="{00000000-0005-0000-0000-00004B000000}"/>
    <cellStyle name="40% - Accent6 2_6.2 CBR B" xfId="239" xr:uid="{00000000-0005-0000-0000-00004C000000}"/>
    <cellStyle name="40% - Accent6 3" xfId="210" xr:uid="{00000000-0005-0000-0000-00004D000000}"/>
    <cellStyle name="60% - Accent1 2" xfId="72" xr:uid="{00000000-0005-0000-0000-00004F000000}"/>
    <cellStyle name="60% - Accent1 3" xfId="138" xr:uid="{00000000-0005-0000-0000-000071000000}"/>
    <cellStyle name="60% - Accent2 2" xfId="73" xr:uid="{00000000-0005-0000-0000-000051000000}"/>
    <cellStyle name="60% - Accent2 3" xfId="139" xr:uid="{00000000-0005-0000-0000-000073000000}"/>
    <cellStyle name="60% - Accent3 2" xfId="74" xr:uid="{00000000-0005-0000-0000-000053000000}"/>
    <cellStyle name="60% - Accent3 3" xfId="140" xr:uid="{00000000-0005-0000-0000-000075000000}"/>
    <cellStyle name="60% - Accent4 2" xfId="75" xr:uid="{00000000-0005-0000-0000-000055000000}"/>
    <cellStyle name="60% - Accent4 3" xfId="141" xr:uid="{00000000-0005-0000-0000-000077000000}"/>
    <cellStyle name="60% - Accent5 2" xfId="76" xr:uid="{00000000-0005-0000-0000-000057000000}"/>
    <cellStyle name="60% - Accent5 3" xfId="142" xr:uid="{00000000-0005-0000-0000-000079000000}"/>
    <cellStyle name="60% - Accent6 2" xfId="77" xr:uid="{00000000-0005-0000-0000-000059000000}"/>
    <cellStyle name="60% - Accent6 3" xfId="143" xr:uid="{00000000-0005-0000-0000-00007B000000}"/>
    <cellStyle name="Accent1" xfId="16" builtinId="29" customBuiltin="1"/>
    <cellStyle name="Accent1 2" xfId="78" xr:uid="{00000000-0005-0000-0000-00005B000000}"/>
    <cellStyle name="Accent2" xfId="19" builtinId="33" customBuiltin="1"/>
    <cellStyle name="Accent2 2" xfId="79" xr:uid="{00000000-0005-0000-0000-00005D000000}"/>
    <cellStyle name="Accent3" xfId="22" builtinId="37" customBuiltin="1"/>
    <cellStyle name="Accent3 2" xfId="80" xr:uid="{00000000-0005-0000-0000-00005F000000}"/>
    <cellStyle name="Accent4" xfId="25" builtinId="41" customBuiltin="1"/>
    <cellStyle name="Accent4 2" xfId="81" xr:uid="{00000000-0005-0000-0000-000061000000}"/>
    <cellStyle name="Accent5" xfId="28" builtinId="45" customBuiltin="1"/>
    <cellStyle name="Accent5 2" xfId="82" xr:uid="{00000000-0005-0000-0000-000063000000}"/>
    <cellStyle name="Accent6" xfId="31" builtinId="49" customBuiltin="1"/>
    <cellStyle name="Accent6 2" xfId="83" xr:uid="{00000000-0005-0000-0000-000065000000}"/>
    <cellStyle name="Bad" xfId="6" builtinId="27" customBuiltin="1"/>
    <cellStyle name="Bad 2" xfId="84" xr:uid="{00000000-0005-0000-0000-000067000000}"/>
    <cellStyle name="Calculation" xfId="9" builtinId="22" customBuiltin="1"/>
    <cellStyle name="Calculation 2" xfId="85" xr:uid="{00000000-0005-0000-0000-000069000000}"/>
    <cellStyle name="Check Cell" xfId="11" builtinId="23" customBuiltin="1"/>
    <cellStyle name="Check Cell 2" xfId="86" xr:uid="{00000000-0005-0000-0000-00006B000000}"/>
    <cellStyle name="Comma" xfId="299" builtinId="3"/>
    <cellStyle name="Comma 2" xfId="87" xr:uid="{00000000-0005-0000-0000-00006D000000}"/>
    <cellStyle name="Comma 2 2" xfId="146" xr:uid="{00000000-0005-0000-0000-00006E000000}"/>
    <cellStyle name="Comma 2 2 2" xfId="152" xr:uid="{00000000-0005-0000-0000-00006F000000}"/>
    <cellStyle name="Comma 2 2 2 2" xfId="278" xr:uid="{00000000-0005-0000-0000-000070000000}"/>
    <cellStyle name="Comma 2 2 3" xfId="157" xr:uid="{00000000-0005-0000-0000-000071000000}"/>
    <cellStyle name="Comma 2 2 3 2" xfId="288" xr:uid="{00000000-0005-0000-0000-000072000000}"/>
    <cellStyle name="Comma 2 2 4" xfId="214" xr:uid="{00000000-0005-0000-0000-000073000000}"/>
    <cellStyle name="Comma 2 2 5" xfId="271" xr:uid="{00000000-0005-0000-0000-000074000000}"/>
    <cellStyle name="Comma 2 2 6" xfId="296" xr:uid="{00000000-0005-0000-0000-000075000000}"/>
    <cellStyle name="Comma 2 2_Database" xfId="212" xr:uid="{00000000-0005-0000-0000-000076000000}"/>
    <cellStyle name="Comma 2 3" xfId="301" xr:uid="{3D6F5C46-D545-47C1-BB4C-8B9CD5443051}"/>
    <cellStyle name="Comma 3" xfId="88" xr:uid="{00000000-0005-0000-0000-000077000000}"/>
    <cellStyle name="Comma 3 2" xfId="115" xr:uid="{00000000-0005-0000-0000-000078000000}"/>
    <cellStyle name="Comma 3 2 2" xfId="189" xr:uid="{00000000-0005-0000-0000-000079000000}"/>
    <cellStyle name="Comma 3 3" xfId="182" xr:uid="{00000000-0005-0000-0000-00007A000000}"/>
    <cellStyle name="Comma 3 4" xfId="287" xr:uid="{00000000-0005-0000-0000-00007B000000}"/>
    <cellStyle name="Comma 4" xfId="107" xr:uid="{00000000-0005-0000-0000-00007C000000}"/>
    <cellStyle name="Comma 4 2" xfId="281" xr:uid="{00000000-0005-0000-0000-00007D000000}"/>
    <cellStyle name="Comma 4 3" xfId="274" xr:uid="{00000000-0005-0000-0000-00007E000000}"/>
    <cellStyle name="Comma 4 6" xfId="266" xr:uid="{00000000-0005-0000-0000-00007F000000}"/>
    <cellStyle name="Comma 4 6 2" xfId="282" xr:uid="{00000000-0005-0000-0000-000080000000}"/>
    <cellStyle name="Comma 4 6 3" xfId="290" xr:uid="{00000000-0005-0000-0000-000081000000}"/>
    <cellStyle name="Comma 4 6 4" xfId="293" xr:uid="{00000000-0005-0000-0000-000082000000}"/>
    <cellStyle name="Comma 4 6 5" xfId="275" xr:uid="{00000000-0005-0000-0000-000083000000}"/>
    <cellStyle name="Comma 4 6 6" xfId="298" xr:uid="{00000000-0005-0000-0000-000084000000}"/>
    <cellStyle name="Comma 5" xfId="160" xr:uid="{00000000-0005-0000-0000-000085000000}"/>
    <cellStyle name="Comma 5 2" xfId="292" xr:uid="{00000000-0005-0000-0000-000086000000}"/>
    <cellStyle name="Comma 6" xfId="270" xr:uid="{00000000-0005-0000-0000-000087000000}"/>
    <cellStyle name="Comma 7" xfId="295" xr:uid="{00000000-0005-0000-0000-000088000000}"/>
    <cellStyle name="Comma0" xfId="38" xr:uid="{00000000-0005-0000-0000-000089000000}"/>
    <cellStyle name="Currency 11" xfId="284" xr:uid="{00000000-0005-0000-0000-00008B000000}"/>
    <cellStyle name="Currency 2" xfId="58" xr:uid="{00000000-0005-0000-0000-00008C000000}"/>
    <cellStyle name="Currency 2 2" xfId="280" xr:uid="{00000000-0005-0000-0000-00008D000000}"/>
    <cellStyle name="Currency 2 3" xfId="273" xr:uid="{00000000-0005-0000-0000-00008E000000}"/>
    <cellStyle name="Currency 3" xfId="116" xr:uid="{00000000-0005-0000-0000-00008F000000}"/>
    <cellStyle name="Currency 3 2" xfId="283" xr:uid="{00000000-0005-0000-0000-000090000000}"/>
    <cellStyle name="Currency 3 3" xfId="276" xr:uid="{00000000-0005-0000-0000-000091000000}"/>
    <cellStyle name="Currency 3 4" xfId="268" xr:uid="{00000000-0005-0000-0000-000092000000}"/>
    <cellStyle name="Currency 4" xfId="147" xr:uid="{00000000-0005-0000-0000-000093000000}"/>
    <cellStyle name="Currency 4 2" xfId="151" xr:uid="{00000000-0005-0000-0000-000094000000}"/>
    <cellStyle name="Currency 4 2 2" xfId="279" xr:uid="{00000000-0005-0000-0000-000095000000}"/>
    <cellStyle name="Currency 4 3" xfId="158" xr:uid="{00000000-0005-0000-0000-000096000000}"/>
    <cellStyle name="Currency 4 3 2" xfId="289" xr:uid="{00000000-0005-0000-0000-000097000000}"/>
    <cellStyle name="Currency 4 4" xfId="215" xr:uid="{00000000-0005-0000-0000-000098000000}"/>
    <cellStyle name="Currency 4 5" xfId="272" xr:uid="{00000000-0005-0000-0000-000099000000}"/>
    <cellStyle name="Currency 4 6" xfId="297" xr:uid="{00000000-0005-0000-0000-00009A000000}"/>
    <cellStyle name="Currency 5" xfId="149" xr:uid="{00000000-0005-0000-0000-00009B000000}"/>
    <cellStyle name="Currency 5 2" xfId="277" xr:uid="{00000000-0005-0000-0000-00009C000000}"/>
    <cellStyle name="Currency 6" xfId="154" xr:uid="{00000000-0005-0000-0000-00009D000000}"/>
    <cellStyle name="Currency 6 2" xfId="286" xr:uid="{00000000-0005-0000-0000-00009E000000}"/>
    <cellStyle name="Currency 7" xfId="291" xr:uid="{00000000-0005-0000-0000-00009F000000}"/>
    <cellStyle name="Currency 8" xfId="269" xr:uid="{00000000-0005-0000-0000-0000A0000000}"/>
    <cellStyle name="Currency 9" xfId="294" xr:uid="{00000000-0005-0000-0000-0000A1000000}"/>
    <cellStyle name="Currency0" xfId="39" xr:uid="{00000000-0005-0000-0000-0000A3000000}"/>
    <cellStyle name="Date" xfId="40" xr:uid="{00000000-0005-0000-0000-0000A4000000}"/>
    <cellStyle name="Explanatory Text" xfId="14" builtinId="53" customBuiltin="1"/>
    <cellStyle name="Explanatory Text 2" xfId="89" xr:uid="{00000000-0005-0000-0000-0000A6000000}"/>
    <cellStyle name="Fixed" xfId="41" xr:uid="{00000000-0005-0000-0000-0000A7000000}"/>
    <cellStyle name="Followed Hyperlink" xfId="145" builtinId="9" customBuiltin="1"/>
    <cellStyle name="Good" xfId="5" builtinId="26" customBuiltin="1"/>
    <cellStyle name="Good 2" xfId="90" xr:uid="{00000000-0005-0000-0000-0000AA000000}"/>
    <cellStyle name="Grey" xfId="42" xr:uid="{00000000-0005-0000-0000-0000AB000000}"/>
    <cellStyle name="Heading 1" xfId="1" builtinId="16" customBuiltin="1"/>
    <cellStyle name="Heading 1 2" xfId="91" xr:uid="{00000000-0005-0000-0000-0000AD000000}"/>
    <cellStyle name="Heading 2" xfId="2" builtinId="17" customBuiltin="1"/>
    <cellStyle name="Heading 2 2" xfId="92" xr:uid="{00000000-0005-0000-0000-0000AF000000}"/>
    <cellStyle name="Heading 3" xfId="3" builtinId="18" customBuiltin="1"/>
    <cellStyle name="Heading 3 2" xfId="93" xr:uid="{00000000-0005-0000-0000-0000B1000000}"/>
    <cellStyle name="Heading 4" xfId="4" builtinId="19" customBuiltin="1"/>
    <cellStyle name="Heading 4 2" xfId="94" xr:uid="{00000000-0005-0000-0000-0000B3000000}"/>
    <cellStyle name="Hyperlink 2" xfId="144" xr:uid="{00000000-0005-0000-0000-0000B4000000}"/>
    <cellStyle name="Input" xfId="7" builtinId="20" customBuiltin="1"/>
    <cellStyle name="Input [yellow]" xfId="43" xr:uid="{00000000-0005-0000-0000-0000B6000000}"/>
    <cellStyle name="Input 2" xfId="95" xr:uid="{00000000-0005-0000-0000-0000B7000000}"/>
    <cellStyle name="Linked Cell" xfId="10" builtinId="24" customBuiltin="1"/>
    <cellStyle name="Linked Cell 2" xfId="96" xr:uid="{00000000-0005-0000-0000-0000B9000000}"/>
    <cellStyle name="M" xfId="44" xr:uid="{00000000-0005-0000-0000-0000BA000000}"/>
    <cellStyle name="M.00" xfId="45" xr:uid="{00000000-0005-0000-0000-0000BB000000}"/>
    <cellStyle name="M_9. Rev2Cost_GDPIPI" xfId="55" xr:uid="{00000000-0005-0000-0000-0000BC000000}"/>
    <cellStyle name="M_9. Rev2Cost_GDPIPI 2" xfId="111" xr:uid="{00000000-0005-0000-0000-0000BD000000}"/>
    <cellStyle name="M_9. Rev2Cost_GDPIPI_6.2 CBR B" xfId="240" xr:uid="{00000000-0005-0000-0000-0000BE000000}"/>
    <cellStyle name="M_9. Rev2Cost_GDPIPI_9. Shared Tax - Rate Rider" xfId="256" xr:uid="{00000000-0005-0000-0000-0000BF000000}"/>
    <cellStyle name="M_lists" xfId="49" xr:uid="{00000000-0005-0000-0000-0000C0000000}"/>
    <cellStyle name="M_lists 2" xfId="109" xr:uid="{00000000-0005-0000-0000-0000C1000000}"/>
    <cellStyle name="M_lists_4. Current Monthly Fixed Charge" xfId="51" xr:uid="{00000000-0005-0000-0000-0000C2000000}"/>
    <cellStyle name="M_lists_6.2 CBR B" xfId="241" xr:uid="{00000000-0005-0000-0000-0000C3000000}"/>
    <cellStyle name="M_lists_9. Shared Tax - Rate Rider" xfId="257" xr:uid="{00000000-0005-0000-0000-0000C4000000}"/>
    <cellStyle name="M_Sheet4" xfId="57" xr:uid="{00000000-0005-0000-0000-0000C5000000}"/>
    <cellStyle name="M_Sheet4 2" xfId="113" xr:uid="{00000000-0005-0000-0000-0000C6000000}"/>
    <cellStyle name="M_Sheet4_6.2 CBR B" xfId="242" xr:uid="{00000000-0005-0000-0000-0000C7000000}"/>
    <cellStyle name="M_Sheet4_9. Shared Tax - Rate Rider" xfId="258" xr:uid="{00000000-0005-0000-0000-0000C8000000}"/>
    <cellStyle name="Neutral 2" xfId="97" xr:uid="{00000000-0005-0000-0000-0000CA000000}"/>
    <cellStyle name="Neutral 3" xfId="137" xr:uid="{00000000-0005-0000-0000-0000D9000000}"/>
    <cellStyle name="Normal" xfId="0" builtinId="0"/>
    <cellStyle name="Normal - Style1" xfId="46" xr:uid="{00000000-0005-0000-0000-0000CC000000}"/>
    <cellStyle name="Normal 10 12" xfId="148" xr:uid="{00000000-0005-0000-0000-0000CD000000}"/>
    <cellStyle name="Normal 11" xfId="259" xr:uid="{00000000-0005-0000-0000-0000CE000000}"/>
    <cellStyle name="Normal 12" xfId="260" xr:uid="{00000000-0005-0000-0000-0000CF000000}"/>
    <cellStyle name="Normal 13 6" xfId="264" xr:uid="{00000000-0005-0000-0000-0000D0000000}"/>
    <cellStyle name="Normal 14 2" xfId="300" xr:uid="{DE4BE5A9-263E-41C2-9B67-42FAFEC8D6B3}"/>
    <cellStyle name="Normal 15" xfId="265" xr:uid="{00000000-0005-0000-0000-0000D1000000}"/>
    <cellStyle name="Normal 167" xfId="120" xr:uid="{00000000-0005-0000-0000-0000D2000000}"/>
    <cellStyle name="Normal 167 2" xfId="193" xr:uid="{00000000-0005-0000-0000-0000D3000000}"/>
    <cellStyle name="Normal 167_6.2 CBR B" xfId="243" xr:uid="{00000000-0005-0000-0000-0000D4000000}"/>
    <cellStyle name="Normal 168" xfId="121" xr:uid="{00000000-0005-0000-0000-0000D5000000}"/>
    <cellStyle name="Normal 168 2" xfId="194" xr:uid="{00000000-0005-0000-0000-0000D6000000}"/>
    <cellStyle name="Normal 168_6.2 CBR B" xfId="244" xr:uid="{00000000-0005-0000-0000-0000D7000000}"/>
    <cellStyle name="Normal 169" xfId="122" xr:uid="{00000000-0005-0000-0000-0000D8000000}"/>
    <cellStyle name="Normal 169 2" xfId="195" xr:uid="{00000000-0005-0000-0000-0000D9000000}"/>
    <cellStyle name="Normal 169_6.2 CBR B" xfId="245" xr:uid="{00000000-0005-0000-0000-0000DA000000}"/>
    <cellStyle name="Normal 170" xfId="123" xr:uid="{00000000-0005-0000-0000-0000DB000000}"/>
    <cellStyle name="Normal 170 2" xfId="196" xr:uid="{00000000-0005-0000-0000-0000DC000000}"/>
    <cellStyle name="Normal 170_6.2 CBR B" xfId="246" xr:uid="{00000000-0005-0000-0000-0000DD000000}"/>
    <cellStyle name="Normal 171" xfId="124" xr:uid="{00000000-0005-0000-0000-0000DE000000}"/>
    <cellStyle name="Normal 171 2" xfId="197" xr:uid="{00000000-0005-0000-0000-0000DF000000}"/>
    <cellStyle name="Normal 171_6.2 CBR B" xfId="247" xr:uid="{00000000-0005-0000-0000-0000E0000000}"/>
    <cellStyle name="Normal 19" xfId="125" xr:uid="{00000000-0005-0000-0000-0000E1000000}"/>
    <cellStyle name="Normal 2" xfId="52" xr:uid="{00000000-0005-0000-0000-0000E2000000}"/>
    <cellStyle name="Normal 25" xfId="126" xr:uid="{00000000-0005-0000-0000-0000E3000000}"/>
    <cellStyle name="Normal 3" xfId="98" xr:uid="{00000000-0005-0000-0000-0000E4000000}"/>
    <cellStyle name="Normal 3 2" xfId="183" xr:uid="{00000000-0005-0000-0000-0000E5000000}"/>
    <cellStyle name="Normal 3_6.2 CBR B" xfId="248" xr:uid="{00000000-0005-0000-0000-0000E6000000}"/>
    <cellStyle name="Normal 30" xfId="127" xr:uid="{00000000-0005-0000-0000-0000E7000000}"/>
    <cellStyle name="Normal 31" xfId="132" xr:uid="{00000000-0005-0000-0000-0000E8000000}"/>
    <cellStyle name="Normal 4" xfId="99" xr:uid="{00000000-0005-0000-0000-0000E9000000}"/>
    <cellStyle name="Normal 4 2" xfId="184" xr:uid="{00000000-0005-0000-0000-0000EA000000}"/>
    <cellStyle name="Normal 4_6.2 CBR B" xfId="249" xr:uid="{00000000-0005-0000-0000-0000EB000000}"/>
    <cellStyle name="Normal 41" xfId="128" xr:uid="{00000000-0005-0000-0000-0000EC000000}"/>
    <cellStyle name="Normal 42" xfId="133" xr:uid="{00000000-0005-0000-0000-0000ED000000}"/>
    <cellStyle name="Normal 5" xfId="100" xr:uid="{00000000-0005-0000-0000-0000EE000000}"/>
    <cellStyle name="Normal 5 2" xfId="117" xr:uid="{00000000-0005-0000-0000-0000EF000000}"/>
    <cellStyle name="Normal 5 2 2" xfId="190" xr:uid="{00000000-0005-0000-0000-0000F0000000}"/>
    <cellStyle name="Normal 5 2_6.2 CBR B" xfId="251" xr:uid="{00000000-0005-0000-0000-0000F1000000}"/>
    <cellStyle name="Normal 5 3" xfId="185" xr:uid="{00000000-0005-0000-0000-0000F2000000}"/>
    <cellStyle name="Normal 5_6.2 CBR B" xfId="250" xr:uid="{00000000-0005-0000-0000-0000F3000000}"/>
    <cellStyle name="Normal 50" xfId="129" xr:uid="{00000000-0005-0000-0000-0000F4000000}"/>
    <cellStyle name="Normal 51" xfId="131" xr:uid="{00000000-0005-0000-0000-0000F5000000}"/>
    <cellStyle name="Normal 52" xfId="134" xr:uid="{00000000-0005-0000-0000-0000F6000000}"/>
    <cellStyle name="Normal 6" xfId="114" xr:uid="{00000000-0005-0000-0000-0000F7000000}"/>
    <cellStyle name="Normal 6 2" xfId="188" xr:uid="{00000000-0005-0000-0000-0000F8000000}"/>
    <cellStyle name="Normal 6 3" xfId="285" xr:uid="{00000000-0005-0000-0000-0000F9000000}"/>
    <cellStyle name="Normal 6 4" xfId="263" xr:uid="{00000000-0005-0000-0000-0000FA000000}"/>
    <cellStyle name="Normal 6_6.2 CBR B" xfId="252" xr:uid="{00000000-0005-0000-0000-0000FB000000}"/>
    <cellStyle name="Normal 60" xfId="130" xr:uid="{00000000-0005-0000-0000-0000FC000000}"/>
    <cellStyle name="Normal 61" xfId="135" xr:uid="{00000000-0005-0000-0000-0000FD000000}"/>
    <cellStyle name="Note" xfId="13" builtinId="10" customBuiltin="1"/>
    <cellStyle name="Note 2" xfId="101" xr:uid="{00000000-0005-0000-0000-00000E010000}"/>
    <cellStyle name="Note 2 2" xfId="186" xr:uid="{00000000-0005-0000-0000-00000F010000}"/>
    <cellStyle name="Note 3" xfId="198" xr:uid="{00000000-0005-0000-0000-000010010000}"/>
    <cellStyle name="Output" xfId="8" builtinId="21" customBuiltin="1"/>
    <cellStyle name="Output 2" xfId="102" xr:uid="{00000000-0005-0000-0000-000012010000}"/>
    <cellStyle name="Percent [2]" xfId="47" xr:uid="{00000000-0005-0000-0000-000014010000}"/>
    <cellStyle name="Percent 10" xfId="161" xr:uid="{00000000-0005-0000-0000-000015010000}"/>
    <cellStyle name="Percent 11" xfId="162" xr:uid="{00000000-0005-0000-0000-000016010000}"/>
    <cellStyle name="Percent 12" xfId="163" xr:uid="{00000000-0005-0000-0000-000017010000}"/>
    <cellStyle name="Percent 13" xfId="164" xr:uid="{00000000-0005-0000-0000-000018010000}"/>
    <cellStyle name="Percent 13 6" xfId="267" xr:uid="{00000000-0005-0000-0000-000019010000}"/>
    <cellStyle name="Percent 14" xfId="165" xr:uid="{00000000-0005-0000-0000-00001A010000}"/>
    <cellStyle name="Percent 15" xfId="166" xr:uid="{00000000-0005-0000-0000-00001B010000}"/>
    <cellStyle name="Percent 16" xfId="167" xr:uid="{00000000-0005-0000-0000-00001C010000}"/>
    <cellStyle name="Percent 17" xfId="169" xr:uid="{00000000-0005-0000-0000-00001D010000}"/>
    <cellStyle name="Percent 18" xfId="168" xr:uid="{00000000-0005-0000-0000-00001E010000}"/>
    <cellStyle name="Percent 19" xfId="211" xr:uid="{00000000-0005-0000-0000-00001F010000}"/>
    <cellStyle name="Percent 2" xfId="59" xr:uid="{00000000-0005-0000-0000-000020010000}"/>
    <cellStyle name="Percent 20" xfId="213" xr:uid="{00000000-0005-0000-0000-000021010000}"/>
    <cellStyle name="Percent 21" xfId="216" xr:uid="{00000000-0005-0000-0000-000022010000}"/>
    <cellStyle name="Percent 22" xfId="217" xr:uid="{00000000-0005-0000-0000-000023010000}"/>
    <cellStyle name="Percent 23" xfId="218" xr:uid="{00000000-0005-0000-0000-000024010000}"/>
    <cellStyle name="Percent 24" xfId="219" xr:uid="{00000000-0005-0000-0000-000025010000}"/>
    <cellStyle name="Percent 25" xfId="220" xr:uid="{00000000-0005-0000-0000-000026010000}"/>
    <cellStyle name="Percent 26" xfId="221" xr:uid="{00000000-0005-0000-0000-000027010000}"/>
    <cellStyle name="Percent 27" xfId="222" xr:uid="{00000000-0005-0000-0000-000028010000}"/>
    <cellStyle name="Percent 28" xfId="223" xr:uid="{00000000-0005-0000-0000-000029010000}"/>
    <cellStyle name="Percent 29" xfId="224" xr:uid="{00000000-0005-0000-0000-00002A010000}"/>
    <cellStyle name="Percent 3" xfId="103" xr:uid="{00000000-0005-0000-0000-00002B010000}"/>
    <cellStyle name="Percent 3 2" xfId="118" xr:uid="{00000000-0005-0000-0000-00002C010000}"/>
    <cellStyle name="Percent 3 2 2" xfId="191" xr:uid="{00000000-0005-0000-0000-00002D010000}"/>
    <cellStyle name="Percent 3 3" xfId="187" xr:uid="{00000000-0005-0000-0000-00002E010000}"/>
    <cellStyle name="Percent 30" xfId="262" xr:uid="{00000000-0005-0000-0000-00002F010000}"/>
    <cellStyle name="Percent 4" xfId="119" xr:uid="{00000000-0005-0000-0000-000030010000}"/>
    <cellStyle name="Percent 4 2" xfId="192" xr:uid="{00000000-0005-0000-0000-000031010000}"/>
    <cellStyle name="Percent 5" xfId="150" xr:uid="{00000000-0005-0000-0000-000032010000}"/>
    <cellStyle name="Percent 54" xfId="261" xr:uid="{00000000-0005-0000-0000-000033010000}"/>
    <cellStyle name="Percent 6" xfId="155" xr:uid="{00000000-0005-0000-0000-000034010000}"/>
    <cellStyle name="Percent 7" xfId="156" xr:uid="{00000000-0005-0000-0000-000035010000}"/>
    <cellStyle name="Percent 8" xfId="153" xr:uid="{00000000-0005-0000-0000-000036010000}"/>
    <cellStyle name="Percent 9" xfId="159" xr:uid="{00000000-0005-0000-0000-000037010000}"/>
    <cellStyle name="Title 2" xfId="104" xr:uid="{00000000-0005-0000-0000-000039010000}"/>
    <cellStyle name="Title 3" xfId="136" xr:uid="{00000000-0005-0000-0000-000044010000}"/>
    <cellStyle name="Total" xfId="15" builtinId="25" customBuiltin="1"/>
    <cellStyle name="Total 2" xfId="105" xr:uid="{00000000-0005-0000-0000-00003B010000}"/>
    <cellStyle name="Warning Text" xfId="12" builtinId="11" customBuiltin="1"/>
    <cellStyle name="Warning Text 2" xfId="106" xr:uid="{00000000-0005-0000-0000-00003D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3\..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nance/Regulatory%20files/Rate%20Applications/Year%202017%20Future%20Year%20Rate%20Application/Exhibit%209%20-%20Deferral%20and%20Variance%20Accounts/IRM_V11_NEW_GA_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22%20STATS/01%20-%20Jan/New%20Extract%20DB/Refresh%20IESO%20Settlement/LH%20IESO%20RPP%20Settlement%20Workbook%20JAN%20202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Users\nagyj\Downloads\Centre%20Wellington_Filing_Req_Chapter2_Appendices_V1.1_201211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Regulatory%20files/Rate%20Applications/Year%202018%20IRM%20Rate%20Application/Draft%20Application/London_Hydro_2018%20IRM%20Rate%20Generator%20Model%20-%20V1.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afety%20backup\2014%20IRM\LH%20CDM%20reports%20from%20MS\2006-2010%20Final%20OPA%20CDM%20Results.London%20Hydro%20Inc.%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ork/S&amp;P%20projections/Finance/Management/Budgets/2008%20Budget/Capital/Regulatory%20Smart%20Meter%20Expenditures%202008-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nance/Management/Budgets/2013%20Budget/Revenue%20and%20Regulatory/Regulatory%20Accounts%20Balance%20Sheet%20and%20COP%202012%20&amp;%202013%20-%20CGAAP%20with%20SM%20disposit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5%20STATS/Year%202015%20Elec%20Stat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File1.londonhydro.com\share\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8%20Budget\Narrative%20Templates\2008%20Capital%20Narrative%20-%20SAMP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U1" t="str">
            <v>Annual Budget</v>
          </cell>
        </row>
        <row r="2">
          <cell r="B2" t="str">
            <v xml:space="preserve">110 - Cash &amp; Equivalents            </v>
          </cell>
          <cell r="U2">
            <v>0</v>
          </cell>
        </row>
        <row r="3">
          <cell r="B3" t="str">
            <v xml:space="preserve">110 - Cash &amp; Equivalents            </v>
          </cell>
          <cell r="U3">
            <v>0</v>
          </cell>
        </row>
        <row r="4">
          <cell r="B4" t="str">
            <v xml:space="preserve">110 - Cash &amp; Equivalents            </v>
          </cell>
          <cell r="U4">
            <v>0</v>
          </cell>
        </row>
        <row r="5">
          <cell r="B5" t="str">
            <v xml:space="preserve">110 - Cash &amp; Equivalents            </v>
          </cell>
          <cell r="U5">
            <v>0</v>
          </cell>
        </row>
        <row r="6">
          <cell r="B6" t="str">
            <v xml:space="preserve">110 - Cash &amp; Equivalents            </v>
          </cell>
          <cell r="U6">
            <v>0</v>
          </cell>
        </row>
        <row r="7">
          <cell r="B7" t="str">
            <v xml:space="preserve">120 - Accounts Receivable           </v>
          </cell>
          <cell r="U7">
            <v>0</v>
          </cell>
        </row>
        <row r="8">
          <cell r="B8" t="str">
            <v xml:space="preserve">120 - Accounts Receivable           </v>
          </cell>
          <cell r="U8">
            <v>0</v>
          </cell>
        </row>
        <row r="9">
          <cell r="B9" t="str">
            <v xml:space="preserve">120 - Accounts Receivable           </v>
          </cell>
          <cell r="U9">
            <v>0</v>
          </cell>
        </row>
        <row r="10">
          <cell r="B10" t="str">
            <v xml:space="preserve">120 - Accounts Receivable           </v>
          </cell>
          <cell r="U10">
            <v>0</v>
          </cell>
        </row>
        <row r="11">
          <cell r="B11" t="str">
            <v xml:space="preserve">120 - Accounts Receivable           </v>
          </cell>
          <cell r="U11">
            <v>0</v>
          </cell>
        </row>
        <row r="12">
          <cell r="B12" t="str">
            <v xml:space="preserve">120 - Accounts Receivable           </v>
          </cell>
          <cell r="U12">
            <v>0</v>
          </cell>
        </row>
        <row r="13">
          <cell r="B13" t="str">
            <v xml:space="preserve">120 - Accounts Receivable           </v>
          </cell>
          <cell r="U13">
            <v>0</v>
          </cell>
        </row>
        <row r="14">
          <cell r="B14" t="str">
            <v xml:space="preserve">120 - Accounts Receivable           </v>
          </cell>
          <cell r="U14">
            <v>0</v>
          </cell>
        </row>
        <row r="15">
          <cell r="B15" t="str">
            <v xml:space="preserve">120 - Accounts Receivable           </v>
          </cell>
          <cell r="U15">
            <v>0</v>
          </cell>
        </row>
        <row r="16">
          <cell r="B16" t="str">
            <v xml:space="preserve">120 - Accounts Receivable           </v>
          </cell>
          <cell r="U16">
            <v>0</v>
          </cell>
        </row>
        <row r="17">
          <cell r="B17" t="str">
            <v xml:space="preserve">120 - Accounts Receivable           </v>
          </cell>
          <cell r="U17">
            <v>0</v>
          </cell>
        </row>
        <row r="18">
          <cell r="B18" t="str">
            <v xml:space="preserve">120 - Accounts Receivable           </v>
          </cell>
          <cell r="U18">
            <v>0</v>
          </cell>
        </row>
        <row r="19">
          <cell r="B19" t="str">
            <v xml:space="preserve">120 - Accounts Receivable           </v>
          </cell>
          <cell r="U19">
            <v>0</v>
          </cell>
        </row>
        <row r="20">
          <cell r="B20" t="str">
            <v xml:space="preserve">120 - Accounts Receivable           </v>
          </cell>
          <cell r="U20">
            <v>0</v>
          </cell>
        </row>
        <row r="21">
          <cell r="B21" t="str">
            <v xml:space="preserve">120 - Accounts Receivable           </v>
          </cell>
          <cell r="U21">
            <v>0</v>
          </cell>
        </row>
        <row r="22">
          <cell r="B22" t="str">
            <v xml:space="preserve">120 - Accounts Receivable           </v>
          </cell>
          <cell r="U22">
            <v>0</v>
          </cell>
        </row>
        <row r="23">
          <cell r="B23" t="str">
            <v xml:space="preserve">120 - Accounts Receivable           </v>
          </cell>
          <cell r="U23">
            <v>0</v>
          </cell>
        </row>
        <row r="24">
          <cell r="B24" t="str">
            <v xml:space="preserve">120 - Accounts Receivable           </v>
          </cell>
          <cell r="U24">
            <v>0</v>
          </cell>
        </row>
        <row r="25">
          <cell r="B25" t="str">
            <v xml:space="preserve">120 - Accounts Receivable           </v>
          </cell>
          <cell r="U25">
            <v>0</v>
          </cell>
        </row>
        <row r="26">
          <cell r="B26" t="str">
            <v xml:space="preserve">120 - Accounts Receivable           </v>
          </cell>
          <cell r="U26">
            <v>0</v>
          </cell>
        </row>
        <row r="27">
          <cell r="B27" t="str">
            <v xml:space="preserve">120 - Accounts Receivable           </v>
          </cell>
          <cell r="U27">
            <v>0</v>
          </cell>
        </row>
        <row r="28">
          <cell r="B28" t="str">
            <v xml:space="preserve">120 - Accounts Receivable           </v>
          </cell>
          <cell r="U28">
            <v>0</v>
          </cell>
        </row>
        <row r="29">
          <cell r="B29" t="str">
            <v xml:space="preserve">120 - Accounts Receivable           </v>
          </cell>
          <cell r="U29">
            <v>0</v>
          </cell>
        </row>
        <row r="30">
          <cell r="B30" t="str">
            <v xml:space="preserve">123 - Income Taxes Receivable       </v>
          </cell>
          <cell r="U30">
            <v>0</v>
          </cell>
        </row>
        <row r="31">
          <cell r="B31" t="str">
            <v xml:space="preserve">130 - Inventory                     </v>
          </cell>
          <cell r="U31">
            <v>0</v>
          </cell>
        </row>
        <row r="32">
          <cell r="B32" t="str">
            <v xml:space="preserve">130 - Inventory                     </v>
          </cell>
          <cell r="U32">
            <v>0</v>
          </cell>
        </row>
        <row r="33">
          <cell r="B33" t="str">
            <v xml:space="preserve">130 - Inventory                     </v>
          </cell>
          <cell r="U33">
            <v>0</v>
          </cell>
        </row>
        <row r="34">
          <cell r="B34" t="str">
            <v xml:space="preserve">130 - Inventory                     </v>
          </cell>
          <cell r="U34">
            <v>0</v>
          </cell>
        </row>
        <row r="35">
          <cell r="B35" t="str">
            <v xml:space="preserve">130 - Inventory                     </v>
          </cell>
          <cell r="U35">
            <v>0</v>
          </cell>
        </row>
        <row r="36">
          <cell r="B36" t="str">
            <v xml:space="preserve">130 - Inventory                     </v>
          </cell>
          <cell r="U36">
            <v>0</v>
          </cell>
        </row>
        <row r="37">
          <cell r="B37" t="str">
            <v xml:space="preserve">130 - Inventory                     </v>
          </cell>
          <cell r="U37">
            <v>0</v>
          </cell>
        </row>
        <row r="38">
          <cell r="B38" t="str">
            <v xml:space="preserve">130 - Inventory                     </v>
          </cell>
          <cell r="U38">
            <v>0</v>
          </cell>
        </row>
        <row r="39">
          <cell r="B39" t="str">
            <v xml:space="preserve">130 - Inventory                     </v>
          </cell>
          <cell r="U39">
            <v>0</v>
          </cell>
        </row>
        <row r="40">
          <cell r="B40" t="str">
            <v xml:space="preserve">130 - Inventory                     </v>
          </cell>
          <cell r="U40">
            <v>0</v>
          </cell>
        </row>
        <row r="41">
          <cell r="B41" t="str">
            <v xml:space="preserve">130 - Inventory                     </v>
          </cell>
          <cell r="U41">
            <v>0</v>
          </cell>
        </row>
        <row r="42">
          <cell r="B42" t="str">
            <v xml:space="preserve">130 - Inventory                     </v>
          </cell>
          <cell r="U42">
            <v>0</v>
          </cell>
        </row>
        <row r="43">
          <cell r="B43" t="str">
            <v xml:space="preserve">130 - Inventory                     </v>
          </cell>
          <cell r="U43">
            <v>0</v>
          </cell>
        </row>
        <row r="44">
          <cell r="B44" t="str">
            <v xml:space="preserve">130 - Inventory                     </v>
          </cell>
          <cell r="U44">
            <v>0</v>
          </cell>
        </row>
        <row r="45">
          <cell r="B45" t="str">
            <v xml:space="preserve">140 - Prepaid Expenses              </v>
          </cell>
          <cell r="U45">
            <v>0</v>
          </cell>
        </row>
        <row r="46">
          <cell r="B46" t="str">
            <v xml:space="preserve">140 - Prepaid Expenses              </v>
          </cell>
          <cell r="U46">
            <v>0</v>
          </cell>
        </row>
        <row r="47">
          <cell r="B47" t="str">
            <v xml:space="preserve">140 - Prepaid Expenses              </v>
          </cell>
          <cell r="U47">
            <v>0</v>
          </cell>
        </row>
        <row r="48">
          <cell r="B48" t="str">
            <v xml:space="preserve">140 - Prepaid Expenses              </v>
          </cell>
          <cell r="U48">
            <v>0</v>
          </cell>
        </row>
        <row r="49">
          <cell r="B49" t="str">
            <v xml:space="preserve">140 - Prepaid Expenses              </v>
          </cell>
          <cell r="U49">
            <v>0</v>
          </cell>
        </row>
        <row r="50">
          <cell r="B50" t="str">
            <v xml:space="preserve">140 - Prepaid Expenses              </v>
          </cell>
          <cell r="U50">
            <v>0</v>
          </cell>
        </row>
        <row r="51">
          <cell r="B51" t="str">
            <v xml:space="preserve">125 - Regulatory Amts Recov - Cur   </v>
          </cell>
          <cell r="U51">
            <v>0</v>
          </cell>
        </row>
        <row r="52">
          <cell r="B52" t="str">
            <v xml:space="preserve">160 - Regulatory Amts Recov - LT    </v>
          </cell>
          <cell r="U52">
            <v>0</v>
          </cell>
        </row>
        <row r="53">
          <cell r="B53" t="str">
            <v xml:space="preserve">160 - Regulatory Amts Recov - LT    </v>
          </cell>
          <cell r="U53">
            <v>0</v>
          </cell>
        </row>
        <row r="54">
          <cell r="B54" t="str">
            <v xml:space="preserve">160 - Regulatory Amts Recov - LT    </v>
          </cell>
          <cell r="U54">
            <v>0</v>
          </cell>
        </row>
        <row r="55">
          <cell r="B55" t="str">
            <v xml:space="preserve">160 - Regulatory Amts Recov - LT    </v>
          </cell>
          <cell r="U55">
            <v>0</v>
          </cell>
        </row>
        <row r="56">
          <cell r="B56" t="str">
            <v xml:space="preserve">160 - Regulatory Amts Recov - LT    </v>
          </cell>
          <cell r="U56">
            <v>0</v>
          </cell>
        </row>
        <row r="57">
          <cell r="B57" t="str">
            <v xml:space="preserve">160 - Regulatory Amts Recov - LT    </v>
          </cell>
          <cell r="U57">
            <v>0</v>
          </cell>
        </row>
        <row r="58">
          <cell r="B58" t="str">
            <v xml:space="preserve">160 - Regulatory Amts Recov - LT    </v>
          </cell>
          <cell r="U58">
            <v>0</v>
          </cell>
        </row>
        <row r="59">
          <cell r="B59" t="str">
            <v xml:space="preserve">160 - Regulatory Amts Recov - LT    </v>
          </cell>
          <cell r="U59">
            <v>0</v>
          </cell>
        </row>
        <row r="60">
          <cell r="B60" t="str">
            <v xml:space="preserve">160 - Regulatory Amts Recov - LT    </v>
          </cell>
          <cell r="U60">
            <v>0</v>
          </cell>
        </row>
        <row r="61">
          <cell r="B61" t="str">
            <v xml:space="preserve">160 - Regulatory Amts Recov - LT    </v>
          </cell>
          <cell r="U61">
            <v>0</v>
          </cell>
        </row>
        <row r="62">
          <cell r="B62" t="str">
            <v xml:space="preserve">160 - Regulatory Amts Recov - LT    </v>
          </cell>
          <cell r="U62">
            <v>0</v>
          </cell>
        </row>
        <row r="63">
          <cell r="B63" t="str">
            <v xml:space="preserve">160 - Regulatory Amts Recov - LT    </v>
          </cell>
          <cell r="U63">
            <v>0</v>
          </cell>
        </row>
        <row r="64">
          <cell r="B64" t="str">
            <v xml:space="preserve">165 - Future Income Taxes           </v>
          </cell>
          <cell r="U64">
            <v>0</v>
          </cell>
        </row>
        <row r="65">
          <cell r="B65" t="str">
            <v xml:space="preserve">200 - Capital Assets                </v>
          </cell>
          <cell r="U65">
            <v>0</v>
          </cell>
        </row>
        <row r="66">
          <cell r="B66" t="str">
            <v xml:space="preserve">200 - Capital Assets                </v>
          </cell>
          <cell r="U66">
            <v>0</v>
          </cell>
        </row>
        <row r="67">
          <cell r="B67" t="str">
            <v xml:space="preserve">200 - Capital Assets                </v>
          </cell>
          <cell r="U67">
            <v>0</v>
          </cell>
        </row>
        <row r="68">
          <cell r="B68" t="str">
            <v xml:space="preserve">200 - Capital Assets                </v>
          </cell>
          <cell r="U68">
            <v>0</v>
          </cell>
        </row>
        <row r="69">
          <cell r="B69" t="str">
            <v xml:space="preserve">200 - Capital Assets                </v>
          </cell>
          <cell r="U69">
            <v>0</v>
          </cell>
        </row>
        <row r="70">
          <cell r="B70" t="str">
            <v xml:space="preserve">200 - Capital Assets                </v>
          </cell>
          <cell r="U70">
            <v>0</v>
          </cell>
        </row>
        <row r="71">
          <cell r="B71" t="str">
            <v xml:space="preserve">200 - Capital Assets                </v>
          </cell>
          <cell r="U71">
            <v>0</v>
          </cell>
        </row>
        <row r="72">
          <cell r="B72" t="str">
            <v xml:space="preserve">200 - Capital Assets                </v>
          </cell>
          <cell r="U72">
            <v>0</v>
          </cell>
        </row>
        <row r="73">
          <cell r="B73" t="str">
            <v xml:space="preserve">200 - Capital Assets                </v>
          </cell>
          <cell r="U73">
            <v>0</v>
          </cell>
        </row>
        <row r="74">
          <cell r="B74" t="str">
            <v xml:space="preserve">200 - Capital Assets                </v>
          </cell>
          <cell r="U74">
            <v>0</v>
          </cell>
        </row>
        <row r="75">
          <cell r="B75" t="str">
            <v xml:space="preserve">200 - Capital Assets                </v>
          </cell>
          <cell r="U75">
            <v>0</v>
          </cell>
        </row>
        <row r="76">
          <cell r="B76" t="str">
            <v xml:space="preserve">200 - Capital Assets                </v>
          </cell>
          <cell r="U76">
            <v>0</v>
          </cell>
        </row>
        <row r="77">
          <cell r="B77" t="str">
            <v xml:space="preserve">200 - Capital Assets                </v>
          </cell>
          <cell r="U77">
            <v>0</v>
          </cell>
        </row>
        <row r="78">
          <cell r="B78" t="str">
            <v xml:space="preserve">200 - Capital Assets                </v>
          </cell>
          <cell r="U78">
            <v>0</v>
          </cell>
        </row>
        <row r="79">
          <cell r="B79" t="str">
            <v xml:space="preserve">200 - Capital Assets                </v>
          </cell>
          <cell r="U79">
            <v>0</v>
          </cell>
        </row>
        <row r="80">
          <cell r="B80" t="str">
            <v xml:space="preserve">200 - Capital Assets                </v>
          </cell>
          <cell r="U80">
            <v>0</v>
          </cell>
        </row>
        <row r="81">
          <cell r="B81" t="str">
            <v xml:space="preserve">200 - Capital Assets                </v>
          </cell>
          <cell r="U81">
            <v>0</v>
          </cell>
        </row>
        <row r="82">
          <cell r="B82" t="str">
            <v xml:space="preserve">200 - Capital Assets                </v>
          </cell>
          <cell r="U82">
            <v>0</v>
          </cell>
        </row>
        <row r="83">
          <cell r="B83" t="str">
            <v xml:space="preserve">200 - Capital Assets                </v>
          </cell>
          <cell r="U83">
            <v>0</v>
          </cell>
        </row>
        <row r="84">
          <cell r="B84" t="str">
            <v xml:space="preserve">200 - Capital Assets                </v>
          </cell>
          <cell r="U84">
            <v>0</v>
          </cell>
        </row>
        <row r="85">
          <cell r="B85" t="str">
            <v xml:space="preserve">200 - Capital Assets                </v>
          </cell>
          <cell r="U85">
            <v>0</v>
          </cell>
        </row>
        <row r="86">
          <cell r="B86" t="str">
            <v xml:space="preserve">200 - Capital Assets                </v>
          </cell>
          <cell r="U86">
            <v>0</v>
          </cell>
        </row>
        <row r="87">
          <cell r="B87" t="str">
            <v xml:space="preserve">200 - Capital Assets                </v>
          </cell>
          <cell r="U87">
            <v>0</v>
          </cell>
        </row>
        <row r="88">
          <cell r="B88" t="str">
            <v xml:space="preserve">200 - Capital Assets                </v>
          </cell>
          <cell r="U88">
            <v>0</v>
          </cell>
        </row>
        <row r="89">
          <cell r="B89" t="str">
            <v xml:space="preserve">200 - Capital Assets                </v>
          </cell>
          <cell r="U89">
            <v>0</v>
          </cell>
        </row>
        <row r="90">
          <cell r="B90" t="str">
            <v xml:space="preserve">200 - Capital Assets                </v>
          </cell>
          <cell r="U90">
            <v>0</v>
          </cell>
        </row>
        <row r="91">
          <cell r="B91" t="str">
            <v xml:space="preserve">200 - Capital Assets                </v>
          </cell>
          <cell r="U91">
            <v>0</v>
          </cell>
        </row>
        <row r="92">
          <cell r="B92" t="str">
            <v xml:space="preserve">200 - Capital Assets                </v>
          </cell>
          <cell r="U92">
            <v>0</v>
          </cell>
        </row>
        <row r="93">
          <cell r="B93" t="str">
            <v xml:space="preserve">200 - Capital Assets                </v>
          </cell>
          <cell r="U93">
            <v>0</v>
          </cell>
        </row>
        <row r="94">
          <cell r="B94" t="str">
            <v xml:space="preserve">200 - Capital Assets                </v>
          </cell>
          <cell r="U94">
            <v>0</v>
          </cell>
        </row>
        <row r="95">
          <cell r="B95" t="str">
            <v xml:space="preserve">200 - Capital Assets                </v>
          </cell>
          <cell r="U95">
            <v>0</v>
          </cell>
        </row>
        <row r="96">
          <cell r="B96" t="str">
            <v xml:space="preserve">200 - Capital Assets                </v>
          </cell>
          <cell r="U96">
            <v>0</v>
          </cell>
        </row>
        <row r="97">
          <cell r="B97" t="str">
            <v xml:space="preserve">200 - Capital Assets                </v>
          </cell>
          <cell r="U97">
            <v>0</v>
          </cell>
        </row>
        <row r="98">
          <cell r="B98" t="str">
            <v xml:space="preserve">200 - Capital Assets                </v>
          </cell>
          <cell r="U98">
            <v>0</v>
          </cell>
        </row>
        <row r="99">
          <cell r="B99" t="str">
            <v xml:space="preserve">200 - Capital Assets                </v>
          </cell>
          <cell r="U99">
            <v>0</v>
          </cell>
        </row>
        <row r="100">
          <cell r="B100" t="str">
            <v xml:space="preserve">200 - Capital Assets                </v>
          </cell>
          <cell r="U100">
            <v>0</v>
          </cell>
        </row>
        <row r="101">
          <cell r="B101" t="str">
            <v xml:space="preserve">200 - Capital Assets                </v>
          </cell>
          <cell r="U101">
            <v>0</v>
          </cell>
        </row>
        <row r="102">
          <cell r="B102" t="str">
            <v xml:space="preserve">200 - Capital Assets                </v>
          </cell>
          <cell r="F102" t="str">
            <v>E</v>
          </cell>
          <cell r="U102">
            <v>0</v>
          </cell>
        </row>
        <row r="103">
          <cell r="B103" t="str">
            <v xml:space="preserve">200 - Capital Assets                </v>
          </cell>
          <cell r="F103" t="str">
            <v>F</v>
          </cell>
          <cell r="U103">
            <v>0</v>
          </cell>
        </row>
        <row r="104">
          <cell r="B104" t="str">
            <v xml:space="preserve">250 - Work-In-Progress              </v>
          </cell>
          <cell r="F104" t="str">
            <v>A</v>
          </cell>
          <cell r="U104">
            <v>3110000</v>
          </cell>
        </row>
        <row r="105">
          <cell r="B105" t="str">
            <v xml:space="preserve">250 - Work-In-Progress              </v>
          </cell>
          <cell r="F105" t="str">
            <v>B</v>
          </cell>
          <cell r="U105">
            <v>1825000</v>
          </cell>
        </row>
        <row r="106">
          <cell r="B106" t="str">
            <v xml:space="preserve">250 - Work-In-Progress              </v>
          </cell>
          <cell r="F106" t="str">
            <v>C</v>
          </cell>
          <cell r="U106">
            <v>1050000</v>
          </cell>
        </row>
        <row r="107">
          <cell r="B107" t="str">
            <v xml:space="preserve">250 - Work-In-Progress              </v>
          </cell>
          <cell r="F107" t="str">
            <v>D</v>
          </cell>
          <cell r="U107">
            <v>750000</v>
          </cell>
        </row>
        <row r="108">
          <cell r="B108" t="str">
            <v xml:space="preserve">250 - Work-In-Progress              </v>
          </cell>
          <cell r="F108" t="str">
            <v>E</v>
          </cell>
          <cell r="U108">
            <v>7900000</v>
          </cell>
        </row>
        <row r="109">
          <cell r="B109" t="str">
            <v xml:space="preserve">250 - Work-In-Progress              </v>
          </cell>
          <cell r="F109" t="str">
            <v>F</v>
          </cell>
          <cell r="U109">
            <v>1250000</v>
          </cell>
        </row>
        <row r="110">
          <cell r="B110" t="str">
            <v xml:space="preserve">250 - Work-In-Progress              </v>
          </cell>
          <cell r="F110" t="str">
            <v>G</v>
          </cell>
          <cell r="U110">
            <v>3455000</v>
          </cell>
        </row>
        <row r="111">
          <cell r="B111" t="str">
            <v xml:space="preserve">250 - Work-In-Progress              </v>
          </cell>
          <cell r="F111" t="str">
            <v>H</v>
          </cell>
          <cell r="U111">
            <v>610000</v>
          </cell>
        </row>
        <row r="112">
          <cell r="B112" t="str">
            <v xml:space="preserve">250 - Work-In-Progress              </v>
          </cell>
          <cell r="F112" t="str">
            <v>L</v>
          </cell>
          <cell r="U112">
            <v>17868000</v>
          </cell>
        </row>
        <row r="113">
          <cell r="B113" t="str">
            <v xml:space="preserve">250 - Work-In-Progress              </v>
          </cell>
          <cell r="F113" t="str">
            <v>M</v>
          </cell>
          <cell r="U113">
            <v>482000</v>
          </cell>
        </row>
        <row r="114">
          <cell r="B114" t="str">
            <v xml:space="preserve">250 - Work-In-Progress              </v>
          </cell>
          <cell r="F114" t="str">
            <v>MM</v>
          </cell>
          <cell r="U114">
            <v>1000000</v>
          </cell>
        </row>
        <row r="115">
          <cell r="B115" t="str">
            <v xml:space="preserve">250 - Work-In-Progress              </v>
          </cell>
          <cell r="F115" t="str">
            <v>N</v>
          </cell>
          <cell r="U115">
            <v>1778000</v>
          </cell>
        </row>
        <row r="116">
          <cell r="B116" t="str">
            <v xml:space="preserve">250 - Work-In-Progress              </v>
          </cell>
          <cell r="F116" t="str">
            <v>O</v>
          </cell>
          <cell r="U116">
            <v>135000</v>
          </cell>
        </row>
        <row r="117">
          <cell r="B117" t="str">
            <v xml:space="preserve">250 - Work-In-Progress              </v>
          </cell>
          <cell r="F117" t="str">
            <v>Q</v>
          </cell>
          <cell r="U117">
            <v>120000</v>
          </cell>
        </row>
        <row r="118">
          <cell r="B118" t="str">
            <v xml:space="preserve">250 - Work-In-Progress              </v>
          </cell>
          <cell r="F118" t="str">
            <v>R</v>
          </cell>
          <cell r="U118">
            <v>1130000</v>
          </cell>
        </row>
        <row r="119">
          <cell r="B119" t="str">
            <v xml:space="preserve">250 - Work-In-Progress              </v>
          </cell>
          <cell r="F119" t="str">
            <v>T</v>
          </cell>
          <cell r="U119">
            <v>200000</v>
          </cell>
        </row>
        <row r="120">
          <cell r="B120" t="str">
            <v xml:space="preserve">250 - Work-In-Progress              </v>
          </cell>
          <cell r="F120" t="str">
            <v>V</v>
          </cell>
          <cell r="U120">
            <v>1041000</v>
          </cell>
        </row>
        <row r="121">
          <cell r="B121" t="str">
            <v xml:space="preserve">250 - Work-In-Progress              </v>
          </cell>
          <cell r="F121" t="str">
            <v>W</v>
          </cell>
          <cell r="U121">
            <v>2461000</v>
          </cell>
        </row>
        <row r="122">
          <cell r="B122" t="str">
            <v xml:space="preserve">200 - Capital Assets                </v>
          </cell>
          <cell r="U122">
            <v>0</v>
          </cell>
        </row>
        <row r="123">
          <cell r="B123" t="str">
            <v xml:space="preserve">200 - Capital Assets                </v>
          </cell>
          <cell r="F123" t="str">
            <v>A</v>
          </cell>
          <cell r="U123">
            <v>0</v>
          </cell>
        </row>
        <row r="124">
          <cell r="B124" t="str">
            <v xml:space="preserve">200 - Capital Assets                </v>
          </cell>
          <cell r="F124" t="str">
            <v>B</v>
          </cell>
          <cell r="U124">
            <v>0</v>
          </cell>
        </row>
        <row r="125">
          <cell r="B125" t="str">
            <v xml:space="preserve">200 - Capital Assets                </v>
          </cell>
          <cell r="F125" t="str">
            <v>C</v>
          </cell>
          <cell r="U125">
            <v>0</v>
          </cell>
        </row>
        <row r="126">
          <cell r="B126" t="str">
            <v xml:space="preserve">200 - Capital Assets                </v>
          </cell>
          <cell r="F126" t="str">
            <v>CC</v>
          </cell>
          <cell r="U126">
            <v>0</v>
          </cell>
        </row>
        <row r="127">
          <cell r="B127" t="str">
            <v xml:space="preserve">200 - Capital Assets                </v>
          </cell>
          <cell r="F127" t="str">
            <v>D</v>
          </cell>
          <cell r="U127">
            <v>0</v>
          </cell>
        </row>
        <row r="128">
          <cell r="B128" t="str">
            <v xml:space="preserve">200 - Capital Assets                </v>
          </cell>
          <cell r="F128" t="str">
            <v>E</v>
          </cell>
          <cell r="U128">
            <v>0</v>
          </cell>
        </row>
        <row r="129">
          <cell r="B129" t="str">
            <v xml:space="preserve">200 - Capital Assets                </v>
          </cell>
          <cell r="F129" t="str">
            <v>F</v>
          </cell>
          <cell r="U129">
            <v>0</v>
          </cell>
        </row>
        <row r="130">
          <cell r="B130" t="str">
            <v xml:space="preserve">200 - Capital Assets                </v>
          </cell>
          <cell r="F130" t="str">
            <v>G</v>
          </cell>
          <cell r="U130">
            <v>0</v>
          </cell>
        </row>
        <row r="131">
          <cell r="B131" t="str">
            <v xml:space="preserve">200 - Capital Assets                </v>
          </cell>
          <cell r="F131" t="str">
            <v>H</v>
          </cell>
          <cell r="U131">
            <v>0</v>
          </cell>
        </row>
        <row r="132">
          <cell r="B132" t="str">
            <v xml:space="preserve">200 - Capital Assets                </v>
          </cell>
          <cell r="F132" t="str">
            <v>I</v>
          </cell>
          <cell r="U132">
            <v>0</v>
          </cell>
        </row>
        <row r="133">
          <cell r="B133" t="str">
            <v xml:space="preserve">200 - Capital Assets                </v>
          </cell>
          <cell r="F133" t="str">
            <v>L</v>
          </cell>
          <cell r="U133">
            <v>0</v>
          </cell>
        </row>
        <row r="134">
          <cell r="B134" t="str">
            <v xml:space="preserve">200 - Capital Assets                </v>
          </cell>
          <cell r="F134" t="str">
            <v>M</v>
          </cell>
          <cell r="U134">
            <v>0</v>
          </cell>
        </row>
        <row r="135">
          <cell r="B135" t="str">
            <v xml:space="preserve">200 - Capital Assets                </v>
          </cell>
          <cell r="F135" t="str">
            <v>MM</v>
          </cell>
          <cell r="U135">
            <v>0</v>
          </cell>
        </row>
        <row r="136">
          <cell r="B136" t="str">
            <v xml:space="preserve">200 - Capital Assets                </v>
          </cell>
          <cell r="F136" t="str">
            <v>Q</v>
          </cell>
          <cell r="U136">
            <v>0</v>
          </cell>
        </row>
        <row r="137">
          <cell r="B137" t="str">
            <v xml:space="preserve">200 - Capital Assets                </v>
          </cell>
          <cell r="F137" t="str">
            <v>R</v>
          </cell>
          <cell r="U137">
            <v>0</v>
          </cell>
        </row>
        <row r="138">
          <cell r="B138" t="str">
            <v xml:space="preserve">200 - Capital Assets                </v>
          </cell>
          <cell r="F138" t="str">
            <v>T</v>
          </cell>
          <cell r="U138">
            <v>0</v>
          </cell>
        </row>
        <row r="139">
          <cell r="B139" t="str">
            <v xml:space="preserve">200 - Capital Assets                </v>
          </cell>
          <cell r="F139" t="str">
            <v>V</v>
          </cell>
          <cell r="U139">
            <v>0</v>
          </cell>
        </row>
        <row r="140">
          <cell r="B140" t="str">
            <v xml:space="preserve">200 - Capital Assets                </v>
          </cell>
          <cell r="F140" t="str">
            <v>W</v>
          </cell>
          <cell r="U140">
            <v>0</v>
          </cell>
        </row>
        <row r="141">
          <cell r="B141" t="str">
            <v xml:space="preserve">200 - Capital Assets                </v>
          </cell>
          <cell r="F141" t="str">
            <v>X</v>
          </cell>
          <cell r="U141">
            <v>0</v>
          </cell>
        </row>
        <row r="142">
          <cell r="B142" t="str">
            <v xml:space="preserve">200 - Capital Assets                </v>
          </cell>
          <cell r="F142" t="str">
            <v>ZZ</v>
          </cell>
          <cell r="U142">
            <v>0</v>
          </cell>
        </row>
        <row r="143">
          <cell r="B143" t="str">
            <v xml:space="preserve">200 - Capital Assets                </v>
          </cell>
          <cell r="U143">
            <v>0</v>
          </cell>
        </row>
        <row r="144">
          <cell r="B144" t="str">
            <v xml:space="preserve">200 - Capital Assets                </v>
          </cell>
          <cell r="F144" t="str">
            <v>A</v>
          </cell>
          <cell r="U144">
            <v>0</v>
          </cell>
        </row>
        <row r="145">
          <cell r="B145" t="str">
            <v xml:space="preserve">200 - Capital Assets                </v>
          </cell>
          <cell r="F145" t="str">
            <v>B</v>
          </cell>
          <cell r="U145">
            <v>0</v>
          </cell>
        </row>
        <row r="146">
          <cell r="B146" t="str">
            <v xml:space="preserve">200 - Capital Assets                </v>
          </cell>
          <cell r="F146" t="str">
            <v>C</v>
          </cell>
          <cell r="U146">
            <v>0</v>
          </cell>
        </row>
        <row r="147">
          <cell r="B147" t="str">
            <v xml:space="preserve">200 - Capital Assets                </v>
          </cell>
          <cell r="F147" t="str">
            <v>CC</v>
          </cell>
          <cell r="U147">
            <v>0</v>
          </cell>
        </row>
        <row r="148">
          <cell r="B148" t="str">
            <v xml:space="preserve">200 - Capital Assets                </v>
          </cell>
          <cell r="F148" t="str">
            <v>D</v>
          </cell>
          <cell r="U148">
            <v>0</v>
          </cell>
        </row>
        <row r="149">
          <cell r="B149" t="str">
            <v xml:space="preserve">200 - Capital Assets                </v>
          </cell>
          <cell r="F149" t="str">
            <v>E</v>
          </cell>
          <cell r="U149">
            <v>0</v>
          </cell>
        </row>
        <row r="150">
          <cell r="B150" t="str">
            <v xml:space="preserve">200 - Capital Assets                </v>
          </cell>
          <cell r="F150" t="str">
            <v>F</v>
          </cell>
          <cell r="U150">
            <v>0</v>
          </cell>
        </row>
        <row r="151">
          <cell r="B151" t="str">
            <v xml:space="preserve">200 - Capital Assets                </v>
          </cell>
          <cell r="F151" t="str">
            <v>G</v>
          </cell>
          <cell r="U151">
            <v>0</v>
          </cell>
        </row>
        <row r="152">
          <cell r="B152" t="str">
            <v xml:space="preserve">200 - Capital Assets                </v>
          </cell>
          <cell r="F152" t="str">
            <v>H</v>
          </cell>
          <cell r="U152">
            <v>0</v>
          </cell>
        </row>
        <row r="153">
          <cell r="B153" t="str">
            <v xml:space="preserve">200 - Capital Assets                </v>
          </cell>
          <cell r="F153" t="str">
            <v>L</v>
          </cell>
          <cell r="U153">
            <v>0</v>
          </cell>
        </row>
        <row r="154">
          <cell r="B154" t="str">
            <v xml:space="preserve">200 - Capital Assets                </v>
          </cell>
          <cell r="F154" t="str">
            <v>M</v>
          </cell>
          <cell r="U154">
            <v>0</v>
          </cell>
        </row>
        <row r="155">
          <cell r="B155" t="str">
            <v xml:space="preserve">200 - Capital Assets                </v>
          </cell>
          <cell r="F155" t="str">
            <v>T</v>
          </cell>
          <cell r="U155">
            <v>0</v>
          </cell>
        </row>
        <row r="156">
          <cell r="B156" t="str">
            <v xml:space="preserve">200 - Capital Assets                </v>
          </cell>
          <cell r="F156" t="str">
            <v>W</v>
          </cell>
          <cell r="U156">
            <v>0</v>
          </cell>
        </row>
        <row r="157">
          <cell r="B157" t="str">
            <v xml:space="preserve">200 - Capital Assets                </v>
          </cell>
          <cell r="F157" t="str">
            <v>ZZ</v>
          </cell>
          <cell r="U157">
            <v>0</v>
          </cell>
        </row>
        <row r="158">
          <cell r="B158" t="str">
            <v xml:space="preserve">200 - Capital Assets                </v>
          </cell>
          <cell r="U158">
            <v>0</v>
          </cell>
        </row>
        <row r="159">
          <cell r="B159" t="str">
            <v xml:space="preserve">200 - Capital Assets                </v>
          </cell>
          <cell r="F159" t="str">
            <v>A</v>
          </cell>
          <cell r="U159">
            <v>0</v>
          </cell>
        </row>
        <row r="160">
          <cell r="B160" t="str">
            <v xml:space="preserve">200 - Capital Assets                </v>
          </cell>
          <cell r="F160" t="str">
            <v>B</v>
          </cell>
          <cell r="U160">
            <v>0</v>
          </cell>
        </row>
        <row r="161">
          <cell r="B161" t="str">
            <v xml:space="preserve">200 - Capital Assets                </v>
          </cell>
          <cell r="F161" t="str">
            <v>C</v>
          </cell>
          <cell r="U161">
            <v>0</v>
          </cell>
        </row>
        <row r="162">
          <cell r="B162" t="str">
            <v xml:space="preserve">200 - Capital Assets                </v>
          </cell>
          <cell r="F162" t="str">
            <v>CC</v>
          </cell>
          <cell r="U162">
            <v>0</v>
          </cell>
        </row>
        <row r="163">
          <cell r="B163" t="str">
            <v xml:space="preserve">200 - Capital Assets                </v>
          </cell>
          <cell r="F163" t="str">
            <v>D</v>
          </cell>
          <cell r="U163">
            <v>0</v>
          </cell>
        </row>
        <row r="164">
          <cell r="B164" t="str">
            <v xml:space="preserve">200 - Capital Assets                </v>
          </cell>
          <cell r="F164" t="str">
            <v>E</v>
          </cell>
          <cell r="U164">
            <v>0</v>
          </cell>
        </row>
        <row r="165">
          <cell r="B165" t="str">
            <v xml:space="preserve">200 - Capital Assets                </v>
          </cell>
          <cell r="F165" t="str">
            <v>F</v>
          </cell>
          <cell r="U165">
            <v>0</v>
          </cell>
        </row>
        <row r="166">
          <cell r="B166" t="str">
            <v xml:space="preserve">200 - Capital Assets                </v>
          </cell>
          <cell r="F166" t="str">
            <v>G</v>
          </cell>
          <cell r="U166">
            <v>0</v>
          </cell>
        </row>
        <row r="167">
          <cell r="B167" t="str">
            <v xml:space="preserve">200 - Capital Assets                </v>
          </cell>
          <cell r="F167" t="str">
            <v>H</v>
          </cell>
          <cell r="U167">
            <v>0</v>
          </cell>
        </row>
        <row r="168">
          <cell r="B168" t="str">
            <v xml:space="preserve">200 - Capital Assets                </v>
          </cell>
          <cell r="F168" t="str">
            <v>L</v>
          </cell>
          <cell r="U168">
            <v>0</v>
          </cell>
        </row>
        <row r="169">
          <cell r="B169" t="str">
            <v xml:space="preserve">200 - Capital Assets                </v>
          </cell>
          <cell r="F169" t="str">
            <v>M</v>
          </cell>
          <cell r="U169">
            <v>0</v>
          </cell>
        </row>
        <row r="170">
          <cell r="B170" t="str">
            <v xml:space="preserve">200 - Capital Assets                </v>
          </cell>
          <cell r="F170" t="str">
            <v>R</v>
          </cell>
          <cell r="U170">
            <v>0</v>
          </cell>
        </row>
        <row r="171">
          <cell r="B171" t="str">
            <v xml:space="preserve">200 - Capital Assets                </v>
          </cell>
          <cell r="F171" t="str">
            <v>W</v>
          </cell>
          <cell r="U171">
            <v>0</v>
          </cell>
        </row>
        <row r="172">
          <cell r="B172" t="str">
            <v xml:space="preserve">200 - Capital Assets                </v>
          </cell>
          <cell r="F172" t="str">
            <v>ZZ</v>
          </cell>
          <cell r="U172">
            <v>0</v>
          </cell>
        </row>
        <row r="173">
          <cell r="B173" t="str">
            <v xml:space="preserve">200 - Capital Assets                </v>
          </cell>
          <cell r="U173">
            <v>0</v>
          </cell>
        </row>
        <row r="174">
          <cell r="B174" t="str">
            <v xml:space="preserve">200 - Capital Assets                </v>
          </cell>
          <cell r="F174" t="str">
            <v>A</v>
          </cell>
          <cell r="U174">
            <v>0</v>
          </cell>
        </row>
        <row r="175">
          <cell r="B175" t="str">
            <v xml:space="preserve">200 - Capital Assets                </v>
          </cell>
          <cell r="F175" t="str">
            <v>B</v>
          </cell>
          <cell r="U175">
            <v>0</v>
          </cell>
        </row>
        <row r="176">
          <cell r="B176" t="str">
            <v xml:space="preserve">200 - Capital Assets                </v>
          </cell>
          <cell r="F176" t="str">
            <v>C</v>
          </cell>
          <cell r="U176">
            <v>0</v>
          </cell>
        </row>
        <row r="177">
          <cell r="B177" t="str">
            <v xml:space="preserve">200 - Capital Assets                </v>
          </cell>
          <cell r="F177" t="str">
            <v>D</v>
          </cell>
          <cell r="U177">
            <v>0</v>
          </cell>
        </row>
        <row r="178">
          <cell r="B178" t="str">
            <v xml:space="preserve">200 - Capital Assets                </v>
          </cell>
          <cell r="F178" t="str">
            <v>E</v>
          </cell>
          <cell r="U178">
            <v>0</v>
          </cell>
        </row>
        <row r="179">
          <cell r="B179" t="str">
            <v xml:space="preserve">200 - Capital Assets                </v>
          </cell>
          <cell r="F179" t="str">
            <v>F</v>
          </cell>
          <cell r="U179">
            <v>0</v>
          </cell>
        </row>
        <row r="180">
          <cell r="B180" t="str">
            <v xml:space="preserve">200 - Capital Assets                </v>
          </cell>
          <cell r="F180" t="str">
            <v>G</v>
          </cell>
          <cell r="U180">
            <v>0</v>
          </cell>
        </row>
        <row r="181">
          <cell r="B181" t="str">
            <v xml:space="preserve">200 - Capital Assets                </v>
          </cell>
          <cell r="F181" t="str">
            <v>H</v>
          </cell>
          <cell r="U181">
            <v>0</v>
          </cell>
        </row>
        <row r="182">
          <cell r="B182" t="str">
            <v xml:space="preserve">200 - Capital Assets                </v>
          </cell>
          <cell r="F182" t="str">
            <v>L</v>
          </cell>
          <cell r="U182">
            <v>0</v>
          </cell>
        </row>
        <row r="183">
          <cell r="B183" t="str">
            <v xml:space="preserve">200 - Capital Assets                </v>
          </cell>
          <cell r="F183" t="str">
            <v>M</v>
          </cell>
          <cell r="U183">
            <v>0</v>
          </cell>
        </row>
        <row r="184">
          <cell r="B184" t="str">
            <v xml:space="preserve">200 - Capital Assets                </v>
          </cell>
          <cell r="F184" t="str">
            <v>W</v>
          </cell>
          <cell r="U184">
            <v>0</v>
          </cell>
        </row>
        <row r="185">
          <cell r="B185" t="str">
            <v xml:space="preserve">200 - Capital Assets                </v>
          </cell>
          <cell r="F185" t="str">
            <v>ZZ</v>
          </cell>
          <cell r="U185">
            <v>0</v>
          </cell>
        </row>
        <row r="186">
          <cell r="B186" t="str">
            <v xml:space="preserve">200 - Capital Assets                </v>
          </cell>
          <cell r="U186">
            <v>0</v>
          </cell>
        </row>
        <row r="187">
          <cell r="B187" t="str">
            <v xml:space="preserve">200 - Capital Assets                </v>
          </cell>
          <cell r="F187" t="str">
            <v>E</v>
          </cell>
          <cell r="U187">
            <v>0</v>
          </cell>
        </row>
        <row r="188">
          <cell r="B188" t="str">
            <v xml:space="preserve">200 - Capital Assets                </v>
          </cell>
          <cell r="F188" t="str">
            <v>M</v>
          </cell>
          <cell r="U188">
            <v>0</v>
          </cell>
        </row>
        <row r="189">
          <cell r="B189" t="str">
            <v xml:space="preserve">200 - Capital Assets                </v>
          </cell>
          <cell r="F189" t="str">
            <v>ZZ</v>
          </cell>
          <cell r="U189">
            <v>0</v>
          </cell>
        </row>
        <row r="190">
          <cell r="B190" t="str">
            <v xml:space="preserve">200 - Capital Assets                </v>
          </cell>
          <cell r="U190">
            <v>0</v>
          </cell>
        </row>
        <row r="191">
          <cell r="B191" t="str">
            <v xml:space="preserve">200 - Capital Assets                </v>
          </cell>
          <cell r="F191" t="str">
            <v>A</v>
          </cell>
          <cell r="U191">
            <v>0</v>
          </cell>
        </row>
        <row r="192">
          <cell r="B192" t="str">
            <v xml:space="preserve">200 - Capital Assets                </v>
          </cell>
          <cell r="F192" t="str">
            <v>B</v>
          </cell>
          <cell r="U192">
            <v>0</v>
          </cell>
        </row>
        <row r="193">
          <cell r="B193" t="str">
            <v xml:space="preserve">200 - Capital Assets                </v>
          </cell>
          <cell r="F193" t="str">
            <v>C</v>
          </cell>
          <cell r="U193">
            <v>0</v>
          </cell>
        </row>
        <row r="194">
          <cell r="B194" t="str">
            <v xml:space="preserve">200 - Capital Assets                </v>
          </cell>
          <cell r="F194" t="str">
            <v>CC</v>
          </cell>
          <cell r="U194">
            <v>0</v>
          </cell>
        </row>
        <row r="195">
          <cell r="B195" t="str">
            <v xml:space="preserve">200 - Capital Assets                </v>
          </cell>
          <cell r="F195" t="str">
            <v>D</v>
          </cell>
          <cell r="U195">
            <v>0</v>
          </cell>
        </row>
        <row r="196">
          <cell r="B196" t="str">
            <v xml:space="preserve">200 - Capital Assets                </v>
          </cell>
          <cell r="F196" t="str">
            <v>E</v>
          </cell>
          <cell r="U196">
            <v>0</v>
          </cell>
        </row>
        <row r="197">
          <cell r="B197" t="str">
            <v xml:space="preserve">200 - Capital Assets                </v>
          </cell>
          <cell r="F197" t="str">
            <v>F</v>
          </cell>
          <cell r="U197">
            <v>0</v>
          </cell>
        </row>
        <row r="198">
          <cell r="B198" t="str">
            <v xml:space="preserve">200 - Capital Assets                </v>
          </cell>
          <cell r="F198" t="str">
            <v>G</v>
          </cell>
          <cell r="U198">
            <v>0</v>
          </cell>
        </row>
        <row r="199">
          <cell r="B199" t="str">
            <v xml:space="preserve">200 - Capital Assets                </v>
          </cell>
          <cell r="F199" t="str">
            <v>H</v>
          </cell>
          <cell r="U199">
            <v>0</v>
          </cell>
        </row>
        <row r="200">
          <cell r="B200" t="str">
            <v xml:space="preserve">200 - Capital Assets                </v>
          </cell>
          <cell r="F200" t="str">
            <v>I</v>
          </cell>
          <cell r="U200">
            <v>0</v>
          </cell>
        </row>
        <row r="201">
          <cell r="B201" t="str">
            <v xml:space="preserve">200 - Capital Assets                </v>
          </cell>
          <cell r="F201" t="str">
            <v>L</v>
          </cell>
          <cell r="U201">
            <v>0</v>
          </cell>
        </row>
        <row r="202">
          <cell r="B202" t="str">
            <v xml:space="preserve">200 - Capital Assets                </v>
          </cell>
          <cell r="F202" t="str">
            <v>M</v>
          </cell>
          <cell r="U202">
            <v>0</v>
          </cell>
        </row>
        <row r="203">
          <cell r="B203" t="str">
            <v xml:space="preserve">200 - Capital Assets                </v>
          </cell>
          <cell r="F203" t="str">
            <v>MM</v>
          </cell>
          <cell r="U203">
            <v>0</v>
          </cell>
        </row>
        <row r="204">
          <cell r="B204" t="str">
            <v xml:space="preserve">200 - Capital Assets                </v>
          </cell>
          <cell r="F204" t="str">
            <v>Q</v>
          </cell>
          <cell r="U204">
            <v>0</v>
          </cell>
        </row>
        <row r="205">
          <cell r="B205" t="str">
            <v xml:space="preserve">200 - Capital Assets                </v>
          </cell>
          <cell r="F205" t="str">
            <v>R</v>
          </cell>
          <cell r="U205">
            <v>0</v>
          </cell>
        </row>
        <row r="206">
          <cell r="B206" t="str">
            <v xml:space="preserve">200 - Capital Assets                </v>
          </cell>
          <cell r="F206" t="str">
            <v>T</v>
          </cell>
          <cell r="U206">
            <v>0</v>
          </cell>
        </row>
        <row r="207">
          <cell r="B207" t="str">
            <v xml:space="preserve">200 - Capital Assets                </v>
          </cell>
          <cell r="F207" t="str">
            <v>V</v>
          </cell>
          <cell r="U207">
            <v>0</v>
          </cell>
        </row>
        <row r="208">
          <cell r="B208" t="str">
            <v xml:space="preserve">200 - Capital Assets                </v>
          </cell>
          <cell r="F208" t="str">
            <v>W</v>
          </cell>
          <cell r="U208">
            <v>0</v>
          </cell>
        </row>
        <row r="209">
          <cell r="B209" t="str">
            <v xml:space="preserve">200 - Capital Assets                </v>
          </cell>
          <cell r="F209" t="str">
            <v>X</v>
          </cell>
          <cell r="U209">
            <v>0</v>
          </cell>
        </row>
        <row r="210">
          <cell r="B210" t="str">
            <v xml:space="preserve">200 - Capital Assets                </v>
          </cell>
          <cell r="F210" t="str">
            <v>ZZ</v>
          </cell>
          <cell r="U210">
            <v>0</v>
          </cell>
        </row>
        <row r="211">
          <cell r="B211" t="str">
            <v xml:space="preserve">200 - Capital Assets                </v>
          </cell>
          <cell r="U211">
            <v>0</v>
          </cell>
        </row>
        <row r="212">
          <cell r="B212" t="str">
            <v xml:space="preserve">200 - Capital Assets                </v>
          </cell>
          <cell r="F212" t="str">
            <v>A</v>
          </cell>
          <cell r="U212">
            <v>0</v>
          </cell>
        </row>
        <row r="213">
          <cell r="B213" t="str">
            <v xml:space="preserve">200 - Capital Assets                </v>
          </cell>
          <cell r="F213" t="str">
            <v>B</v>
          </cell>
          <cell r="U213">
            <v>0</v>
          </cell>
        </row>
        <row r="214">
          <cell r="B214" t="str">
            <v xml:space="preserve">200 - Capital Assets                </v>
          </cell>
          <cell r="F214" t="str">
            <v>C</v>
          </cell>
          <cell r="U214">
            <v>0</v>
          </cell>
        </row>
        <row r="215">
          <cell r="B215" t="str">
            <v xml:space="preserve">200 - Capital Assets                </v>
          </cell>
          <cell r="F215" t="str">
            <v>CC</v>
          </cell>
          <cell r="U215">
            <v>0</v>
          </cell>
        </row>
        <row r="216">
          <cell r="B216" t="str">
            <v xml:space="preserve">200 - Capital Assets                </v>
          </cell>
          <cell r="F216" t="str">
            <v>D</v>
          </cell>
          <cell r="U216">
            <v>0</v>
          </cell>
        </row>
        <row r="217">
          <cell r="B217" t="str">
            <v xml:space="preserve">200 - Capital Assets                </v>
          </cell>
          <cell r="F217" t="str">
            <v>E</v>
          </cell>
          <cell r="U217">
            <v>0</v>
          </cell>
        </row>
        <row r="218">
          <cell r="B218" t="str">
            <v xml:space="preserve">200 - Capital Assets                </v>
          </cell>
          <cell r="F218" t="str">
            <v>F</v>
          </cell>
          <cell r="U218">
            <v>0</v>
          </cell>
        </row>
        <row r="219">
          <cell r="B219" t="str">
            <v xml:space="preserve">200 - Capital Assets                </v>
          </cell>
          <cell r="F219" t="str">
            <v>G</v>
          </cell>
          <cell r="U219">
            <v>0</v>
          </cell>
        </row>
        <row r="220">
          <cell r="B220" t="str">
            <v xml:space="preserve">200 - Capital Assets                </v>
          </cell>
          <cell r="F220" t="str">
            <v>H</v>
          </cell>
          <cell r="U220">
            <v>0</v>
          </cell>
        </row>
        <row r="221">
          <cell r="B221" t="str">
            <v xml:space="preserve">200 - Capital Assets                </v>
          </cell>
          <cell r="F221" t="str">
            <v>L</v>
          </cell>
          <cell r="U221">
            <v>0</v>
          </cell>
        </row>
        <row r="222">
          <cell r="B222" t="str">
            <v xml:space="preserve">200 - Capital Assets                </v>
          </cell>
          <cell r="F222" t="str">
            <v>M</v>
          </cell>
          <cell r="U222">
            <v>0</v>
          </cell>
        </row>
        <row r="223">
          <cell r="B223" t="str">
            <v xml:space="preserve">200 - Capital Assets                </v>
          </cell>
          <cell r="F223" t="str">
            <v>W</v>
          </cell>
          <cell r="U223">
            <v>0</v>
          </cell>
        </row>
        <row r="224">
          <cell r="B224" t="str">
            <v xml:space="preserve">200 - Capital Assets                </v>
          </cell>
          <cell r="U224">
            <v>0</v>
          </cell>
        </row>
        <row r="225">
          <cell r="B225" t="str">
            <v xml:space="preserve">200 - Capital Assets                </v>
          </cell>
          <cell r="F225" t="str">
            <v>A</v>
          </cell>
          <cell r="U225">
            <v>0</v>
          </cell>
        </row>
        <row r="226">
          <cell r="B226" t="str">
            <v xml:space="preserve">200 - Capital Assets                </v>
          </cell>
          <cell r="F226" t="str">
            <v>C</v>
          </cell>
          <cell r="U226">
            <v>0</v>
          </cell>
        </row>
        <row r="227">
          <cell r="B227" t="str">
            <v xml:space="preserve">200 - Capital Assets                </v>
          </cell>
          <cell r="F227" t="str">
            <v>D</v>
          </cell>
          <cell r="U227">
            <v>0</v>
          </cell>
        </row>
        <row r="228">
          <cell r="B228" t="str">
            <v xml:space="preserve">200 - Capital Assets                </v>
          </cell>
          <cell r="F228" t="str">
            <v>E</v>
          </cell>
          <cell r="U228">
            <v>0</v>
          </cell>
        </row>
        <row r="229">
          <cell r="B229" t="str">
            <v xml:space="preserve">200 - Capital Assets                </v>
          </cell>
          <cell r="F229" t="str">
            <v>F</v>
          </cell>
          <cell r="U229">
            <v>0</v>
          </cell>
        </row>
        <row r="230">
          <cell r="B230" t="str">
            <v xml:space="preserve">200 - Capital Assets                </v>
          </cell>
          <cell r="F230" t="str">
            <v>H</v>
          </cell>
          <cell r="U230">
            <v>0</v>
          </cell>
        </row>
        <row r="231">
          <cell r="B231" t="str">
            <v xml:space="preserve">200 - Capital Assets                </v>
          </cell>
          <cell r="F231" t="str">
            <v>L</v>
          </cell>
          <cell r="U231">
            <v>0</v>
          </cell>
        </row>
        <row r="232">
          <cell r="B232" t="str">
            <v xml:space="preserve">200 - Capital Assets                </v>
          </cell>
          <cell r="F232" t="str">
            <v>M</v>
          </cell>
          <cell r="U232">
            <v>0</v>
          </cell>
        </row>
        <row r="233">
          <cell r="B233" t="str">
            <v xml:space="preserve">200 - Capital Assets                </v>
          </cell>
          <cell r="F233" t="str">
            <v>N</v>
          </cell>
          <cell r="U233">
            <v>0</v>
          </cell>
        </row>
        <row r="234">
          <cell r="B234" t="str">
            <v xml:space="preserve">200 - Capital Assets                </v>
          </cell>
          <cell r="F234" t="str">
            <v>O</v>
          </cell>
          <cell r="U234">
            <v>0</v>
          </cell>
        </row>
        <row r="235">
          <cell r="B235" t="str">
            <v xml:space="preserve">200 - Capital Assets                </v>
          </cell>
          <cell r="F235" t="str">
            <v>Q</v>
          </cell>
          <cell r="U235">
            <v>0</v>
          </cell>
        </row>
        <row r="236">
          <cell r="B236" t="str">
            <v xml:space="preserve">200 - Capital Assets                </v>
          </cell>
          <cell r="F236" t="str">
            <v>R</v>
          </cell>
          <cell r="U236">
            <v>0</v>
          </cell>
        </row>
        <row r="237">
          <cell r="B237" t="str">
            <v xml:space="preserve">200 - Capital Assets                </v>
          </cell>
          <cell r="F237" t="str">
            <v>T</v>
          </cell>
          <cell r="U237">
            <v>0</v>
          </cell>
        </row>
        <row r="238">
          <cell r="B238" t="str">
            <v xml:space="preserve">200 - Capital Assets                </v>
          </cell>
          <cell r="F238" t="str">
            <v>V</v>
          </cell>
          <cell r="U238">
            <v>0</v>
          </cell>
        </row>
        <row r="239">
          <cell r="B239" t="str">
            <v xml:space="preserve">200 - Capital Assets                </v>
          </cell>
          <cell r="U239">
            <v>0</v>
          </cell>
        </row>
        <row r="240">
          <cell r="B240" t="str">
            <v xml:space="preserve">200 - Capital Assets                </v>
          </cell>
          <cell r="F240" t="str">
            <v>H</v>
          </cell>
          <cell r="U240">
            <v>0</v>
          </cell>
        </row>
        <row r="241">
          <cell r="B241" t="str">
            <v xml:space="preserve">200 - Capital Assets                </v>
          </cell>
          <cell r="F241" t="str">
            <v>L</v>
          </cell>
          <cell r="U241">
            <v>0</v>
          </cell>
        </row>
        <row r="242">
          <cell r="B242" t="str">
            <v xml:space="preserve">200 - Capital Assets                </v>
          </cell>
          <cell r="F242" t="str">
            <v>M</v>
          </cell>
          <cell r="U242">
            <v>0</v>
          </cell>
        </row>
        <row r="243">
          <cell r="B243" t="str">
            <v xml:space="preserve">200 - Capital Assets                </v>
          </cell>
          <cell r="F243" t="str">
            <v>N</v>
          </cell>
          <cell r="U243">
            <v>0</v>
          </cell>
        </row>
        <row r="244">
          <cell r="B244" t="str">
            <v xml:space="preserve">200 - Capital Assets                </v>
          </cell>
          <cell r="F244" t="str">
            <v>R</v>
          </cell>
          <cell r="U244">
            <v>0</v>
          </cell>
        </row>
        <row r="245">
          <cell r="B245" t="str">
            <v xml:space="preserve">200 - Capital Assets                </v>
          </cell>
          <cell r="F245" t="str">
            <v>T</v>
          </cell>
          <cell r="U245">
            <v>0</v>
          </cell>
        </row>
        <row r="246">
          <cell r="B246" t="str">
            <v xml:space="preserve">200 - Capital Assets                </v>
          </cell>
          <cell r="F246" t="str">
            <v>V</v>
          </cell>
          <cell r="U246">
            <v>0</v>
          </cell>
        </row>
        <row r="247">
          <cell r="B247" t="str">
            <v xml:space="preserve">200 - Capital Assets                </v>
          </cell>
          <cell r="F247" t="str">
            <v>W</v>
          </cell>
          <cell r="U247">
            <v>0</v>
          </cell>
        </row>
        <row r="248">
          <cell r="B248" t="str">
            <v xml:space="preserve">200 - Capital Assets                </v>
          </cell>
          <cell r="U248">
            <v>0</v>
          </cell>
        </row>
        <row r="249">
          <cell r="B249" t="str">
            <v xml:space="preserve">200 - Capital Assets                </v>
          </cell>
          <cell r="F249" t="str">
            <v>C</v>
          </cell>
          <cell r="U249">
            <v>0</v>
          </cell>
        </row>
        <row r="250">
          <cell r="B250" t="str">
            <v xml:space="preserve">200 - Capital Assets                </v>
          </cell>
          <cell r="F250" t="str">
            <v>H</v>
          </cell>
          <cell r="U250">
            <v>0</v>
          </cell>
        </row>
        <row r="251">
          <cell r="B251" t="str">
            <v xml:space="preserve">200 - Capital Assets                </v>
          </cell>
          <cell r="F251" t="str">
            <v>I</v>
          </cell>
          <cell r="U251">
            <v>0</v>
          </cell>
        </row>
        <row r="252">
          <cell r="B252" t="str">
            <v xml:space="preserve">200 - Capital Assets                </v>
          </cell>
          <cell r="F252" t="str">
            <v>L</v>
          </cell>
          <cell r="U252">
            <v>0</v>
          </cell>
        </row>
        <row r="253">
          <cell r="B253" t="str">
            <v xml:space="preserve">200 - Capital Assets                </v>
          </cell>
          <cell r="F253" t="str">
            <v>R</v>
          </cell>
          <cell r="U253">
            <v>0</v>
          </cell>
        </row>
        <row r="254">
          <cell r="B254" t="str">
            <v xml:space="preserve">200 - Capital Assets                </v>
          </cell>
          <cell r="F254" t="str">
            <v>T</v>
          </cell>
          <cell r="U254">
            <v>0</v>
          </cell>
        </row>
        <row r="255">
          <cell r="B255" t="str">
            <v xml:space="preserve">200 - Capital Assets                </v>
          </cell>
          <cell r="F255" t="str">
            <v>V</v>
          </cell>
          <cell r="U255">
            <v>0</v>
          </cell>
        </row>
        <row r="256">
          <cell r="B256" t="str">
            <v xml:space="preserve">200 - Capital Assets                </v>
          </cell>
          <cell r="F256" t="str">
            <v>W</v>
          </cell>
          <cell r="U256">
            <v>0</v>
          </cell>
        </row>
        <row r="257">
          <cell r="B257" t="str">
            <v xml:space="preserve">200 - Capital Assets                </v>
          </cell>
          <cell r="U257">
            <v>0</v>
          </cell>
        </row>
        <row r="258">
          <cell r="B258" t="str">
            <v xml:space="preserve">200 - Capital Assets                </v>
          </cell>
          <cell r="F258" t="str">
            <v>A</v>
          </cell>
          <cell r="U258">
            <v>0</v>
          </cell>
        </row>
        <row r="259">
          <cell r="B259" t="str">
            <v xml:space="preserve">200 - Capital Assets                </v>
          </cell>
          <cell r="F259" t="str">
            <v>B</v>
          </cell>
          <cell r="U259">
            <v>0</v>
          </cell>
        </row>
        <row r="260">
          <cell r="B260" t="str">
            <v xml:space="preserve">200 - Capital Assets                </v>
          </cell>
          <cell r="F260" t="str">
            <v>C</v>
          </cell>
          <cell r="U260">
            <v>0</v>
          </cell>
        </row>
        <row r="261">
          <cell r="B261" t="str">
            <v xml:space="preserve">200 - Capital Assets                </v>
          </cell>
          <cell r="F261" t="str">
            <v>CC</v>
          </cell>
          <cell r="U261">
            <v>0</v>
          </cell>
        </row>
        <row r="262">
          <cell r="B262" t="str">
            <v xml:space="preserve">200 - Capital Assets                </v>
          </cell>
          <cell r="F262" t="str">
            <v>D</v>
          </cell>
          <cell r="U262">
            <v>0</v>
          </cell>
        </row>
        <row r="263">
          <cell r="B263" t="str">
            <v xml:space="preserve">200 - Capital Assets                </v>
          </cell>
          <cell r="F263" t="str">
            <v>E</v>
          </cell>
          <cell r="U263">
            <v>0</v>
          </cell>
        </row>
        <row r="264">
          <cell r="B264" t="str">
            <v xml:space="preserve">200 - Capital Assets                </v>
          </cell>
          <cell r="F264" t="str">
            <v>F</v>
          </cell>
          <cell r="U264">
            <v>0</v>
          </cell>
        </row>
        <row r="265">
          <cell r="B265" t="str">
            <v xml:space="preserve">200 - Capital Assets                </v>
          </cell>
          <cell r="F265" t="str">
            <v>G</v>
          </cell>
          <cell r="U265">
            <v>0</v>
          </cell>
        </row>
        <row r="266">
          <cell r="B266" t="str">
            <v xml:space="preserve">200 - Capital Assets                </v>
          </cell>
          <cell r="F266" t="str">
            <v>H</v>
          </cell>
          <cell r="U266">
            <v>0</v>
          </cell>
        </row>
        <row r="267">
          <cell r="B267" t="str">
            <v xml:space="preserve">200 - Capital Assets                </v>
          </cell>
          <cell r="F267" t="str">
            <v>I</v>
          </cell>
          <cell r="U267">
            <v>0</v>
          </cell>
        </row>
        <row r="268">
          <cell r="B268" t="str">
            <v xml:space="preserve">200 - Capital Assets                </v>
          </cell>
          <cell r="F268" t="str">
            <v>L</v>
          </cell>
          <cell r="U268">
            <v>0</v>
          </cell>
        </row>
        <row r="269">
          <cell r="B269" t="str">
            <v xml:space="preserve">200 - Capital Assets                </v>
          </cell>
          <cell r="F269" t="str">
            <v>M</v>
          </cell>
          <cell r="U269">
            <v>0</v>
          </cell>
        </row>
        <row r="270">
          <cell r="B270" t="str">
            <v xml:space="preserve">200 - Capital Assets                </v>
          </cell>
          <cell r="F270" t="str">
            <v>MM</v>
          </cell>
          <cell r="U270">
            <v>0</v>
          </cell>
        </row>
        <row r="271">
          <cell r="B271" t="str">
            <v xml:space="preserve">200 - Capital Assets                </v>
          </cell>
          <cell r="F271" t="str">
            <v>N</v>
          </cell>
          <cell r="U271">
            <v>0</v>
          </cell>
        </row>
        <row r="272">
          <cell r="B272" t="str">
            <v xml:space="preserve">200 - Capital Assets                </v>
          </cell>
          <cell r="F272" t="str">
            <v>O</v>
          </cell>
          <cell r="U272">
            <v>0</v>
          </cell>
        </row>
        <row r="273">
          <cell r="B273" t="str">
            <v xml:space="preserve">200 - Capital Assets                </v>
          </cell>
          <cell r="F273" t="str">
            <v>Q</v>
          </cell>
          <cell r="U273">
            <v>0</v>
          </cell>
        </row>
        <row r="274">
          <cell r="B274" t="str">
            <v xml:space="preserve">200 - Capital Assets                </v>
          </cell>
          <cell r="F274" t="str">
            <v>R</v>
          </cell>
          <cell r="U274">
            <v>0</v>
          </cell>
        </row>
        <row r="275">
          <cell r="B275" t="str">
            <v xml:space="preserve">200 - Capital Assets                </v>
          </cell>
          <cell r="F275" t="str">
            <v>T</v>
          </cell>
          <cell r="U275">
            <v>0</v>
          </cell>
        </row>
        <row r="276">
          <cell r="B276" t="str">
            <v xml:space="preserve">200 - Capital Assets                </v>
          </cell>
          <cell r="F276" t="str">
            <v>V</v>
          </cell>
          <cell r="U276">
            <v>0</v>
          </cell>
        </row>
        <row r="277">
          <cell r="B277" t="str">
            <v xml:space="preserve">200 - Capital Assets                </v>
          </cell>
          <cell r="F277" t="str">
            <v>W</v>
          </cell>
          <cell r="U277">
            <v>0</v>
          </cell>
        </row>
        <row r="278">
          <cell r="B278" t="str">
            <v xml:space="preserve">200 - Capital Assets                </v>
          </cell>
          <cell r="F278" t="str">
            <v>X</v>
          </cell>
          <cell r="U278">
            <v>0</v>
          </cell>
        </row>
        <row r="279">
          <cell r="B279" t="str">
            <v xml:space="preserve">200 - Capital Assets                </v>
          </cell>
          <cell r="F279" t="str">
            <v>ZZ</v>
          </cell>
          <cell r="U279">
            <v>0</v>
          </cell>
        </row>
        <row r="280">
          <cell r="B280" t="str">
            <v xml:space="preserve">200 - Capital Assets                </v>
          </cell>
          <cell r="U280">
            <v>0</v>
          </cell>
        </row>
        <row r="281">
          <cell r="B281" t="str">
            <v xml:space="preserve">200 - Capital Assets                </v>
          </cell>
          <cell r="F281" t="str">
            <v>A</v>
          </cell>
          <cell r="U281">
            <v>0</v>
          </cell>
        </row>
        <row r="282">
          <cell r="B282" t="str">
            <v xml:space="preserve">200 - Capital Assets                </v>
          </cell>
          <cell r="F282" t="str">
            <v>C</v>
          </cell>
          <cell r="U282">
            <v>0</v>
          </cell>
        </row>
        <row r="283">
          <cell r="B283" t="str">
            <v xml:space="preserve">200 - Capital Assets                </v>
          </cell>
          <cell r="F283" t="str">
            <v>CC</v>
          </cell>
          <cell r="U283">
            <v>0</v>
          </cell>
        </row>
        <row r="284">
          <cell r="B284" t="str">
            <v xml:space="preserve">200 - Capital Assets                </v>
          </cell>
          <cell r="F284" t="str">
            <v>E</v>
          </cell>
          <cell r="U284">
            <v>0</v>
          </cell>
        </row>
        <row r="285">
          <cell r="B285" t="str">
            <v xml:space="preserve">200 - Capital Assets                </v>
          </cell>
          <cell r="F285" t="str">
            <v>F</v>
          </cell>
          <cell r="U285">
            <v>0</v>
          </cell>
        </row>
        <row r="286">
          <cell r="B286" t="str">
            <v xml:space="preserve">200 - Capital Assets                </v>
          </cell>
          <cell r="F286" t="str">
            <v>G</v>
          </cell>
          <cell r="U286">
            <v>0</v>
          </cell>
        </row>
        <row r="287">
          <cell r="B287" t="str">
            <v xml:space="preserve">200 - Capital Assets                </v>
          </cell>
          <cell r="F287" t="str">
            <v>H</v>
          </cell>
          <cell r="U287">
            <v>0</v>
          </cell>
        </row>
        <row r="288">
          <cell r="B288" t="str">
            <v xml:space="preserve">200 - Capital Assets                </v>
          </cell>
          <cell r="F288" t="str">
            <v>L</v>
          </cell>
          <cell r="U288">
            <v>0</v>
          </cell>
        </row>
        <row r="289">
          <cell r="B289" t="str">
            <v xml:space="preserve">200 - Capital Assets                </v>
          </cell>
          <cell r="F289" t="str">
            <v>M</v>
          </cell>
          <cell r="U289">
            <v>0</v>
          </cell>
        </row>
        <row r="290">
          <cell r="B290" t="str">
            <v xml:space="preserve">200 - Capital Assets                </v>
          </cell>
          <cell r="U290">
            <v>0</v>
          </cell>
        </row>
        <row r="291">
          <cell r="B291" t="str">
            <v xml:space="preserve">200 - Capital Assets                </v>
          </cell>
          <cell r="F291" t="str">
            <v>A</v>
          </cell>
          <cell r="U291">
            <v>0</v>
          </cell>
        </row>
        <row r="292">
          <cell r="B292" t="str">
            <v xml:space="preserve">200 - Capital Assets                </v>
          </cell>
          <cell r="F292" t="str">
            <v>B</v>
          </cell>
          <cell r="U292">
            <v>0</v>
          </cell>
        </row>
        <row r="293">
          <cell r="B293" t="str">
            <v xml:space="preserve">200 - Capital Assets                </v>
          </cell>
          <cell r="F293" t="str">
            <v>C</v>
          </cell>
          <cell r="U293">
            <v>0</v>
          </cell>
        </row>
        <row r="294">
          <cell r="B294" t="str">
            <v xml:space="preserve">200 - Capital Assets                </v>
          </cell>
          <cell r="F294" t="str">
            <v>CC</v>
          </cell>
          <cell r="U294">
            <v>0</v>
          </cell>
        </row>
        <row r="295">
          <cell r="B295" t="str">
            <v xml:space="preserve">200 - Capital Assets                </v>
          </cell>
          <cell r="F295" t="str">
            <v>D</v>
          </cell>
          <cell r="U295">
            <v>0</v>
          </cell>
        </row>
        <row r="296">
          <cell r="B296" t="str">
            <v xml:space="preserve">200 - Capital Assets                </v>
          </cell>
          <cell r="F296" t="str">
            <v>E</v>
          </cell>
          <cell r="U296">
            <v>0</v>
          </cell>
        </row>
        <row r="297">
          <cell r="B297" t="str">
            <v xml:space="preserve">200 - Capital Assets                </v>
          </cell>
          <cell r="F297" t="str">
            <v>F</v>
          </cell>
          <cell r="U297">
            <v>0</v>
          </cell>
        </row>
        <row r="298">
          <cell r="B298" t="str">
            <v xml:space="preserve">200 - Capital Assets                </v>
          </cell>
          <cell r="F298" t="str">
            <v>G</v>
          </cell>
          <cell r="U298">
            <v>0</v>
          </cell>
        </row>
        <row r="299">
          <cell r="B299" t="str">
            <v xml:space="preserve">200 - Capital Assets                </v>
          </cell>
          <cell r="F299" t="str">
            <v>H</v>
          </cell>
          <cell r="U299">
            <v>0</v>
          </cell>
        </row>
        <row r="300">
          <cell r="B300" t="str">
            <v xml:space="preserve">200 - Capital Assets                </v>
          </cell>
          <cell r="F300" t="str">
            <v>L</v>
          </cell>
          <cell r="U300">
            <v>0</v>
          </cell>
        </row>
        <row r="301">
          <cell r="B301" t="str">
            <v xml:space="preserve">200 - Capital Assets                </v>
          </cell>
          <cell r="F301" t="str">
            <v>W</v>
          </cell>
          <cell r="U301">
            <v>0</v>
          </cell>
        </row>
        <row r="302">
          <cell r="B302" t="str">
            <v xml:space="preserve">200 - Capital Assets                </v>
          </cell>
          <cell r="U302">
            <v>0</v>
          </cell>
        </row>
        <row r="303">
          <cell r="B303" t="str">
            <v xml:space="preserve">200 - Capital Assets                </v>
          </cell>
          <cell r="F303" t="str">
            <v>C</v>
          </cell>
          <cell r="U303">
            <v>0</v>
          </cell>
        </row>
        <row r="304">
          <cell r="B304" t="str">
            <v xml:space="preserve">200 - Capital Assets                </v>
          </cell>
          <cell r="F304" t="str">
            <v>E</v>
          </cell>
          <cell r="U304">
            <v>0</v>
          </cell>
        </row>
        <row r="305">
          <cell r="B305" t="str">
            <v xml:space="preserve">200 - Capital Assets                </v>
          </cell>
          <cell r="F305" t="str">
            <v>G</v>
          </cell>
          <cell r="U305">
            <v>0</v>
          </cell>
        </row>
        <row r="306">
          <cell r="B306" t="str">
            <v xml:space="preserve">200 - Capital Assets                </v>
          </cell>
          <cell r="U306">
            <v>0</v>
          </cell>
        </row>
        <row r="307">
          <cell r="B307" t="str">
            <v xml:space="preserve">200 - Capital Assets                </v>
          </cell>
          <cell r="F307" t="str">
            <v>A</v>
          </cell>
          <cell r="U307">
            <v>0</v>
          </cell>
        </row>
        <row r="308">
          <cell r="B308" t="str">
            <v xml:space="preserve">200 - Capital Assets                </v>
          </cell>
          <cell r="F308" t="str">
            <v>B</v>
          </cell>
          <cell r="U308">
            <v>0</v>
          </cell>
        </row>
        <row r="309">
          <cell r="B309" t="str">
            <v xml:space="preserve">200 - Capital Assets                </v>
          </cell>
          <cell r="F309" t="str">
            <v>C</v>
          </cell>
          <cell r="U309">
            <v>0</v>
          </cell>
        </row>
        <row r="310">
          <cell r="B310" t="str">
            <v xml:space="preserve">200 - Capital Assets                </v>
          </cell>
          <cell r="F310" t="str">
            <v>CC</v>
          </cell>
          <cell r="U310">
            <v>0</v>
          </cell>
        </row>
        <row r="311">
          <cell r="B311" t="str">
            <v xml:space="preserve">200 - Capital Assets                </v>
          </cell>
          <cell r="F311" t="str">
            <v>D</v>
          </cell>
          <cell r="U311">
            <v>0</v>
          </cell>
        </row>
        <row r="312">
          <cell r="B312" t="str">
            <v xml:space="preserve">200 - Capital Assets                </v>
          </cell>
          <cell r="F312" t="str">
            <v>E</v>
          </cell>
          <cell r="U312">
            <v>0</v>
          </cell>
        </row>
        <row r="313">
          <cell r="B313" t="str">
            <v xml:space="preserve">200 - Capital Assets                </v>
          </cell>
          <cell r="F313" t="str">
            <v>F</v>
          </cell>
          <cell r="U313">
            <v>0</v>
          </cell>
        </row>
        <row r="314">
          <cell r="B314" t="str">
            <v xml:space="preserve">200 - Capital Assets                </v>
          </cell>
          <cell r="F314" t="str">
            <v>G</v>
          </cell>
          <cell r="U314">
            <v>0</v>
          </cell>
        </row>
        <row r="315">
          <cell r="B315" t="str">
            <v xml:space="preserve">200 - Capital Assets                </v>
          </cell>
          <cell r="F315" t="str">
            <v>H</v>
          </cell>
          <cell r="U315">
            <v>0</v>
          </cell>
        </row>
        <row r="316">
          <cell r="B316" t="str">
            <v xml:space="preserve">200 - Capital Assets                </v>
          </cell>
          <cell r="F316" t="str">
            <v>L</v>
          </cell>
          <cell r="U316">
            <v>0</v>
          </cell>
        </row>
        <row r="317">
          <cell r="B317" t="str">
            <v xml:space="preserve">200 - Capital Assets                </v>
          </cell>
          <cell r="F317" t="str">
            <v>W</v>
          </cell>
          <cell r="U317">
            <v>0</v>
          </cell>
        </row>
        <row r="318">
          <cell r="B318" t="str">
            <v xml:space="preserve">200 - Capital Assets                </v>
          </cell>
          <cell r="F318" t="str">
            <v>ZZ</v>
          </cell>
          <cell r="U318">
            <v>0</v>
          </cell>
        </row>
        <row r="319">
          <cell r="B319" t="str">
            <v xml:space="preserve">200 - Capital Assets                </v>
          </cell>
          <cell r="U319">
            <v>0</v>
          </cell>
        </row>
        <row r="320">
          <cell r="B320" t="str">
            <v xml:space="preserve">200 - Capital Assets                </v>
          </cell>
          <cell r="F320" t="str">
            <v>A</v>
          </cell>
          <cell r="U320">
            <v>0</v>
          </cell>
        </row>
        <row r="321">
          <cell r="B321" t="str">
            <v xml:space="preserve">200 - Capital Assets                </v>
          </cell>
          <cell r="F321" t="str">
            <v>B</v>
          </cell>
          <cell r="U321">
            <v>0</v>
          </cell>
        </row>
        <row r="322">
          <cell r="B322" t="str">
            <v xml:space="preserve">200 - Capital Assets                </v>
          </cell>
          <cell r="F322" t="str">
            <v>C</v>
          </cell>
          <cell r="U322">
            <v>0</v>
          </cell>
        </row>
        <row r="323">
          <cell r="B323" t="str">
            <v xml:space="preserve">200 - Capital Assets                </v>
          </cell>
          <cell r="F323" t="str">
            <v>CC</v>
          </cell>
          <cell r="U323">
            <v>0</v>
          </cell>
        </row>
        <row r="324">
          <cell r="B324" t="str">
            <v xml:space="preserve">200 - Capital Assets                </v>
          </cell>
          <cell r="F324" t="str">
            <v>D</v>
          </cell>
          <cell r="U324">
            <v>0</v>
          </cell>
        </row>
        <row r="325">
          <cell r="B325" t="str">
            <v xml:space="preserve">200 - Capital Assets                </v>
          </cell>
          <cell r="F325" t="str">
            <v>E</v>
          </cell>
          <cell r="U325">
            <v>0</v>
          </cell>
        </row>
        <row r="326">
          <cell r="B326" t="str">
            <v xml:space="preserve">200 - Capital Assets                </v>
          </cell>
          <cell r="F326" t="str">
            <v>F</v>
          </cell>
          <cell r="U326">
            <v>0</v>
          </cell>
        </row>
        <row r="327">
          <cell r="B327" t="str">
            <v xml:space="preserve">200 - Capital Assets                </v>
          </cell>
          <cell r="F327" t="str">
            <v>G</v>
          </cell>
          <cell r="U327">
            <v>0</v>
          </cell>
        </row>
        <row r="328">
          <cell r="B328" t="str">
            <v xml:space="preserve">200 - Capital Assets                </v>
          </cell>
          <cell r="F328" t="str">
            <v>H</v>
          </cell>
          <cell r="U328">
            <v>0</v>
          </cell>
        </row>
        <row r="329">
          <cell r="B329" t="str">
            <v xml:space="preserve">200 - Capital Assets                </v>
          </cell>
          <cell r="F329" t="str">
            <v>L</v>
          </cell>
          <cell r="U329">
            <v>0</v>
          </cell>
        </row>
        <row r="330">
          <cell r="B330" t="str">
            <v xml:space="preserve">200 - Capital Assets                </v>
          </cell>
          <cell r="F330" t="str">
            <v>R</v>
          </cell>
          <cell r="U330">
            <v>0</v>
          </cell>
        </row>
        <row r="331">
          <cell r="B331" t="str">
            <v xml:space="preserve">200 - Capital Assets                </v>
          </cell>
          <cell r="F331" t="str">
            <v>W</v>
          </cell>
          <cell r="U331">
            <v>0</v>
          </cell>
        </row>
        <row r="332">
          <cell r="B332" t="str">
            <v xml:space="preserve">200 - Capital Assets                </v>
          </cell>
          <cell r="U332">
            <v>0</v>
          </cell>
        </row>
        <row r="333">
          <cell r="B333" t="str">
            <v xml:space="preserve">200 - Capital Assets                </v>
          </cell>
          <cell r="F333" t="str">
            <v>A</v>
          </cell>
          <cell r="U333">
            <v>0</v>
          </cell>
        </row>
        <row r="334">
          <cell r="B334" t="str">
            <v xml:space="preserve">200 - Capital Assets                </v>
          </cell>
          <cell r="F334" t="str">
            <v>B</v>
          </cell>
          <cell r="U334">
            <v>0</v>
          </cell>
        </row>
        <row r="335">
          <cell r="B335" t="str">
            <v xml:space="preserve">200 - Capital Assets                </v>
          </cell>
          <cell r="F335" t="str">
            <v>C</v>
          </cell>
          <cell r="U335">
            <v>0</v>
          </cell>
        </row>
        <row r="336">
          <cell r="B336" t="str">
            <v xml:space="preserve">200 - Capital Assets                </v>
          </cell>
          <cell r="F336" t="str">
            <v>D</v>
          </cell>
          <cell r="U336">
            <v>0</v>
          </cell>
        </row>
        <row r="337">
          <cell r="B337" t="str">
            <v xml:space="preserve">200 - Capital Assets                </v>
          </cell>
          <cell r="F337" t="str">
            <v>E</v>
          </cell>
          <cell r="U337">
            <v>0</v>
          </cell>
        </row>
        <row r="338">
          <cell r="B338" t="str">
            <v xml:space="preserve">200 - Capital Assets                </v>
          </cell>
          <cell r="F338" t="str">
            <v>F</v>
          </cell>
          <cell r="U338">
            <v>0</v>
          </cell>
        </row>
        <row r="339">
          <cell r="B339" t="str">
            <v xml:space="preserve">200 - Capital Assets                </v>
          </cell>
          <cell r="F339" t="str">
            <v>G</v>
          </cell>
          <cell r="U339">
            <v>0</v>
          </cell>
        </row>
        <row r="340">
          <cell r="B340" t="str">
            <v xml:space="preserve">200 - Capital Assets                </v>
          </cell>
          <cell r="F340" t="str">
            <v>H</v>
          </cell>
          <cell r="U340">
            <v>0</v>
          </cell>
        </row>
        <row r="341">
          <cell r="B341" t="str">
            <v xml:space="preserve">200 - Capital Assets                </v>
          </cell>
          <cell r="F341" t="str">
            <v>L</v>
          </cell>
          <cell r="U341">
            <v>0</v>
          </cell>
        </row>
        <row r="342">
          <cell r="B342" t="str">
            <v xml:space="preserve">200 - Capital Assets                </v>
          </cell>
          <cell r="F342" t="str">
            <v>M</v>
          </cell>
          <cell r="U342">
            <v>0</v>
          </cell>
        </row>
        <row r="343">
          <cell r="B343" t="str">
            <v xml:space="preserve">200 - Capital Assets                </v>
          </cell>
          <cell r="F343" t="str">
            <v>R</v>
          </cell>
          <cell r="U343">
            <v>0</v>
          </cell>
        </row>
        <row r="344">
          <cell r="B344" t="str">
            <v xml:space="preserve">200 - Capital Assets                </v>
          </cell>
          <cell r="F344" t="str">
            <v>W</v>
          </cell>
          <cell r="U344">
            <v>0</v>
          </cell>
        </row>
        <row r="345">
          <cell r="B345" t="str">
            <v xml:space="preserve">200 - Capital Assets                </v>
          </cell>
          <cell r="F345" t="str">
            <v>ZZ</v>
          </cell>
          <cell r="U345">
            <v>0</v>
          </cell>
        </row>
        <row r="346">
          <cell r="B346" t="str">
            <v xml:space="preserve">200 - Capital Assets                </v>
          </cell>
          <cell r="U346">
            <v>0</v>
          </cell>
        </row>
        <row r="347">
          <cell r="B347" t="str">
            <v xml:space="preserve">200 - Capital Assets                </v>
          </cell>
          <cell r="F347" t="str">
            <v>A</v>
          </cell>
          <cell r="U347">
            <v>0</v>
          </cell>
        </row>
        <row r="348">
          <cell r="B348" t="str">
            <v xml:space="preserve">200 - Capital Assets                </v>
          </cell>
          <cell r="F348" t="str">
            <v>B</v>
          </cell>
          <cell r="U348">
            <v>0</v>
          </cell>
        </row>
        <row r="349">
          <cell r="B349" t="str">
            <v xml:space="preserve">200 - Capital Assets                </v>
          </cell>
          <cell r="F349" t="str">
            <v>C</v>
          </cell>
          <cell r="U349">
            <v>0</v>
          </cell>
        </row>
        <row r="350">
          <cell r="B350" t="str">
            <v xml:space="preserve">200 - Capital Assets                </v>
          </cell>
          <cell r="F350" t="str">
            <v>CC</v>
          </cell>
          <cell r="U350">
            <v>0</v>
          </cell>
        </row>
        <row r="351">
          <cell r="B351" t="str">
            <v xml:space="preserve">200 - Capital Assets                </v>
          </cell>
          <cell r="F351" t="str">
            <v>D</v>
          </cell>
          <cell r="U351">
            <v>0</v>
          </cell>
        </row>
        <row r="352">
          <cell r="B352" t="str">
            <v xml:space="preserve">200 - Capital Assets                </v>
          </cell>
          <cell r="F352" t="str">
            <v>E</v>
          </cell>
          <cell r="U352">
            <v>0</v>
          </cell>
        </row>
        <row r="353">
          <cell r="B353" t="str">
            <v xml:space="preserve">200 - Capital Assets                </v>
          </cell>
          <cell r="F353" t="str">
            <v>F</v>
          </cell>
          <cell r="U353">
            <v>0</v>
          </cell>
        </row>
        <row r="354">
          <cell r="B354" t="str">
            <v xml:space="preserve">200 - Capital Assets                </v>
          </cell>
          <cell r="F354" t="str">
            <v>G</v>
          </cell>
          <cell r="U354">
            <v>0</v>
          </cell>
        </row>
        <row r="355">
          <cell r="B355" t="str">
            <v xml:space="preserve">200 - Capital Assets                </v>
          </cell>
          <cell r="F355" t="str">
            <v>H</v>
          </cell>
          <cell r="U355">
            <v>0</v>
          </cell>
        </row>
        <row r="356">
          <cell r="B356" t="str">
            <v xml:space="preserve">200 - Capital Assets                </v>
          </cell>
          <cell r="F356" t="str">
            <v>L</v>
          </cell>
          <cell r="U356">
            <v>0</v>
          </cell>
        </row>
        <row r="357">
          <cell r="B357" t="str">
            <v xml:space="preserve">200 - Capital Assets                </v>
          </cell>
          <cell r="F357" t="str">
            <v>M</v>
          </cell>
          <cell r="U357">
            <v>0</v>
          </cell>
        </row>
        <row r="358">
          <cell r="B358" t="str">
            <v xml:space="preserve">200 - Capital Assets                </v>
          </cell>
          <cell r="F358" t="str">
            <v>O</v>
          </cell>
          <cell r="U358">
            <v>0</v>
          </cell>
        </row>
        <row r="359">
          <cell r="B359" t="str">
            <v xml:space="preserve">200 - Capital Assets                </v>
          </cell>
          <cell r="F359" t="str">
            <v>ZZ</v>
          </cell>
          <cell r="U359">
            <v>0</v>
          </cell>
        </row>
        <row r="360">
          <cell r="B360" t="str">
            <v xml:space="preserve">200 - Capital Assets                </v>
          </cell>
          <cell r="U360">
            <v>0</v>
          </cell>
        </row>
        <row r="361">
          <cell r="B361" t="str">
            <v xml:space="preserve">200 - Capital Assets                </v>
          </cell>
          <cell r="F361" t="str">
            <v>A</v>
          </cell>
          <cell r="U361">
            <v>0</v>
          </cell>
        </row>
        <row r="362">
          <cell r="B362" t="str">
            <v xml:space="preserve">200 - Capital Assets                </v>
          </cell>
          <cell r="F362" t="str">
            <v>B</v>
          </cell>
          <cell r="U362">
            <v>0</v>
          </cell>
        </row>
        <row r="363">
          <cell r="B363" t="str">
            <v xml:space="preserve">200 - Capital Assets                </v>
          </cell>
          <cell r="F363" t="str">
            <v>C</v>
          </cell>
          <cell r="U363">
            <v>0</v>
          </cell>
        </row>
        <row r="364">
          <cell r="B364" t="str">
            <v xml:space="preserve">200 - Capital Assets                </v>
          </cell>
          <cell r="F364" t="str">
            <v>CC</v>
          </cell>
          <cell r="U364">
            <v>0</v>
          </cell>
        </row>
        <row r="365">
          <cell r="B365" t="str">
            <v xml:space="preserve">200 - Capital Assets                </v>
          </cell>
          <cell r="F365" t="str">
            <v>D</v>
          </cell>
          <cell r="U365">
            <v>0</v>
          </cell>
        </row>
        <row r="366">
          <cell r="B366" t="str">
            <v xml:space="preserve">200 - Capital Assets                </v>
          </cell>
          <cell r="F366" t="str">
            <v>E</v>
          </cell>
          <cell r="U366">
            <v>0</v>
          </cell>
        </row>
        <row r="367">
          <cell r="B367" t="str">
            <v xml:space="preserve">200 - Capital Assets                </v>
          </cell>
          <cell r="F367" t="str">
            <v>F</v>
          </cell>
          <cell r="U367">
            <v>0</v>
          </cell>
        </row>
        <row r="368">
          <cell r="B368" t="str">
            <v xml:space="preserve">200 - Capital Assets                </v>
          </cell>
          <cell r="F368" t="str">
            <v>G</v>
          </cell>
          <cell r="U368">
            <v>0</v>
          </cell>
        </row>
        <row r="369">
          <cell r="B369" t="str">
            <v xml:space="preserve">200 - Capital Assets                </v>
          </cell>
          <cell r="F369" t="str">
            <v>H</v>
          </cell>
          <cell r="U369">
            <v>0</v>
          </cell>
        </row>
        <row r="370">
          <cell r="B370" t="str">
            <v xml:space="preserve">200 - Capital Assets                </v>
          </cell>
          <cell r="F370" t="str">
            <v>L</v>
          </cell>
          <cell r="U370">
            <v>0</v>
          </cell>
        </row>
        <row r="371">
          <cell r="B371" t="str">
            <v xml:space="preserve">200 - Capital Assets                </v>
          </cell>
          <cell r="F371" t="str">
            <v>M</v>
          </cell>
          <cell r="U371">
            <v>0</v>
          </cell>
        </row>
        <row r="372">
          <cell r="B372" t="str">
            <v xml:space="preserve">200 - Capital Assets                </v>
          </cell>
          <cell r="F372" t="str">
            <v>R</v>
          </cell>
          <cell r="U372">
            <v>0</v>
          </cell>
        </row>
        <row r="373">
          <cell r="B373" t="str">
            <v xml:space="preserve">200 - Capital Assets                </v>
          </cell>
          <cell r="F373" t="str">
            <v>ZZ</v>
          </cell>
          <cell r="U373">
            <v>0</v>
          </cell>
        </row>
        <row r="374">
          <cell r="B374" t="str">
            <v xml:space="preserve">200 - Capital Assets                </v>
          </cell>
          <cell r="U374">
            <v>0</v>
          </cell>
        </row>
        <row r="375">
          <cell r="B375" t="str">
            <v xml:space="preserve">200 - Capital Assets                </v>
          </cell>
          <cell r="F375" t="str">
            <v>A</v>
          </cell>
          <cell r="U375">
            <v>0</v>
          </cell>
        </row>
        <row r="376">
          <cell r="B376" t="str">
            <v xml:space="preserve">200 - Capital Assets                </v>
          </cell>
          <cell r="F376" t="str">
            <v>B</v>
          </cell>
          <cell r="U376">
            <v>0</v>
          </cell>
        </row>
        <row r="377">
          <cell r="B377" t="str">
            <v xml:space="preserve">200 - Capital Assets                </v>
          </cell>
          <cell r="F377" t="str">
            <v>C</v>
          </cell>
          <cell r="U377">
            <v>0</v>
          </cell>
        </row>
        <row r="378">
          <cell r="B378" t="str">
            <v xml:space="preserve">200 - Capital Assets                </v>
          </cell>
          <cell r="F378" t="str">
            <v>CC</v>
          </cell>
          <cell r="U378">
            <v>0</v>
          </cell>
        </row>
        <row r="379">
          <cell r="B379" t="str">
            <v xml:space="preserve">200 - Capital Assets                </v>
          </cell>
          <cell r="F379" t="str">
            <v>D</v>
          </cell>
          <cell r="U379">
            <v>0</v>
          </cell>
        </row>
        <row r="380">
          <cell r="B380" t="str">
            <v xml:space="preserve">200 - Capital Assets                </v>
          </cell>
          <cell r="F380" t="str">
            <v>E</v>
          </cell>
          <cell r="U380">
            <v>0</v>
          </cell>
        </row>
        <row r="381">
          <cell r="B381" t="str">
            <v xml:space="preserve">200 - Capital Assets                </v>
          </cell>
          <cell r="F381" t="str">
            <v>F</v>
          </cell>
          <cell r="U381">
            <v>0</v>
          </cell>
        </row>
        <row r="382">
          <cell r="B382" t="str">
            <v xml:space="preserve">200 - Capital Assets                </v>
          </cell>
          <cell r="F382" t="str">
            <v>G</v>
          </cell>
          <cell r="U382">
            <v>0</v>
          </cell>
        </row>
        <row r="383">
          <cell r="B383" t="str">
            <v xml:space="preserve">200 - Capital Assets                </v>
          </cell>
          <cell r="F383" t="str">
            <v>H</v>
          </cell>
          <cell r="U383">
            <v>0</v>
          </cell>
        </row>
        <row r="384">
          <cell r="B384" t="str">
            <v xml:space="preserve">200 - Capital Assets                </v>
          </cell>
          <cell r="F384" t="str">
            <v>L</v>
          </cell>
          <cell r="U384">
            <v>0</v>
          </cell>
        </row>
        <row r="385">
          <cell r="B385" t="str">
            <v xml:space="preserve">200 - Capital Assets                </v>
          </cell>
          <cell r="F385" t="str">
            <v>ZZ</v>
          </cell>
          <cell r="U385">
            <v>0</v>
          </cell>
        </row>
        <row r="386">
          <cell r="B386" t="str">
            <v xml:space="preserve">200 - Capital Assets                </v>
          </cell>
          <cell r="U386">
            <v>0</v>
          </cell>
        </row>
        <row r="387">
          <cell r="B387" t="str">
            <v xml:space="preserve">200 - Capital Assets                </v>
          </cell>
          <cell r="F387" t="str">
            <v>A</v>
          </cell>
          <cell r="U387">
            <v>0</v>
          </cell>
        </row>
        <row r="388">
          <cell r="B388" t="str">
            <v xml:space="preserve">200 - Capital Assets                </v>
          </cell>
          <cell r="F388" t="str">
            <v>B</v>
          </cell>
          <cell r="U388">
            <v>0</v>
          </cell>
        </row>
        <row r="389">
          <cell r="B389" t="str">
            <v xml:space="preserve">200 - Capital Assets                </v>
          </cell>
          <cell r="F389" t="str">
            <v>C</v>
          </cell>
          <cell r="U389">
            <v>0</v>
          </cell>
        </row>
        <row r="390">
          <cell r="B390" t="str">
            <v xml:space="preserve">200 - Capital Assets                </v>
          </cell>
          <cell r="F390" t="str">
            <v>D</v>
          </cell>
          <cell r="U390">
            <v>0</v>
          </cell>
        </row>
        <row r="391">
          <cell r="B391" t="str">
            <v xml:space="preserve">200 - Capital Assets                </v>
          </cell>
          <cell r="F391" t="str">
            <v>E</v>
          </cell>
          <cell r="U391">
            <v>0</v>
          </cell>
        </row>
        <row r="392">
          <cell r="B392" t="str">
            <v xml:space="preserve">200 - Capital Assets                </v>
          </cell>
          <cell r="F392" t="str">
            <v>F</v>
          </cell>
          <cell r="U392">
            <v>0</v>
          </cell>
        </row>
        <row r="393">
          <cell r="B393" t="str">
            <v xml:space="preserve">200 - Capital Assets                </v>
          </cell>
          <cell r="F393" t="str">
            <v>G</v>
          </cell>
          <cell r="U393">
            <v>0</v>
          </cell>
        </row>
        <row r="394">
          <cell r="B394" t="str">
            <v xml:space="preserve">200 - Capital Assets                </v>
          </cell>
          <cell r="F394" t="str">
            <v>L</v>
          </cell>
          <cell r="U394">
            <v>0</v>
          </cell>
        </row>
        <row r="395">
          <cell r="B395" t="str">
            <v xml:space="preserve">200 - Capital Assets                </v>
          </cell>
          <cell r="F395" t="str">
            <v>ZZ</v>
          </cell>
          <cell r="U395">
            <v>0</v>
          </cell>
        </row>
        <row r="396">
          <cell r="B396" t="str">
            <v xml:space="preserve">200 - Capital Assets                </v>
          </cell>
          <cell r="U396">
            <v>0</v>
          </cell>
        </row>
        <row r="397">
          <cell r="B397" t="str">
            <v xml:space="preserve">200 - Capital Assets                </v>
          </cell>
          <cell r="F397" t="str">
            <v>A</v>
          </cell>
          <cell r="U397">
            <v>0</v>
          </cell>
        </row>
        <row r="398">
          <cell r="B398" t="str">
            <v xml:space="preserve">200 - Capital Assets                </v>
          </cell>
          <cell r="F398" t="str">
            <v>B</v>
          </cell>
          <cell r="U398">
            <v>0</v>
          </cell>
        </row>
        <row r="399">
          <cell r="B399" t="str">
            <v xml:space="preserve">200 - Capital Assets                </v>
          </cell>
          <cell r="F399" t="str">
            <v>C</v>
          </cell>
          <cell r="U399">
            <v>0</v>
          </cell>
        </row>
        <row r="400">
          <cell r="B400" t="str">
            <v xml:space="preserve">200 - Capital Assets                </v>
          </cell>
          <cell r="F400" t="str">
            <v>CC</v>
          </cell>
          <cell r="U400">
            <v>0</v>
          </cell>
        </row>
        <row r="401">
          <cell r="B401" t="str">
            <v xml:space="preserve">200 - Capital Assets                </v>
          </cell>
          <cell r="F401" t="str">
            <v>D</v>
          </cell>
          <cell r="U401">
            <v>0</v>
          </cell>
        </row>
        <row r="402">
          <cell r="B402" t="str">
            <v xml:space="preserve">200 - Capital Assets                </v>
          </cell>
          <cell r="F402" t="str">
            <v>E</v>
          </cell>
          <cell r="U402">
            <v>0</v>
          </cell>
        </row>
        <row r="403">
          <cell r="B403" t="str">
            <v xml:space="preserve">200 - Capital Assets                </v>
          </cell>
          <cell r="F403" t="str">
            <v>F</v>
          </cell>
          <cell r="U403">
            <v>0</v>
          </cell>
        </row>
        <row r="404">
          <cell r="B404" t="str">
            <v xml:space="preserve">200 - Capital Assets                </v>
          </cell>
          <cell r="F404" t="str">
            <v>G</v>
          </cell>
          <cell r="U404">
            <v>0</v>
          </cell>
        </row>
        <row r="405">
          <cell r="B405" t="str">
            <v xml:space="preserve">200 - Capital Assets                </v>
          </cell>
          <cell r="F405" t="str">
            <v>H</v>
          </cell>
          <cell r="U405">
            <v>0</v>
          </cell>
        </row>
        <row r="406">
          <cell r="B406" t="str">
            <v xml:space="preserve">200 - Capital Assets                </v>
          </cell>
          <cell r="F406" t="str">
            <v>L</v>
          </cell>
          <cell r="U406">
            <v>0</v>
          </cell>
        </row>
        <row r="407">
          <cell r="B407" t="str">
            <v xml:space="preserve">200 - Capital Assets                </v>
          </cell>
          <cell r="F407" t="str">
            <v>M</v>
          </cell>
          <cell r="U407">
            <v>0</v>
          </cell>
        </row>
        <row r="408">
          <cell r="B408" t="str">
            <v xml:space="preserve">200 - Capital Assets                </v>
          </cell>
          <cell r="F408" t="str">
            <v>ZZ</v>
          </cell>
          <cell r="U408">
            <v>0</v>
          </cell>
        </row>
        <row r="409">
          <cell r="B409" t="str">
            <v xml:space="preserve">200 - Capital Assets                </v>
          </cell>
          <cell r="U409">
            <v>0</v>
          </cell>
        </row>
        <row r="410">
          <cell r="B410" t="str">
            <v xml:space="preserve">200 - Capital Assets                </v>
          </cell>
          <cell r="F410" t="str">
            <v>A</v>
          </cell>
          <cell r="U410">
            <v>0</v>
          </cell>
        </row>
        <row r="411">
          <cell r="B411" t="str">
            <v xml:space="preserve">200 - Capital Assets                </v>
          </cell>
          <cell r="F411" t="str">
            <v>B</v>
          </cell>
          <cell r="U411">
            <v>0</v>
          </cell>
        </row>
        <row r="412">
          <cell r="B412" t="str">
            <v xml:space="preserve">200 - Capital Assets                </v>
          </cell>
          <cell r="F412" t="str">
            <v>C</v>
          </cell>
          <cell r="U412">
            <v>0</v>
          </cell>
        </row>
        <row r="413">
          <cell r="B413" t="str">
            <v xml:space="preserve">200 - Capital Assets                </v>
          </cell>
          <cell r="F413" t="str">
            <v>CC</v>
          </cell>
          <cell r="U413">
            <v>0</v>
          </cell>
        </row>
        <row r="414">
          <cell r="B414" t="str">
            <v xml:space="preserve">200 - Capital Assets                </v>
          </cell>
          <cell r="F414" t="str">
            <v>D</v>
          </cell>
          <cell r="U414">
            <v>0</v>
          </cell>
        </row>
        <row r="415">
          <cell r="B415" t="str">
            <v xml:space="preserve">200 - Capital Assets                </v>
          </cell>
          <cell r="F415" t="str">
            <v>E</v>
          </cell>
          <cell r="U415">
            <v>0</v>
          </cell>
        </row>
        <row r="416">
          <cell r="B416" t="str">
            <v xml:space="preserve">200 - Capital Assets                </v>
          </cell>
          <cell r="F416" t="str">
            <v>F</v>
          </cell>
          <cell r="U416">
            <v>0</v>
          </cell>
        </row>
        <row r="417">
          <cell r="B417" t="str">
            <v xml:space="preserve">200 - Capital Assets                </v>
          </cell>
          <cell r="F417" t="str">
            <v>G</v>
          </cell>
          <cell r="U417">
            <v>0</v>
          </cell>
        </row>
        <row r="418">
          <cell r="B418" t="str">
            <v xml:space="preserve">200 - Capital Assets                </v>
          </cell>
          <cell r="F418" t="str">
            <v>H</v>
          </cell>
          <cell r="U418">
            <v>0</v>
          </cell>
        </row>
        <row r="419">
          <cell r="B419" t="str">
            <v xml:space="preserve">200 - Capital Assets                </v>
          </cell>
          <cell r="F419" t="str">
            <v>L</v>
          </cell>
          <cell r="U419">
            <v>0</v>
          </cell>
        </row>
        <row r="420">
          <cell r="B420" t="str">
            <v xml:space="preserve">200 - Capital Assets                </v>
          </cell>
          <cell r="F420" t="str">
            <v>M</v>
          </cell>
          <cell r="U420">
            <v>0</v>
          </cell>
        </row>
        <row r="421">
          <cell r="B421" t="str">
            <v xml:space="preserve">200 - Capital Assets                </v>
          </cell>
          <cell r="F421" t="str">
            <v>O</v>
          </cell>
          <cell r="U421">
            <v>0</v>
          </cell>
        </row>
        <row r="422">
          <cell r="B422" t="str">
            <v xml:space="preserve">200 - Capital Assets                </v>
          </cell>
          <cell r="F422" t="str">
            <v>R</v>
          </cell>
          <cell r="U422">
            <v>0</v>
          </cell>
        </row>
        <row r="423">
          <cell r="B423" t="str">
            <v xml:space="preserve">200 - Capital Assets                </v>
          </cell>
          <cell r="F423" t="str">
            <v>T</v>
          </cell>
          <cell r="U423">
            <v>0</v>
          </cell>
        </row>
        <row r="424">
          <cell r="B424" t="str">
            <v xml:space="preserve">200 - Capital Assets                </v>
          </cell>
          <cell r="F424" t="str">
            <v>ZZ</v>
          </cell>
          <cell r="U424">
            <v>0</v>
          </cell>
        </row>
        <row r="425">
          <cell r="B425" t="str">
            <v xml:space="preserve">200 - Capital Assets                </v>
          </cell>
          <cell r="U425">
            <v>0</v>
          </cell>
        </row>
        <row r="426">
          <cell r="B426" t="str">
            <v xml:space="preserve">200 - Capital Assets                </v>
          </cell>
          <cell r="F426" t="str">
            <v>A</v>
          </cell>
          <cell r="U426">
            <v>0</v>
          </cell>
        </row>
        <row r="427">
          <cell r="B427" t="str">
            <v xml:space="preserve">200 - Capital Assets                </v>
          </cell>
          <cell r="F427" t="str">
            <v>B</v>
          </cell>
          <cell r="U427">
            <v>0</v>
          </cell>
        </row>
        <row r="428">
          <cell r="B428" t="str">
            <v xml:space="preserve">200 - Capital Assets                </v>
          </cell>
          <cell r="F428" t="str">
            <v>C</v>
          </cell>
          <cell r="U428">
            <v>0</v>
          </cell>
        </row>
        <row r="429">
          <cell r="B429" t="str">
            <v xml:space="preserve">200 - Capital Assets                </v>
          </cell>
          <cell r="F429" t="str">
            <v>CC</v>
          </cell>
          <cell r="U429">
            <v>0</v>
          </cell>
        </row>
        <row r="430">
          <cell r="B430" t="str">
            <v xml:space="preserve">200 - Capital Assets                </v>
          </cell>
          <cell r="F430" t="str">
            <v>D</v>
          </cell>
          <cell r="U430">
            <v>0</v>
          </cell>
        </row>
        <row r="431">
          <cell r="B431" t="str">
            <v xml:space="preserve">200 - Capital Assets                </v>
          </cell>
          <cell r="F431" t="str">
            <v>E</v>
          </cell>
          <cell r="U431">
            <v>0</v>
          </cell>
        </row>
        <row r="432">
          <cell r="B432" t="str">
            <v xml:space="preserve">200 - Capital Assets                </v>
          </cell>
          <cell r="F432" t="str">
            <v>F</v>
          </cell>
          <cell r="U432">
            <v>0</v>
          </cell>
        </row>
        <row r="433">
          <cell r="B433" t="str">
            <v xml:space="preserve">200 - Capital Assets                </v>
          </cell>
          <cell r="F433" t="str">
            <v>G</v>
          </cell>
          <cell r="U433">
            <v>0</v>
          </cell>
        </row>
        <row r="434">
          <cell r="B434" t="str">
            <v xml:space="preserve">200 - Capital Assets                </v>
          </cell>
          <cell r="F434" t="str">
            <v>H</v>
          </cell>
          <cell r="U434">
            <v>0</v>
          </cell>
        </row>
        <row r="435">
          <cell r="B435" t="str">
            <v xml:space="preserve">200 - Capital Assets                </v>
          </cell>
          <cell r="F435" t="str">
            <v>L</v>
          </cell>
          <cell r="U435">
            <v>0</v>
          </cell>
        </row>
        <row r="436">
          <cell r="B436" t="str">
            <v xml:space="preserve">200 - Capital Assets                </v>
          </cell>
          <cell r="F436" t="str">
            <v>M</v>
          </cell>
          <cell r="U436">
            <v>0</v>
          </cell>
        </row>
        <row r="437">
          <cell r="B437" t="str">
            <v xml:space="preserve">200 - Capital Assets                </v>
          </cell>
          <cell r="F437" t="str">
            <v>O</v>
          </cell>
          <cell r="U437">
            <v>0</v>
          </cell>
        </row>
        <row r="438">
          <cell r="B438" t="str">
            <v xml:space="preserve">200 - Capital Assets                </v>
          </cell>
          <cell r="F438" t="str">
            <v>Q</v>
          </cell>
          <cell r="U438">
            <v>0</v>
          </cell>
        </row>
        <row r="439">
          <cell r="B439" t="str">
            <v xml:space="preserve">200 - Capital Assets                </v>
          </cell>
          <cell r="F439" t="str">
            <v>R</v>
          </cell>
          <cell r="U439">
            <v>0</v>
          </cell>
        </row>
        <row r="440">
          <cell r="B440" t="str">
            <v xml:space="preserve">200 - Capital Assets                </v>
          </cell>
          <cell r="F440" t="str">
            <v>V</v>
          </cell>
          <cell r="U440">
            <v>0</v>
          </cell>
        </row>
        <row r="441">
          <cell r="B441" t="str">
            <v xml:space="preserve">200 - Capital Assets                </v>
          </cell>
          <cell r="F441" t="str">
            <v>ZZ</v>
          </cell>
          <cell r="U441">
            <v>0</v>
          </cell>
        </row>
        <row r="442">
          <cell r="B442" t="str">
            <v xml:space="preserve">200 - Capital Assets                </v>
          </cell>
          <cell r="U442">
            <v>0</v>
          </cell>
        </row>
        <row r="443">
          <cell r="B443" t="str">
            <v xml:space="preserve">200 - Capital Assets                </v>
          </cell>
          <cell r="F443" t="str">
            <v>A</v>
          </cell>
          <cell r="U443">
            <v>0</v>
          </cell>
        </row>
        <row r="444">
          <cell r="B444" t="str">
            <v xml:space="preserve">200 - Capital Assets                </v>
          </cell>
          <cell r="F444" t="str">
            <v>B</v>
          </cell>
          <cell r="U444">
            <v>0</v>
          </cell>
        </row>
        <row r="445">
          <cell r="B445" t="str">
            <v xml:space="preserve">200 - Capital Assets                </v>
          </cell>
          <cell r="F445" t="str">
            <v>C</v>
          </cell>
          <cell r="U445">
            <v>0</v>
          </cell>
        </row>
        <row r="446">
          <cell r="B446" t="str">
            <v xml:space="preserve">200 - Capital Assets                </v>
          </cell>
          <cell r="F446" t="str">
            <v>CC</v>
          </cell>
          <cell r="U446">
            <v>0</v>
          </cell>
        </row>
        <row r="447">
          <cell r="B447" t="str">
            <v xml:space="preserve">200 - Capital Assets                </v>
          </cell>
          <cell r="F447" t="str">
            <v>D</v>
          </cell>
          <cell r="U447">
            <v>0</v>
          </cell>
        </row>
        <row r="448">
          <cell r="B448" t="str">
            <v xml:space="preserve">200 - Capital Assets                </v>
          </cell>
          <cell r="F448" t="str">
            <v>E</v>
          </cell>
          <cell r="U448">
            <v>0</v>
          </cell>
        </row>
        <row r="449">
          <cell r="B449" t="str">
            <v xml:space="preserve">200 - Capital Assets                </v>
          </cell>
          <cell r="F449" t="str">
            <v>F</v>
          </cell>
          <cell r="U449">
            <v>0</v>
          </cell>
        </row>
        <row r="450">
          <cell r="B450" t="str">
            <v xml:space="preserve">200 - Capital Assets                </v>
          </cell>
          <cell r="F450" t="str">
            <v>G</v>
          </cell>
          <cell r="U450">
            <v>0</v>
          </cell>
        </row>
        <row r="451">
          <cell r="B451" t="str">
            <v xml:space="preserve">200 - Capital Assets                </v>
          </cell>
          <cell r="F451" t="str">
            <v>H</v>
          </cell>
          <cell r="U451">
            <v>0</v>
          </cell>
        </row>
        <row r="452">
          <cell r="B452" t="str">
            <v xml:space="preserve">200 - Capital Assets                </v>
          </cell>
          <cell r="F452" t="str">
            <v>L</v>
          </cell>
          <cell r="U452">
            <v>0</v>
          </cell>
        </row>
        <row r="453">
          <cell r="B453" t="str">
            <v xml:space="preserve">200 - Capital Assets                </v>
          </cell>
          <cell r="U453">
            <v>0</v>
          </cell>
        </row>
        <row r="454">
          <cell r="B454" t="str">
            <v xml:space="preserve">200 - Capital Assets                </v>
          </cell>
          <cell r="F454" t="str">
            <v>A</v>
          </cell>
          <cell r="U454">
            <v>0</v>
          </cell>
        </row>
        <row r="455">
          <cell r="B455" t="str">
            <v xml:space="preserve">200 - Capital Assets                </v>
          </cell>
          <cell r="F455" t="str">
            <v>B</v>
          </cell>
          <cell r="U455">
            <v>0</v>
          </cell>
        </row>
        <row r="456">
          <cell r="B456" t="str">
            <v xml:space="preserve">200 - Capital Assets                </v>
          </cell>
          <cell r="F456" t="str">
            <v>C</v>
          </cell>
          <cell r="U456">
            <v>0</v>
          </cell>
        </row>
        <row r="457">
          <cell r="B457" t="str">
            <v xml:space="preserve">200 - Capital Assets                </v>
          </cell>
          <cell r="F457" t="str">
            <v>CC</v>
          </cell>
          <cell r="U457">
            <v>0</v>
          </cell>
        </row>
        <row r="458">
          <cell r="B458" t="str">
            <v xml:space="preserve">200 - Capital Assets                </v>
          </cell>
          <cell r="F458" t="str">
            <v>D</v>
          </cell>
          <cell r="U458">
            <v>0</v>
          </cell>
        </row>
        <row r="459">
          <cell r="B459" t="str">
            <v xml:space="preserve">200 - Capital Assets                </v>
          </cell>
          <cell r="F459" t="str">
            <v>E</v>
          </cell>
          <cell r="U459">
            <v>0</v>
          </cell>
        </row>
        <row r="460">
          <cell r="B460" t="str">
            <v xml:space="preserve">200 - Capital Assets                </v>
          </cell>
          <cell r="F460" t="str">
            <v>F</v>
          </cell>
          <cell r="U460">
            <v>0</v>
          </cell>
        </row>
        <row r="461">
          <cell r="B461" t="str">
            <v xml:space="preserve">200 - Capital Assets                </v>
          </cell>
          <cell r="F461" t="str">
            <v>G</v>
          </cell>
          <cell r="U461">
            <v>0</v>
          </cell>
        </row>
        <row r="462">
          <cell r="B462" t="str">
            <v xml:space="preserve">200 - Capital Assets                </v>
          </cell>
          <cell r="F462" t="str">
            <v>H</v>
          </cell>
          <cell r="U462">
            <v>0</v>
          </cell>
        </row>
        <row r="463">
          <cell r="B463" t="str">
            <v xml:space="preserve">200 - Capital Assets                </v>
          </cell>
          <cell r="F463" t="str">
            <v>M</v>
          </cell>
          <cell r="U463">
            <v>0</v>
          </cell>
        </row>
        <row r="464">
          <cell r="B464" t="str">
            <v xml:space="preserve">200 - Capital Assets                </v>
          </cell>
          <cell r="F464" t="str">
            <v>ZZ</v>
          </cell>
          <cell r="U464">
            <v>0</v>
          </cell>
        </row>
        <row r="465">
          <cell r="B465" t="str">
            <v xml:space="preserve">200 - Capital Assets                </v>
          </cell>
          <cell r="U465">
            <v>0</v>
          </cell>
        </row>
        <row r="466">
          <cell r="B466" t="str">
            <v xml:space="preserve">200 - Capital Assets                </v>
          </cell>
          <cell r="F466" t="str">
            <v>L</v>
          </cell>
          <cell r="U466">
            <v>0</v>
          </cell>
        </row>
        <row r="467">
          <cell r="B467" t="str">
            <v xml:space="preserve">200 - Capital Assets                </v>
          </cell>
          <cell r="F467" t="str">
            <v>M</v>
          </cell>
          <cell r="U467">
            <v>0</v>
          </cell>
        </row>
        <row r="468">
          <cell r="B468" t="str">
            <v xml:space="preserve">200 - Capital Assets                </v>
          </cell>
          <cell r="F468" t="str">
            <v>T</v>
          </cell>
          <cell r="U468">
            <v>0</v>
          </cell>
        </row>
        <row r="469">
          <cell r="B469" t="str">
            <v xml:space="preserve">200 - Capital Assets                </v>
          </cell>
          <cell r="U469">
            <v>0</v>
          </cell>
        </row>
        <row r="470">
          <cell r="B470" t="str">
            <v xml:space="preserve">200 - Capital Assets                </v>
          </cell>
          <cell r="U470">
            <v>0</v>
          </cell>
        </row>
        <row r="471">
          <cell r="B471" t="str">
            <v xml:space="preserve">200 - Capital Assets                </v>
          </cell>
          <cell r="F471" t="str">
            <v>A</v>
          </cell>
          <cell r="U471">
            <v>0</v>
          </cell>
        </row>
        <row r="472">
          <cell r="B472" t="str">
            <v xml:space="preserve">200 - Capital Assets                </v>
          </cell>
          <cell r="F472" t="str">
            <v>B</v>
          </cell>
          <cell r="U472">
            <v>0</v>
          </cell>
        </row>
        <row r="473">
          <cell r="B473" t="str">
            <v xml:space="preserve">200 - Capital Assets                </v>
          </cell>
          <cell r="F473" t="str">
            <v>C</v>
          </cell>
          <cell r="U473">
            <v>0</v>
          </cell>
        </row>
        <row r="474">
          <cell r="B474" t="str">
            <v xml:space="preserve">200 - Capital Assets                </v>
          </cell>
          <cell r="F474" t="str">
            <v>CC</v>
          </cell>
          <cell r="U474">
            <v>0</v>
          </cell>
        </row>
        <row r="475">
          <cell r="B475" t="str">
            <v xml:space="preserve">200 - Capital Assets                </v>
          </cell>
          <cell r="F475" t="str">
            <v>D</v>
          </cell>
          <cell r="U475">
            <v>0</v>
          </cell>
        </row>
        <row r="476">
          <cell r="B476" t="str">
            <v xml:space="preserve">200 - Capital Assets                </v>
          </cell>
          <cell r="F476" t="str">
            <v>E</v>
          </cell>
          <cell r="U476">
            <v>0</v>
          </cell>
        </row>
        <row r="477">
          <cell r="B477" t="str">
            <v xml:space="preserve">200 - Capital Assets                </v>
          </cell>
          <cell r="F477" t="str">
            <v>F</v>
          </cell>
          <cell r="U477">
            <v>0</v>
          </cell>
        </row>
        <row r="478">
          <cell r="B478" t="str">
            <v xml:space="preserve">200 - Capital Assets                </v>
          </cell>
          <cell r="F478" t="str">
            <v>G</v>
          </cell>
          <cell r="U478">
            <v>0</v>
          </cell>
        </row>
        <row r="479">
          <cell r="B479" t="str">
            <v xml:space="preserve">200 - Capital Assets                </v>
          </cell>
          <cell r="F479" t="str">
            <v>H</v>
          </cell>
          <cell r="U479">
            <v>0</v>
          </cell>
        </row>
        <row r="480">
          <cell r="B480" t="str">
            <v xml:space="preserve">200 - Capital Assets                </v>
          </cell>
          <cell r="F480" t="str">
            <v>L</v>
          </cell>
          <cell r="U480">
            <v>0</v>
          </cell>
        </row>
        <row r="481">
          <cell r="B481" t="str">
            <v xml:space="preserve">200 - Capital Assets                </v>
          </cell>
          <cell r="F481" t="str">
            <v>M</v>
          </cell>
          <cell r="U481">
            <v>0</v>
          </cell>
        </row>
        <row r="482">
          <cell r="B482" t="str">
            <v xml:space="preserve">200 - Capital Assets                </v>
          </cell>
          <cell r="F482" t="str">
            <v>R</v>
          </cell>
          <cell r="U482">
            <v>0</v>
          </cell>
        </row>
        <row r="483">
          <cell r="B483" t="str">
            <v xml:space="preserve">200 - Capital Assets                </v>
          </cell>
          <cell r="F483" t="str">
            <v>ZZ</v>
          </cell>
          <cell r="U483">
            <v>0</v>
          </cell>
        </row>
        <row r="484">
          <cell r="B484" t="str">
            <v xml:space="preserve">200 - Capital Assets                </v>
          </cell>
          <cell r="U484">
            <v>0</v>
          </cell>
        </row>
        <row r="485">
          <cell r="B485" t="str">
            <v xml:space="preserve">200 - Capital Assets                </v>
          </cell>
          <cell r="F485" t="str">
            <v>A</v>
          </cell>
          <cell r="U485">
            <v>0</v>
          </cell>
        </row>
        <row r="486">
          <cell r="B486" t="str">
            <v xml:space="preserve">200 - Capital Assets                </v>
          </cell>
          <cell r="F486" t="str">
            <v>B</v>
          </cell>
          <cell r="U486">
            <v>0</v>
          </cell>
        </row>
        <row r="487">
          <cell r="B487" t="str">
            <v xml:space="preserve">200 - Capital Assets                </v>
          </cell>
          <cell r="F487" t="str">
            <v>C</v>
          </cell>
          <cell r="U487">
            <v>0</v>
          </cell>
        </row>
        <row r="488">
          <cell r="B488" t="str">
            <v xml:space="preserve">200 - Capital Assets                </v>
          </cell>
          <cell r="F488" t="str">
            <v>CC</v>
          </cell>
          <cell r="U488">
            <v>0</v>
          </cell>
        </row>
        <row r="489">
          <cell r="B489" t="str">
            <v xml:space="preserve">200 - Capital Assets                </v>
          </cell>
          <cell r="F489" t="str">
            <v>D</v>
          </cell>
          <cell r="U489">
            <v>0</v>
          </cell>
        </row>
        <row r="490">
          <cell r="B490" t="str">
            <v xml:space="preserve">200 - Capital Assets                </v>
          </cell>
          <cell r="F490" t="str">
            <v>E</v>
          </cell>
          <cell r="U490">
            <v>0</v>
          </cell>
        </row>
        <row r="491">
          <cell r="B491" t="str">
            <v xml:space="preserve">200 - Capital Assets                </v>
          </cell>
          <cell r="F491" t="str">
            <v>F</v>
          </cell>
          <cell r="U491">
            <v>0</v>
          </cell>
        </row>
        <row r="492">
          <cell r="B492" t="str">
            <v xml:space="preserve">200 - Capital Assets                </v>
          </cell>
          <cell r="F492" t="str">
            <v>G</v>
          </cell>
          <cell r="U492">
            <v>0</v>
          </cell>
        </row>
        <row r="493">
          <cell r="B493" t="str">
            <v xml:space="preserve">200 - Capital Assets                </v>
          </cell>
          <cell r="F493" t="str">
            <v>H</v>
          </cell>
          <cell r="U493">
            <v>0</v>
          </cell>
        </row>
        <row r="494">
          <cell r="B494" t="str">
            <v xml:space="preserve">200 - Capital Assets                </v>
          </cell>
          <cell r="F494" t="str">
            <v>L</v>
          </cell>
          <cell r="U494">
            <v>0</v>
          </cell>
        </row>
        <row r="495">
          <cell r="B495" t="str">
            <v xml:space="preserve">200 - Capital Assets                </v>
          </cell>
          <cell r="F495" t="str">
            <v>M</v>
          </cell>
          <cell r="U495">
            <v>0</v>
          </cell>
        </row>
        <row r="496">
          <cell r="B496" t="str">
            <v xml:space="preserve">200 - Capital Assets                </v>
          </cell>
          <cell r="F496" t="str">
            <v>MM</v>
          </cell>
          <cell r="U496">
            <v>0</v>
          </cell>
        </row>
        <row r="497">
          <cell r="B497" t="str">
            <v xml:space="preserve">200 - Capital Assets                </v>
          </cell>
          <cell r="F497" t="str">
            <v>Q</v>
          </cell>
          <cell r="U497">
            <v>0</v>
          </cell>
        </row>
        <row r="498">
          <cell r="B498" t="str">
            <v xml:space="preserve">200 - Capital Assets                </v>
          </cell>
          <cell r="F498" t="str">
            <v>T</v>
          </cell>
          <cell r="U498">
            <v>0</v>
          </cell>
        </row>
        <row r="499">
          <cell r="B499" t="str">
            <v xml:space="preserve">200 - Capital Assets                </v>
          </cell>
          <cell r="F499" t="str">
            <v>W</v>
          </cell>
          <cell r="U499">
            <v>0</v>
          </cell>
        </row>
        <row r="500">
          <cell r="B500" t="str">
            <v xml:space="preserve">200 - Capital Assets                </v>
          </cell>
          <cell r="F500" t="str">
            <v>ZZ</v>
          </cell>
          <cell r="U500">
            <v>0</v>
          </cell>
        </row>
        <row r="501">
          <cell r="B501" t="str">
            <v xml:space="preserve">200 - Capital Assets                </v>
          </cell>
          <cell r="U501">
            <v>0</v>
          </cell>
        </row>
        <row r="502">
          <cell r="B502" t="str">
            <v xml:space="preserve">200 - Capital Assets                </v>
          </cell>
          <cell r="F502" t="str">
            <v>A</v>
          </cell>
          <cell r="U502">
            <v>0</v>
          </cell>
        </row>
        <row r="503">
          <cell r="B503" t="str">
            <v xml:space="preserve">200 - Capital Assets                </v>
          </cell>
          <cell r="F503" t="str">
            <v>B</v>
          </cell>
          <cell r="U503">
            <v>0</v>
          </cell>
        </row>
        <row r="504">
          <cell r="B504" t="str">
            <v xml:space="preserve">200 - Capital Assets                </v>
          </cell>
          <cell r="F504" t="str">
            <v>C</v>
          </cell>
          <cell r="U504">
            <v>0</v>
          </cell>
        </row>
        <row r="505">
          <cell r="B505" t="str">
            <v xml:space="preserve">200 - Capital Assets                </v>
          </cell>
          <cell r="F505" t="str">
            <v>CC</v>
          </cell>
          <cell r="U505">
            <v>0</v>
          </cell>
        </row>
        <row r="506">
          <cell r="B506" t="str">
            <v xml:space="preserve">200 - Capital Assets                </v>
          </cell>
          <cell r="F506" t="str">
            <v>D</v>
          </cell>
          <cell r="U506">
            <v>0</v>
          </cell>
        </row>
        <row r="507">
          <cell r="B507" t="str">
            <v xml:space="preserve">200 - Capital Assets                </v>
          </cell>
          <cell r="F507" t="str">
            <v>E</v>
          </cell>
          <cell r="U507">
            <v>0</v>
          </cell>
        </row>
        <row r="508">
          <cell r="B508" t="str">
            <v xml:space="preserve">200 - Capital Assets                </v>
          </cell>
          <cell r="F508" t="str">
            <v>F</v>
          </cell>
          <cell r="U508">
            <v>0</v>
          </cell>
        </row>
        <row r="509">
          <cell r="B509" t="str">
            <v xml:space="preserve">200 - Capital Assets                </v>
          </cell>
          <cell r="F509" t="str">
            <v>G</v>
          </cell>
          <cell r="U509">
            <v>0</v>
          </cell>
        </row>
        <row r="510">
          <cell r="B510" t="str">
            <v xml:space="preserve">200 - Capital Assets                </v>
          </cell>
          <cell r="F510" t="str">
            <v>H</v>
          </cell>
          <cell r="U510">
            <v>0</v>
          </cell>
        </row>
        <row r="511">
          <cell r="B511" t="str">
            <v xml:space="preserve">200 - Capital Assets                </v>
          </cell>
          <cell r="F511" t="str">
            <v>L</v>
          </cell>
          <cell r="U511">
            <v>0</v>
          </cell>
        </row>
        <row r="512">
          <cell r="B512" t="str">
            <v xml:space="preserve">200 - Capital Assets                </v>
          </cell>
          <cell r="F512" t="str">
            <v>M</v>
          </cell>
          <cell r="U512">
            <v>0</v>
          </cell>
        </row>
        <row r="513">
          <cell r="B513" t="str">
            <v xml:space="preserve">200 - Capital Assets                </v>
          </cell>
          <cell r="F513" t="str">
            <v>ZZ</v>
          </cell>
          <cell r="U513">
            <v>0</v>
          </cell>
        </row>
        <row r="514">
          <cell r="B514" t="str">
            <v xml:space="preserve">200 - Capital Assets                </v>
          </cell>
          <cell r="U514">
            <v>0</v>
          </cell>
        </row>
        <row r="515">
          <cell r="B515" t="str">
            <v xml:space="preserve">200 - Capital Assets                </v>
          </cell>
          <cell r="U515">
            <v>0</v>
          </cell>
        </row>
        <row r="516">
          <cell r="B516" t="str">
            <v xml:space="preserve">200 - Capital Assets                </v>
          </cell>
          <cell r="F516" t="str">
            <v>A</v>
          </cell>
          <cell r="U516">
            <v>0</v>
          </cell>
        </row>
        <row r="517">
          <cell r="B517" t="str">
            <v xml:space="preserve">200 - Capital Assets                </v>
          </cell>
          <cell r="F517" t="str">
            <v>B</v>
          </cell>
          <cell r="U517">
            <v>0</v>
          </cell>
        </row>
        <row r="518">
          <cell r="B518" t="str">
            <v xml:space="preserve">200 - Capital Assets                </v>
          </cell>
          <cell r="F518" t="str">
            <v>C</v>
          </cell>
          <cell r="U518">
            <v>0</v>
          </cell>
        </row>
        <row r="519">
          <cell r="B519" t="str">
            <v xml:space="preserve">200 - Capital Assets                </v>
          </cell>
          <cell r="F519" t="str">
            <v>CC</v>
          </cell>
          <cell r="U519">
            <v>0</v>
          </cell>
        </row>
        <row r="520">
          <cell r="B520" t="str">
            <v xml:space="preserve">200 - Capital Assets                </v>
          </cell>
          <cell r="F520" t="str">
            <v>D</v>
          </cell>
          <cell r="U520">
            <v>0</v>
          </cell>
        </row>
        <row r="521">
          <cell r="B521" t="str">
            <v xml:space="preserve">200 - Capital Assets                </v>
          </cell>
          <cell r="F521" t="str">
            <v>E</v>
          </cell>
          <cell r="U521">
            <v>0</v>
          </cell>
        </row>
        <row r="522">
          <cell r="B522" t="str">
            <v xml:space="preserve">200 - Capital Assets                </v>
          </cell>
          <cell r="F522" t="str">
            <v>F</v>
          </cell>
          <cell r="U522">
            <v>0</v>
          </cell>
        </row>
        <row r="523">
          <cell r="B523" t="str">
            <v xml:space="preserve">200 - Capital Assets                </v>
          </cell>
          <cell r="F523" t="str">
            <v>G</v>
          </cell>
          <cell r="U523">
            <v>0</v>
          </cell>
        </row>
        <row r="524">
          <cell r="B524" t="str">
            <v xml:space="preserve">200 - Capital Assets                </v>
          </cell>
          <cell r="F524" t="str">
            <v>H</v>
          </cell>
          <cell r="U524">
            <v>0</v>
          </cell>
        </row>
        <row r="525">
          <cell r="B525" t="str">
            <v xml:space="preserve">200 - Capital Assets                </v>
          </cell>
          <cell r="F525" t="str">
            <v>M</v>
          </cell>
          <cell r="U525">
            <v>0</v>
          </cell>
        </row>
        <row r="526">
          <cell r="B526" t="str">
            <v xml:space="preserve">200 - Capital Assets                </v>
          </cell>
          <cell r="F526" t="str">
            <v>R</v>
          </cell>
          <cell r="U526">
            <v>0</v>
          </cell>
        </row>
        <row r="527">
          <cell r="B527" t="str">
            <v xml:space="preserve">200 - Capital Assets                </v>
          </cell>
          <cell r="F527" t="str">
            <v>W</v>
          </cell>
          <cell r="U527">
            <v>0</v>
          </cell>
        </row>
        <row r="528">
          <cell r="B528" t="str">
            <v xml:space="preserve">200 - Capital Assets                </v>
          </cell>
          <cell r="F528" t="str">
            <v>ZZ</v>
          </cell>
          <cell r="U528">
            <v>0</v>
          </cell>
        </row>
        <row r="529">
          <cell r="B529" t="str">
            <v xml:space="preserve">200 - Capital Assets                </v>
          </cell>
          <cell r="U529">
            <v>0</v>
          </cell>
        </row>
        <row r="530">
          <cell r="B530" t="str">
            <v xml:space="preserve">200 - Capital Assets                </v>
          </cell>
          <cell r="F530" t="str">
            <v>A</v>
          </cell>
          <cell r="U530">
            <v>0</v>
          </cell>
        </row>
        <row r="531">
          <cell r="B531" t="str">
            <v xml:space="preserve">200 - Capital Assets                </v>
          </cell>
          <cell r="F531" t="str">
            <v>B</v>
          </cell>
          <cell r="U531">
            <v>0</v>
          </cell>
        </row>
        <row r="532">
          <cell r="B532" t="str">
            <v xml:space="preserve">200 - Capital Assets                </v>
          </cell>
          <cell r="F532" t="str">
            <v>C</v>
          </cell>
          <cell r="U532">
            <v>0</v>
          </cell>
        </row>
        <row r="533">
          <cell r="B533" t="str">
            <v xml:space="preserve">200 - Capital Assets                </v>
          </cell>
          <cell r="F533" t="str">
            <v>CC</v>
          </cell>
          <cell r="U533">
            <v>0</v>
          </cell>
        </row>
        <row r="534">
          <cell r="B534" t="str">
            <v xml:space="preserve">200 - Capital Assets                </v>
          </cell>
          <cell r="F534" t="str">
            <v>D</v>
          </cell>
          <cell r="U534">
            <v>0</v>
          </cell>
        </row>
        <row r="535">
          <cell r="B535" t="str">
            <v xml:space="preserve">200 - Capital Assets                </v>
          </cell>
          <cell r="F535" t="str">
            <v>E</v>
          </cell>
          <cell r="U535">
            <v>0</v>
          </cell>
        </row>
        <row r="536">
          <cell r="B536" t="str">
            <v xml:space="preserve">200 - Capital Assets                </v>
          </cell>
          <cell r="F536" t="str">
            <v>F</v>
          </cell>
          <cell r="U536">
            <v>0</v>
          </cell>
        </row>
        <row r="537">
          <cell r="B537" t="str">
            <v xml:space="preserve">200 - Capital Assets                </v>
          </cell>
          <cell r="F537" t="str">
            <v>G</v>
          </cell>
          <cell r="U537">
            <v>0</v>
          </cell>
        </row>
        <row r="538">
          <cell r="B538" t="str">
            <v xml:space="preserve">200 - Capital Assets                </v>
          </cell>
          <cell r="F538" t="str">
            <v>H</v>
          </cell>
          <cell r="U538">
            <v>0</v>
          </cell>
        </row>
        <row r="539">
          <cell r="B539" t="str">
            <v xml:space="preserve">200 - Capital Assets                </v>
          </cell>
          <cell r="F539" t="str">
            <v>I</v>
          </cell>
          <cell r="U539">
            <v>0</v>
          </cell>
        </row>
        <row r="540">
          <cell r="B540" t="str">
            <v xml:space="preserve">200 - Capital Assets                </v>
          </cell>
          <cell r="F540" t="str">
            <v>L</v>
          </cell>
          <cell r="U540">
            <v>0</v>
          </cell>
        </row>
        <row r="541">
          <cell r="B541" t="str">
            <v xml:space="preserve">200 - Capital Assets                </v>
          </cell>
          <cell r="F541" t="str">
            <v>M</v>
          </cell>
          <cell r="U541">
            <v>0</v>
          </cell>
        </row>
        <row r="542">
          <cell r="B542" t="str">
            <v xml:space="preserve">200 - Capital Assets                </v>
          </cell>
          <cell r="F542" t="str">
            <v>MM</v>
          </cell>
          <cell r="U542">
            <v>0</v>
          </cell>
        </row>
        <row r="543">
          <cell r="B543" t="str">
            <v xml:space="preserve">200 - Capital Assets                </v>
          </cell>
          <cell r="F543" t="str">
            <v>N</v>
          </cell>
          <cell r="U543">
            <v>0</v>
          </cell>
        </row>
        <row r="544">
          <cell r="B544" t="str">
            <v xml:space="preserve">200 - Capital Assets                </v>
          </cell>
          <cell r="F544" t="str">
            <v>O</v>
          </cell>
          <cell r="U544">
            <v>0</v>
          </cell>
        </row>
        <row r="545">
          <cell r="B545" t="str">
            <v xml:space="preserve">200 - Capital Assets                </v>
          </cell>
          <cell r="F545" t="str">
            <v>Q</v>
          </cell>
          <cell r="U545">
            <v>0</v>
          </cell>
        </row>
        <row r="546">
          <cell r="B546" t="str">
            <v xml:space="preserve">200 - Capital Assets                </v>
          </cell>
          <cell r="F546" t="str">
            <v>R</v>
          </cell>
          <cell r="U546">
            <v>0</v>
          </cell>
        </row>
        <row r="547">
          <cell r="B547" t="str">
            <v xml:space="preserve">200 - Capital Assets                </v>
          </cell>
          <cell r="F547" t="str">
            <v>T</v>
          </cell>
          <cell r="U547">
            <v>0</v>
          </cell>
        </row>
        <row r="548">
          <cell r="B548" t="str">
            <v xml:space="preserve">200 - Capital Assets                </v>
          </cell>
          <cell r="F548" t="str">
            <v>V</v>
          </cell>
          <cell r="U548">
            <v>0</v>
          </cell>
        </row>
        <row r="549">
          <cell r="B549" t="str">
            <v xml:space="preserve">200 - Capital Assets                </v>
          </cell>
          <cell r="F549" t="str">
            <v>W</v>
          </cell>
          <cell r="U549">
            <v>0</v>
          </cell>
        </row>
        <row r="550">
          <cell r="B550" t="str">
            <v xml:space="preserve">200 - Capital Assets                </v>
          </cell>
          <cell r="F550" t="str">
            <v>X</v>
          </cell>
          <cell r="U550">
            <v>0</v>
          </cell>
        </row>
        <row r="551">
          <cell r="B551" t="str">
            <v xml:space="preserve">200 - Capital Assets                </v>
          </cell>
          <cell r="F551" t="str">
            <v>ZZ</v>
          </cell>
          <cell r="U551">
            <v>0</v>
          </cell>
        </row>
        <row r="552">
          <cell r="B552" t="str">
            <v xml:space="preserve">200 - Capital Assets                </v>
          </cell>
          <cell r="U552">
            <v>0</v>
          </cell>
        </row>
        <row r="553">
          <cell r="B553" t="str">
            <v xml:space="preserve">200 - Capital Assets                </v>
          </cell>
          <cell r="U553">
            <v>0</v>
          </cell>
        </row>
        <row r="554">
          <cell r="B554" t="str">
            <v xml:space="preserve">200 - Capital Assets                </v>
          </cell>
          <cell r="U554">
            <v>0</v>
          </cell>
        </row>
        <row r="555">
          <cell r="B555" t="str">
            <v xml:space="preserve">200 - Capital Assets                </v>
          </cell>
          <cell r="U555">
            <v>0</v>
          </cell>
        </row>
        <row r="556">
          <cell r="B556" t="str">
            <v xml:space="preserve">200 - Capital Assets                </v>
          </cell>
          <cell r="U556">
            <v>0</v>
          </cell>
        </row>
        <row r="557">
          <cell r="B557" t="str">
            <v xml:space="preserve">200 - Capital Assets                </v>
          </cell>
          <cell r="U557">
            <v>0</v>
          </cell>
        </row>
        <row r="558">
          <cell r="B558" t="str">
            <v xml:space="preserve">200 - Capital Assets                </v>
          </cell>
          <cell r="U558">
            <v>0</v>
          </cell>
        </row>
        <row r="559">
          <cell r="B559" t="str">
            <v xml:space="preserve">200 - Capital Assets                </v>
          </cell>
          <cell r="U559">
            <v>0</v>
          </cell>
        </row>
        <row r="560">
          <cell r="B560" t="str">
            <v xml:space="preserve">200 - Capital Assets                </v>
          </cell>
          <cell r="U560">
            <v>0</v>
          </cell>
        </row>
        <row r="561">
          <cell r="B561" t="str">
            <v xml:space="preserve">200 - Capital Assets                </v>
          </cell>
          <cell r="U561">
            <v>0</v>
          </cell>
        </row>
        <row r="562">
          <cell r="B562" t="str">
            <v xml:space="preserve">200 - Capital Assets                </v>
          </cell>
          <cell r="U562">
            <v>0</v>
          </cell>
        </row>
        <row r="563">
          <cell r="B563" t="str">
            <v xml:space="preserve">200 - Capital Assets                </v>
          </cell>
          <cell r="U563">
            <v>0</v>
          </cell>
        </row>
        <row r="564">
          <cell r="B564" t="str">
            <v xml:space="preserve">200 - Capital Assets                </v>
          </cell>
          <cell r="U564">
            <v>0</v>
          </cell>
        </row>
        <row r="565">
          <cell r="B565" t="str">
            <v xml:space="preserve">200 - Capital Assets                </v>
          </cell>
          <cell r="U565">
            <v>0</v>
          </cell>
        </row>
        <row r="566">
          <cell r="B566" t="str">
            <v xml:space="preserve">200 - Capital Assets                </v>
          </cell>
          <cell r="U566">
            <v>0</v>
          </cell>
        </row>
        <row r="567">
          <cell r="B567" t="str">
            <v xml:space="preserve">200 - Capital Assets                </v>
          </cell>
          <cell r="U567">
            <v>0</v>
          </cell>
        </row>
        <row r="568">
          <cell r="B568" t="str">
            <v xml:space="preserve">200 - Capital Assets                </v>
          </cell>
          <cell r="U568">
            <v>0</v>
          </cell>
        </row>
        <row r="569">
          <cell r="B569" t="str">
            <v xml:space="preserve">200 - Capital Assets                </v>
          </cell>
          <cell r="U569">
            <v>0</v>
          </cell>
        </row>
        <row r="570">
          <cell r="B570" t="str">
            <v xml:space="preserve">200 - Capital Assets                </v>
          </cell>
          <cell r="U570">
            <v>0</v>
          </cell>
        </row>
        <row r="571">
          <cell r="B571" t="str">
            <v xml:space="preserve">200 - Capital Assets                </v>
          </cell>
          <cell r="U571">
            <v>0</v>
          </cell>
        </row>
        <row r="572">
          <cell r="B572" t="str">
            <v xml:space="preserve">200 - Capital Assets                </v>
          </cell>
          <cell r="U572">
            <v>0</v>
          </cell>
        </row>
        <row r="573">
          <cell r="B573" t="str">
            <v xml:space="preserve">200 - Capital Assets                </v>
          </cell>
          <cell r="U573">
            <v>0</v>
          </cell>
        </row>
        <row r="574">
          <cell r="B574" t="str">
            <v xml:space="preserve">200 - Capital Assets                </v>
          </cell>
          <cell r="U574">
            <v>0</v>
          </cell>
        </row>
        <row r="575">
          <cell r="B575" t="str">
            <v xml:space="preserve">305 - A/P -Trade                    </v>
          </cell>
          <cell r="U575">
            <v>0</v>
          </cell>
        </row>
        <row r="576">
          <cell r="B576" t="str">
            <v xml:space="preserve">305 - A/P -Trade                    </v>
          </cell>
          <cell r="U576">
            <v>0</v>
          </cell>
        </row>
        <row r="577">
          <cell r="B577" t="str">
            <v xml:space="preserve">305 - A/P -Trade                    </v>
          </cell>
          <cell r="U577">
            <v>0</v>
          </cell>
        </row>
        <row r="578">
          <cell r="B578" t="str">
            <v xml:space="preserve">305 - A/P -Trade                    </v>
          </cell>
          <cell r="U578">
            <v>0</v>
          </cell>
        </row>
        <row r="579">
          <cell r="B579" t="str">
            <v xml:space="preserve">305 - A/P -Trade                    </v>
          </cell>
          <cell r="U579">
            <v>0</v>
          </cell>
        </row>
        <row r="580">
          <cell r="B580" t="str">
            <v xml:space="preserve">302 - Due to IESO                   </v>
          </cell>
          <cell r="U580">
            <v>0</v>
          </cell>
        </row>
        <row r="581">
          <cell r="B581" t="str">
            <v xml:space="preserve">305 - A/P -Trade                    </v>
          </cell>
          <cell r="U581">
            <v>0</v>
          </cell>
        </row>
        <row r="582">
          <cell r="B582" t="str">
            <v xml:space="preserve">310 - Due to Related Parties        </v>
          </cell>
          <cell r="U582">
            <v>0</v>
          </cell>
        </row>
        <row r="583">
          <cell r="B583" t="str">
            <v xml:space="preserve">310 - Due to Related Parties        </v>
          </cell>
          <cell r="U583">
            <v>0</v>
          </cell>
        </row>
        <row r="584">
          <cell r="B584" t="str">
            <v xml:space="preserve">305 - A/P -Trade                    </v>
          </cell>
          <cell r="U584">
            <v>0</v>
          </cell>
        </row>
        <row r="585">
          <cell r="B585" t="str">
            <v xml:space="preserve">305 - A/P -Trade                    </v>
          </cell>
          <cell r="U585">
            <v>0</v>
          </cell>
        </row>
        <row r="586">
          <cell r="B586" t="str">
            <v xml:space="preserve">305 - A/P -Trade                    </v>
          </cell>
          <cell r="U586">
            <v>0</v>
          </cell>
        </row>
        <row r="587">
          <cell r="B587" t="str">
            <v xml:space="preserve">305 - A/P -Trade                    </v>
          </cell>
          <cell r="U587">
            <v>0</v>
          </cell>
        </row>
        <row r="588">
          <cell r="B588" t="str">
            <v xml:space="preserve">305 - A/P -Trade                    </v>
          </cell>
          <cell r="U588">
            <v>0</v>
          </cell>
        </row>
        <row r="589">
          <cell r="B589" t="str">
            <v xml:space="preserve">305 - A/P -Trade                    </v>
          </cell>
          <cell r="U589">
            <v>0</v>
          </cell>
        </row>
        <row r="590">
          <cell r="B590" t="str">
            <v xml:space="preserve">305 - A/P -Trade                    </v>
          </cell>
          <cell r="U590">
            <v>0</v>
          </cell>
        </row>
        <row r="591">
          <cell r="B591" t="str">
            <v xml:space="preserve">305 - A/P -Trade                    </v>
          </cell>
          <cell r="U591">
            <v>0</v>
          </cell>
        </row>
        <row r="592">
          <cell r="B592" t="str">
            <v xml:space="preserve">305 - A/P -Trade                    </v>
          </cell>
          <cell r="U592">
            <v>0</v>
          </cell>
        </row>
        <row r="593">
          <cell r="B593" t="str">
            <v xml:space="preserve">305 - A/P -Trade                    </v>
          </cell>
          <cell r="U593">
            <v>0</v>
          </cell>
        </row>
        <row r="594">
          <cell r="B594" t="str">
            <v xml:space="preserve">305 - A/P -Trade                    </v>
          </cell>
          <cell r="U594">
            <v>0</v>
          </cell>
        </row>
        <row r="595">
          <cell r="B595" t="str">
            <v xml:space="preserve">305 - A/P -Trade                    </v>
          </cell>
          <cell r="U595">
            <v>0</v>
          </cell>
        </row>
        <row r="596">
          <cell r="B596" t="str">
            <v xml:space="preserve">305 - A/P -Trade                    </v>
          </cell>
          <cell r="U596">
            <v>0</v>
          </cell>
        </row>
        <row r="597">
          <cell r="B597" t="str">
            <v xml:space="preserve">305 - A/P -Trade                    </v>
          </cell>
          <cell r="U597">
            <v>0</v>
          </cell>
        </row>
        <row r="598">
          <cell r="B598" t="str">
            <v xml:space="preserve">305 - A/P -Trade                    </v>
          </cell>
          <cell r="U598">
            <v>0</v>
          </cell>
        </row>
        <row r="599">
          <cell r="B599" t="str">
            <v xml:space="preserve">305 - A/P -Trade                    </v>
          </cell>
          <cell r="U599">
            <v>0</v>
          </cell>
        </row>
        <row r="600">
          <cell r="B600" t="str">
            <v xml:space="preserve">305 - A/P -Trade                    </v>
          </cell>
          <cell r="U600">
            <v>0</v>
          </cell>
        </row>
        <row r="601">
          <cell r="B601" t="str">
            <v xml:space="preserve">305 - A/P -Trade                    </v>
          </cell>
          <cell r="U601">
            <v>0</v>
          </cell>
        </row>
        <row r="602">
          <cell r="B602" t="str">
            <v xml:space="preserve">305 - A/P -Trade                    </v>
          </cell>
          <cell r="U602">
            <v>0</v>
          </cell>
        </row>
        <row r="603">
          <cell r="B603" t="str">
            <v xml:space="preserve">315 - Income Taxes Payable          </v>
          </cell>
          <cell r="U603">
            <v>0</v>
          </cell>
        </row>
        <row r="604">
          <cell r="B604" t="str">
            <v xml:space="preserve">315 - Income Taxes Payable          </v>
          </cell>
          <cell r="U604">
            <v>0</v>
          </cell>
        </row>
        <row r="605">
          <cell r="B605" t="str">
            <v xml:space="preserve">330 - Future Income Taxes           </v>
          </cell>
          <cell r="U605">
            <v>0</v>
          </cell>
        </row>
        <row r="606">
          <cell r="B606" t="str">
            <v xml:space="preserve">325 - Customer &amp; Other Deposits     </v>
          </cell>
          <cell r="U606">
            <v>0</v>
          </cell>
        </row>
        <row r="607">
          <cell r="B607" t="str">
            <v xml:space="preserve">325 - Customer &amp; Other Deposits     </v>
          </cell>
          <cell r="U607">
            <v>0</v>
          </cell>
        </row>
        <row r="608">
          <cell r="B608" t="str">
            <v xml:space="preserve">325 - Customer &amp; Other Deposits     </v>
          </cell>
          <cell r="U608">
            <v>0</v>
          </cell>
        </row>
        <row r="609">
          <cell r="B609" t="str">
            <v xml:space="preserve">325 - Customer &amp; Other Deposits     </v>
          </cell>
          <cell r="U609">
            <v>0</v>
          </cell>
        </row>
        <row r="610">
          <cell r="B610" t="str">
            <v xml:space="preserve">325 - Customer &amp; Other Deposits     </v>
          </cell>
          <cell r="U610">
            <v>0</v>
          </cell>
        </row>
        <row r="611">
          <cell r="B611" t="str">
            <v xml:space="preserve">325 - Customer &amp; Other Deposits     </v>
          </cell>
          <cell r="U611">
            <v>0</v>
          </cell>
        </row>
        <row r="612">
          <cell r="B612" t="str">
            <v xml:space="preserve">312 - Regulatory Liabilities        </v>
          </cell>
          <cell r="U612">
            <v>0</v>
          </cell>
        </row>
        <row r="613">
          <cell r="B613" t="str">
            <v xml:space="preserve">305 - A/P -Trade                    </v>
          </cell>
          <cell r="U613">
            <v>0</v>
          </cell>
        </row>
        <row r="614">
          <cell r="B614" t="str">
            <v xml:space="preserve">305 - A/P -Trade                    </v>
          </cell>
          <cell r="U614">
            <v>0</v>
          </cell>
        </row>
        <row r="615">
          <cell r="B615" t="str">
            <v xml:space="preserve">305 - A/P -Trade                    </v>
          </cell>
          <cell r="U615">
            <v>0</v>
          </cell>
        </row>
        <row r="616">
          <cell r="B616" t="str">
            <v xml:space="preserve">305 - A/P -Trade                    </v>
          </cell>
          <cell r="U616">
            <v>0</v>
          </cell>
        </row>
        <row r="617">
          <cell r="B617" t="str">
            <v xml:space="preserve">312 - Regulatory Liabilities        </v>
          </cell>
          <cell r="U617">
            <v>0</v>
          </cell>
        </row>
        <row r="618">
          <cell r="B618" t="str">
            <v xml:space="preserve">305 - A/P -Trade                    </v>
          </cell>
          <cell r="U618">
            <v>0</v>
          </cell>
        </row>
        <row r="619">
          <cell r="B619" t="str">
            <v xml:space="preserve">310 - Due to Related Parties        </v>
          </cell>
          <cell r="U619">
            <v>0</v>
          </cell>
        </row>
        <row r="620">
          <cell r="B620" t="str">
            <v xml:space="preserve">320 - Dividends Payable             </v>
          </cell>
          <cell r="U620">
            <v>0</v>
          </cell>
        </row>
        <row r="621">
          <cell r="B621" t="str">
            <v xml:space="preserve">350 - Regulatory Liabilities - LT   </v>
          </cell>
          <cell r="U621">
            <v>0</v>
          </cell>
        </row>
        <row r="622">
          <cell r="B622" t="str">
            <v xml:space="preserve">355 - Customer Deposits Payable     </v>
          </cell>
          <cell r="U622">
            <v>0</v>
          </cell>
        </row>
        <row r="623">
          <cell r="B623" t="str">
            <v xml:space="preserve">355 - Customer Deposits Payable     </v>
          </cell>
          <cell r="U623">
            <v>0</v>
          </cell>
        </row>
        <row r="624">
          <cell r="B624" t="str">
            <v xml:space="preserve">355 - Customer Deposits Payable     </v>
          </cell>
          <cell r="U624">
            <v>0</v>
          </cell>
        </row>
        <row r="625">
          <cell r="B625" t="str">
            <v xml:space="preserve">355 - Customer Deposits Payable     </v>
          </cell>
          <cell r="U625">
            <v>0</v>
          </cell>
        </row>
        <row r="626">
          <cell r="B626" t="str">
            <v xml:space="preserve">355 - Customer Deposits Payable     </v>
          </cell>
          <cell r="U626">
            <v>0</v>
          </cell>
        </row>
        <row r="627">
          <cell r="B627" t="str">
            <v xml:space="preserve">355 - Customer Deposits Payable     </v>
          </cell>
          <cell r="U627">
            <v>0</v>
          </cell>
        </row>
        <row r="628">
          <cell r="B628" t="str">
            <v xml:space="preserve">365 - Post Retirement Provision     </v>
          </cell>
          <cell r="U628">
            <v>0</v>
          </cell>
        </row>
        <row r="629">
          <cell r="B629" t="str">
            <v xml:space="preserve">360 - Dividends Payable LT          </v>
          </cell>
          <cell r="U629">
            <v>0</v>
          </cell>
        </row>
        <row r="630">
          <cell r="B630" t="str">
            <v xml:space="preserve">370 - LT Debt due to Shareholder    </v>
          </cell>
          <cell r="U630">
            <v>0</v>
          </cell>
        </row>
        <row r="631">
          <cell r="B631" t="str">
            <v xml:space="preserve">405 - Share Capital                 </v>
          </cell>
          <cell r="U631">
            <v>0</v>
          </cell>
        </row>
        <row r="632">
          <cell r="B632" t="str">
            <v xml:space="preserve">405 - Share Capital                 </v>
          </cell>
          <cell r="U632">
            <v>0</v>
          </cell>
        </row>
        <row r="633">
          <cell r="B633" t="str">
            <v xml:space="preserve">405 - Share Capital                 </v>
          </cell>
          <cell r="U633">
            <v>0</v>
          </cell>
        </row>
        <row r="634">
          <cell r="B634" t="str">
            <v xml:space="preserve">407 - Retained Earnings             </v>
          </cell>
          <cell r="U634">
            <v>0</v>
          </cell>
        </row>
        <row r="635">
          <cell r="B635" t="str">
            <v xml:space="preserve">407 - Retained Earnings             </v>
          </cell>
          <cell r="U635">
            <v>0</v>
          </cell>
        </row>
        <row r="636">
          <cell r="B636" t="str">
            <v xml:space="preserve">407 - Retained Earnings             </v>
          </cell>
          <cell r="C636" t="str">
            <v xml:space="preserve">DR - Distribution Revenue          </v>
          </cell>
          <cell r="U636">
            <v>0</v>
          </cell>
        </row>
        <row r="637">
          <cell r="B637" t="str">
            <v xml:space="preserve">407 - Retained Earnings             </v>
          </cell>
          <cell r="C637" t="str">
            <v xml:space="preserve">DR - Distribution Revenue          </v>
          </cell>
          <cell r="U637">
            <v>0</v>
          </cell>
        </row>
        <row r="638">
          <cell r="B638" t="str">
            <v xml:space="preserve">407 - Retained Earnings             </v>
          </cell>
          <cell r="C638" t="str">
            <v xml:space="preserve">DR - Distribution Revenue          </v>
          </cell>
          <cell r="U638">
            <v>0</v>
          </cell>
        </row>
        <row r="639">
          <cell r="B639" t="str">
            <v xml:space="preserve">407 - Retained Earnings             </v>
          </cell>
          <cell r="C639" t="str">
            <v xml:space="preserve">DR - Distribution Revenue          </v>
          </cell>
          <cell r="U639">
            <v>0</v>
          </cell>
        </row>
        <row r="640">
          <cell r="B640" t="str">
            <v xml:space="preserve">407 - Retained Earnings             </v>
          </cell>
          <cell r="C640" t="str">
            <v xml:space="preserve">DR - Distribution Revenue          </v>
          </cell>
          <cell r="U640">
            <v>0</v>
          </cell>
        </row>
        <row r="641">
          <cell r="B641" t="str">
            <v xml:space="preserve">407 - Retained Earnings             </v>
          </cell>
          <cell r="C641" t="str">
            <v xml:space="preserve">DR - Distribution Revenue          </v>
          </cell>
          <cell r="U641">
            <v>0</v>
          </cell>
        </row>
        <row r="642">
          <cell r="B642" t="str">
            <v xml:space="preserve">407 - Retained Earnings             </v>
          </cell>
          <cell r="C642" t="str">
            <v xml:space="preserve">DR - Distribution Revenue          </v>
          </cell>
          <cell r="U642">
            <v>0</v>
          </cell>
        </row>
        <row r="643">
          <cell r="B643" t="str">
            <v xml:space="preserve">407 - Retained Earnings             </v>
          </cell>
          <cell r="C643" t="str">
            <v xml:space="preserve">DR - Distribution Revenue          </v>
          </cell>
          <cell r="U643">
            <v>0</v>
          </cell>
        </row>
        <row r="644">
          <cell r="B644" t="str">
            <v xml:space="preserve">407 - Retained Earnings             </v>
          </cell>
          <cell r="C644" t="str">
            <v xml:space="preserve">DR - Distribution Revenue          </v>
          </cell>
          <cell r="U644">
            <v>0</v>
          </cell>
        </row>
        <row r="645">
          <cell r="B645" t="str">
            <v xml:space="preserve">407 - Retained Earnings             </v>
          </cell>
          <cell r="C645" t="str">
            <v xml:space="preserve">DR - Distribution Revenue          </v>
          </cell>
          <cell r="U645">
            <v>0</v>
          </cell>
        </row>
        <row r="646">
          <cell r="B646" t="str">
            <v xml:space="preserve">407 - Retained Earnings             </v>
          </cell>
          <cell r="C646" t="str">
            <v xml:space="preserve">DR - Distribution Revenue          </v>
          </cell>
          <cell r="U646">
            <v>0</v>
          </cell>
        </row>
        <row r="647">
          <cell r="B647" t="str">
            <v xml:space="preserve">407 - Retained Earnings             </v>
          </cell>
          <cell r="C647" t="str">
            <v xml:space="preserve">DR - Distribution Revenue          </v>
          </cell>
          <cell r="U647">
            <v>0</v>
          </cell>
        </row>
        <row r="648">
          <cell r="B648" t="str">
            <v xml:space="preserve">407 - Retained Earnings             </v>
          </cell>
          <cell r="C648" t="str">
            <v xml:space="preserve">DR - Distribution Revenue          </v>
          </cell>
          <cell r="U648">
            <v>0</v>
          </cell>
        </row>
        <row r="649">
          <cell r="B649" t="str">
            <v xml:space="preserve">407 - Retained Earnings             </v>
          </cell>
          <cell r="C649" t="str">
            <v xml:space="preserve">DR - Distribution Revenue          </v>
          </cell>
          <cell r="U649">
            <v>0</v>
          </cell>
        </row>
        <row r="650">
          <cell r="B650" t="str">
            <v xml:space="preserve">407 - Retained Earnings             </v>
          </cell>
          <cell r="C650" t="str">
            <v xml:space="preserve">DR - Distribution Revenue          </v>
          </cell>
          <cell r="U650">
            <v>0</v>
          </cell>
        </row>
        <row r="651">
          <cell r="B651" t="str">
            <v xml:space="preserve">407 - Retained Earnings             </v>
          </cell>
          <cell r="C651" t="str">
            <v xml:space="preserve">DR - Distribution Revenue          </v>
          </cell>
          <cell r="U651">
            <v>0</v>
          </cell>
        </row>
        <row r="652">
          <cell r="B652" t="str">
            <v xml:space="preserve">407 - Retained Earnings             </v>
          </cell>
          <cell r="C652" t="str">
            <v xml:space="preserve">DR - Distribution Revenue          </v>
          </cell>
          <cell r="U652">
            <v>0</v>
          </cell>
        </row>
        <row r="653">
          <cell r="B653" t="str">
            <v xml:space="preserve">407 - Retained Earnings             </v>
          </cell>
          <cell r="C653" t="str">
            <v xml:space="preserve">ORV - Other Revenue                 </v>
          </cell>
          <cell r="U653">
            <v>-36300</v>
          </cell>
        </row>
        <row r="654">
          <cell r="B654" t="str">
            <v xml:space="preserve">407 - Retained Earnings             </v>
          </cell>
          <cell r="C654" t="str">
            <v xml:space="preserve">ORV - Other Revenue                 </v>
          </cell>
          <cell r="U654">
            <v>-255000</v>
          </cell>
        </row>
        <row r="655">
          <cell r="B655" t="str">
            <v xml:space="preserve">407 - Retained Earnings             </v>
          </cell>
          <cell r="C655" t="str">
            <v xml:space="preserve">ORV - Other Revenue                 </v>
          </cell>
          <cell r="U655">
            <v>-20000</v>
          </cell>
        </row>
        <row r="656">
          <cell r="B656" t="str">
            <v xml:space="preserve">407 - Retained Earnings             </v>
          </cell>
          <cell r="C656" t="str">
            <v xml:space="preserve">ORV - Other Revenue                 </v>
          </cell>
          <cell r="U656">
            <v>-350000</v>
          </cell>
        </row>
        <row r="657">
          <cell r="B657" t="str">
            <v xml:space="preserve">407 - Retained Earnings             </v>
          </cell>
          <cell r="C657" t="str">
            <v xml:space="preserve">ORV - Other Revenue                 </v>
          </cell>
          <cell r="U657">
            <v>-2000</v>
          </cell>
        </row>
        <row r="658">
          <cell r="B658" t="str">
            <v xml:space="preserve">407 - Retained Earnings             </v>
          </cell>
          <cell r="C658" t="str">
            <v xml:space="preserve">DR - Distribution Revenue          </v>
          </cell>
          <cell r="U658">
            <v>0</v>
          </cell>
        </row>
        <row r="659">
          <cell r="B659" t="str">
            <v xml:space="preserve">407 - Retained Earnings             </v>
          </cell>
          <cell r="C659" t="str">
            <v xml:space="preserve">DR - Distribution Revenue          </v>
          </cell>
          <cell r="U659">
            <v>0</v>
          </cell>
        </row>
        <row r="660">
          <cell r="B660" t="str">
            <v xml:space="preserve">407 - Retained Earnings             </v>
          </cell>
          <cell r="C660" t="str">
            <v xml:space="preserve">DR - Distribution Revenue          </v>
          </cell>
          <cell r="U660">
            <v>-54632000</v>
          </cell>
        </row>
        <row r="661">
          <cell r="B661" t="str">
            <v xml:space="preserve">407 - Retained Earnings             </v>
          </cell>
          <cell r="C661" t="str">
            <v xml:space="preserve">RGA - Regulatory Adjustments        </v>
          </cell>
          <cell r="U661">
            <v>-1700000</v>
          </cell>
        </row>
        <row r="662">
          <cell r="B662" t="str">
            <v xml:space="preserve">407 - Retained Earnings             </v>
          </cell>
          <cell r="C662" t="str">
            <v xml:space="preserve">DR - Distribution Revenue          </v>
          </cell>
          <cell r="U662">
            <v>0</v>
          </cell>
        </row>
        <row r="663">
          <cell r="B663" t="str">
            <v xml:space="preserve">407 - Retained Earnings             </v>
          </cell>
          <cell r="C663" t="str">
            <v xml:space="preserve">DR - Distribution Revenue          </v>
          </cell>
          <cell r="U663">
            <v>0</v>
          </cell>
        </row>
        <row r="664">
          <cell r="B664" t="str">
            <v xml:space="preserve">407 - Retained Earnings             </v>
          </cell>
          <cell r="C664" t="str">
            <v xml:space="preserve">DR - Distribution Revenue          </v>
          </cell>
          <cell r="U664">
            <v>0</v>
          </cell>
        </row>
        <row r="665">
          <cell r="B665" t="str">
            <v xml:space="preserve">407 - Retained Earnings             </v>
          </cell>
          <cell r="C665" t="str">
            <v xml:space="preserve">ORV - Other Revenue                 </v>
          </cell>
          <cell r="U665">
            <v>-5000</v>
          </cell>
        </row>
        <row r="666">
          <cell r="B666" t="str">
            <v xml:space="preserve">407 - Retained Earnings             </v>
          </cell>
          <cell r="C666" t="str">
            <v xml:space="preserve">ORV - Other Revenue                 </v>
          </cell>
          <cell r="U666">
            <v>-85000</v>
          </cell>
        </row>
        <row r="667">
          <cell r="B667" t="str">
            <v xml:space="preserve">407 - Retained Earnings             </v>
          </cell>
          <cell r="C667" t="str">
            <v xml:space="preserve">ORV - Other Revenue                 </v>
          </cell>
          <cell r="U667">
            <v>-365000</v>
          </cell>
        </row>
        <row r="668">
          <cell r="B668" t="str">
            <v xml:space="preserve">407 - Retained Earnings             </v>
          </cell>
          <cell r="C668" t="str">
            <v xml:space="preserve">ORV - Other Revenue                 </v>
          </cell>
          <cell r="U668">
            <v>0</v>
          </cell>
        </row>
        <row r="669">
          <cell r="B669" t="str">
            <v xml:space="preserve">407 - Retained Earnings             </v>
          </cell>
          <cell r="C669" t="str">
            <v xml:space="preserve">ORV - Other Revenue                 </v>
          </cell>
          <cell r="U669">
            <v>-30000</v>
          </cell>
        </row>
        <row r="670">
          <cell r="B670" t="str">
            <v xml:space="preserve">407 - Retained Earnings             </v>
          </cell>
          <cell r="C670" t="str">
            <v xml:space="preserve">ORV - Other Revenue                 </v>
          </cell>
          <cell r="U670">
            <v>-500</v>
          </cell>
        </row>
        <row r="671">
          <cell r="B671" t="str">
            <v xml:space="preserve">407 - Retained Earnings             </v>
          </cell>
          <cell r="C671" t="str">
            <v xml:space="preserve">ORV - Other Revenue                 </v>
          </cell>
          <cell r="U671">
            <v>0</v>
          </cell>
        </row>
        <row r="672">
          <cell r="B672" t="str">
            <v xml:space="preserve">407 - Retained Earnings             </v>
          </cell>
          <cell r="C672" t="str">
            <v xml:space="preserve">ORV - Other Revenue                 </v>
          </cell>
          <cell r="U672">
            <v>19000</v>
          </cell>
        </row>
        <row r="673">
          <cell r="B673" t="str">
            <v xml:space="preserve">407 - Retained Earnings             </v>
          </cell>
          <cell r="C673" t="str">
            <v xml:space="preserve">ORV - Other Revenue                 </v>
          </cell>
          <cell r="U673">
            <v>-1000000</v>
          </cell>
        </row>
        <row r="674">
          <cell r="B674" t="str">
            <v xml:space="preserve">407 - Retained Earnings             </v>
          </cell>
          <cell r="C674" t="str">
            <v xml:space="preserve">ORV - Other Revenue                 </v>
          </cell>
          <cell r="U674">
            <v>-10000</v>
          </cell>
        </row>
        <row r="675">
          <cell r="B675" t="str">
            <v xml:space="preserve">407 - Retained Earnings             </v>
          </cell>
          <cell r="C675" t="str">
            <v xml:space="preserve">ORV - Other Revenue                 </v>
          </cell>
          <cell r="U675">
            <v>-550000</v>
          </cell>
        </row>
        <row r="676">
          <cell r="B676" t="str">
            <v xml:space="preserve">407 - Retained Earnings             </v>
          </cell>
          <cell r="C676" t="str">
            <v xml:space="preserve">ORV - Other Revenue                 </v>
          </cell>
          <cell r="U676">
            <v>-660000</v>
          </cell>
        </row>
        <row r="677">
          <cell r="B677" t="str">
            <v xml:space="preserve">407 - Retained Earnings             </v>
          </cell>
          <cell r="C677" t="str">
            <v xml:space="preserve">ORV - Other Revenue                 </v>
          </cell>
          <cell r="U677">
            <v>-43000</v>
          </cell>
        </row>
        <row r="678">
          <cell r="B678" t="str">
            <v xml:space="preserve">407 - Retained Earnings             </v>
          </cell>
          <cell r="C678" t="str">
            <v xml:space="preserve">ORV - Other Revenue                 </v>
          </cell>
          <cell r="U678">
            <v>0</v>
          </cell>
        </row>
        <row r="679">
          <cell r="B679" t="str">
            <v xml:space="preserve">407 - Retained Earnings             </v>
          </cell>
          <cell r="C679" t="str">
            <v xml:space="preserve">ORV - Other Revenue                 </v>
          </cell>
          <cell r="U679">
            <v>-362000</v>
          </cell>
        </row>
        <row r="680">
          <cell r="B680" t="str">
            <v xml:space="preserve">407 - Retained Earnings             </v>
          </cell>
          <cell r="C680" t="str">
            <v xml:space="preserve">ORV - Other Revenue                 </v>
          </cell>
          <cell r="U680">
            <v>-17500</v>
          </cell>
        </row>
        <row r="681">
          <cell r="B681" t="str">
            <v xml:space="preserve">407 - Retained Earnings             </v>
          </cell>
          <cell r="C681" t="str">
            <v xml:space="preserve">ORV - Other Revenue                 </v>
          </cell>
          <cell r="U681">
            <v>0</v>
          </cell>
        </row>
        <row r="682">
          <cell r="B682" t="str">
            <v xml:space="preserve">407 - Retained Earnings             </v>
          </cell>
          <cell r="C682" t="str">
            <v xml:space="preserve">ORV - Other Revenue                 </v>
          </cell>
          <cell r="U682">
            <v>-175000</v>
          </cell>
        </row>
        <row r="683">
          <cell r="B683" t="str">
            <v xml:space="preserve">407 - Retained Earnings             </v>
          </cell>
          <cell r="C683" t="str">
            <v xml:space="preserve">ORV - Other Revenue                 </v>
          </cell>
          <cell r="U683">
            <v>-3000</v>
          </cell>
        </row>
        <row r="684">
          <cell r="B684" t="str">
            <v xml:space="preserve">407 - Retained Earnings             </v>
          </cell>
          <cell r="C684" t="str">
            <v xml:space="preserve">ORV - Other Revenue                 </v>
          </cell>
          <cell r="U684">
            <v>-98600</v>
          </cell>
        </row>
        <row r="685">
          <cell r="B685" t="str">
            <v xml:space="preserve">407 - Retained Earnings             </v>
          </cell>
          <cell r="C685" t="str">
            <v xml:space="preserve">ORV - Other Revenue                 </v>
          </cell>
          <cell r="U685">
            <v>-11000</v>
          </cell>
        </row>
        <row r="686">
          <cell r="B686" t="str">
            <v xml:space="preserve">407 - Retained Earnings             </v>
          </cell>
          <cell r="C686" t="str">
            <v xml:space="preserve">ORV - Other Revenue                 </v>
          </cell>
          <cell r="U686">
            <v>-40000</v>
          </cell>
        </row>
        <row r="687">
          <cell r="B687" t="str">
            <v xml:space="preserve">407 - Retained Earnings             </v>
          </cell>
          <cell r="C687" t="str">
            <v xml:space="preserve">ORV - Other Revenue                 </v>
          </cell>
          <cell r="U687">
            <v>0</v>
          </cell>
        </row>
        <row r="688">
          <cell r="B688" t="str">
            <v xml:space="preserve">407 - Retained Earnings             </v>
          </cell>
          <cell r="C688" t="str">
            <v xml:space="preserve">DR - Distribution Revenue          </v>
          </cell>
          <cell r="U688">
            <v>0</v>
          </cell>
        </row>
        <row r="689">
          <cell r="B689" t="str">
            <v xml:space="preserve">407 - Retained Earnings             </v>
          </cell>
          <cell r="C689" t="str">
            <v xml:space="preserve">DR - Distribution Revenue          </v>
          </cell>
          <cell r="U689">
            <v>0</v>
          </cell>
        </row>
        <row r="690">
          <cell r="B690" t="str">
            <v xml:space="preserve">407 - Retained Earnings             </v>
          </cell>
          <cell r="C690" t="str">
            <v xml:space="preserve">DR - Distribution Revenue          </v>
          </cell>
          <cell r="U690">
            <v>0</v>
          </cell>
        </row>
        <row r="691">
          <cell r="B691" t="str">
            <v xml:space="preserve">407 - Retained Earnings             </v>
          </cell>
          <cell r="C691" t="str">
            <v xml:space="preserve">DR - Distribution Revenue          </v>
          </cell>
          <cell r="U691">
            <v>0</v>
          </cell>
        </row>
        <row r="692">
          <cell r="B692" t="str">
            <v xml:space="preserve">407 - Retained Earnings             </v>
          </cell>
          <cell r="C692" t="str">
            <v xml:space="preserve">DR - Distribution Revenue          </v>
          </cell>
          <cell r="U692">
            <v>0</v>
          </cell>
        </row>
        <row r="693">
          <cell r="B693" t="str">
            <v xml:space="preserve">407 - Retained Earnings             </v>
          </cell>
          <cell r="C693" t="str">
            <v xml:space="preserve">DR - Distribution Revenue          </v>
          </cell>
          <cell r="U693">
            <v>0</v>
          </cell>
        </row>
        <row r="694">
          <cell r="B694" t="str">
            <v xml:space="preserve">407 - Retained Earnings             </v>
          </cell>
          <cell r="C694" t="str">
            <v xml:space="preserve">ORV - Other Revenue                 </v>
          </cell>
          <cell r="U694">
            <v>0</v>
          </cell>
        </row>
        <row r="695">
          <cell r="B695" t="str">
            <v xml:space="preserve">407 - Retained Earnings             </v>
          </cell>
          <cell r="C695" t="str">
            <v xml:space="preserve">LAB - Labour and Benefits           </v>
          </cell>
          <cell r="D695" t="str">
            <v>EO</v>
          </cell>
          <cell r="U695">
            <v>1064500</v>
          </cell>
        </row>
        <row r="696">
          <cell r="B696" t="str">
            <v xml:space="preserve">407 - Retained Earnings             </v>
          </cell>
          <cell r="C696" t="str">
            <v xml:space="preserve">LAB - Labour and Benefits           </v>
          </cell>
          <cell r="D696" t="str">
            <v>EO</v>
          </cell>
          <cell r="U696">
            <v>595900</v>
          </cell>
        </row>
        <row r="697">
          <cell r="B697" t="str">
            <v xml:space="preserve">407 - Retained Earnings             </v>
          </cell>
          <cell r="C697" t="str">
            <v xml:space="preserve">ORV - Other Revenue                 </v>
          </cell>
          <cell r="U697">
            <v>0</v>
          </cell>
        </row>
        <row r="698">
          <cell r="B698" t="str">
            <v xml:space="preserve">407 - Retained Earnings             </v>
          </cell>
          <cell r="C698" t="str">
            <v xml:space="preserve">LAB - Labour and Benefits           </v>
          </cell>
          <cell r="D698" t="str">
            <v>EO</v>
          </cell>
          <cell r="U698">
            <v>0</v>
          </cell>
        </row>
        <row r="699">
          <cell r="B699" t="str">
            <v xml:space="preserve">407 - Retained Earnings             </v>
          </cell>
          <cell r="C699" t="str">
            <v xml:space="preserve">LAB - Labour and Benefits           </v>
          </cell>
          <cell r="D699" t="str">
            <v>EO</v>
          </cell>
          <cell r="U699">
            <v>0</v>
          </cell>
        </row>
        <row r="700">
          <cell r="B700" t="str">
            <v xml:space="preserve">407 - Retained Earnings             </v>
          </cell>
          <cell r="C700" t="str">
            <v xml:space="preserve">ORV - Other Revenue                 </v>
          </cell>
          <cell r="U700">
            <v>0</v>
          </cell>
        </row>
        <row r="701">
          <cell r="B701" t="str">
            <v xml:space="preserve">407 - Retained Earnings             </v>
          </cell>
          <cell r="C701" t="str">
            <v xml:space="preserve">LAB - Labour and Benefits           </v>
          </cell>
          <cell r="D701" t="str">
            <v>EO</v>
          </cell>
          <cell r="U701">
            <v>44700</v>
          </cell>
        </row>
        <row r="702">
          <cell r="B702" t="str">
            <v xml:space="preserve">407 - Retained Earnings             </v>
          </cell>
          <cell r="C702" t="str">
            <v xml:space="preserve">LAB - Labour and Benefits           </v>
          </cell>
          <cell r="D702" t="str">
            <v>EO</v>
          </cell>
          <cell r="U702">
            <v>23500</v>
          </cell>
        </row>
        <row r="703">
          <cell r="B703" t="str">
            <v xml:space="preserve">407 - Retained Earnings             </v>
          </cell>
          <cell r="C703" t="str">
            <v xml:space="preserve">ORV - Other Revenue                 </v>
          </cell>
          <cell r="U703">
            <v>0</v>
          </cell>
        </row>
        <row r="704">
          <cell r="B704" t="str">
            <v xml:space="preserve">407 - Retained Earnings             </v>
          </cell>
          <cell r="C704" t="str">
            <v xml:space="preserve">LAB - Labour and Benefits           </v>
          </cell>
          <cell r="D704" t="str">
            <v>EO</v>
          </cell>
          <cell r="U704">
            <v>441000</v>
          </cell>
        </row>
        <row r="705">
          <cell r="B705" t="str">
            <v xml:space="preserve">407 - Retained Earnings             </v>
          </cell>
          <cell r="C705" t="str">
            <v xml:space="preserve">LAB - Labour and Benefits           </v>
          </cell>
          <cell r="D705" t="str">
            <v>EO</v>
          </cell>
          <cell r="U705">
            <v>23800</v>
          </cell>
        </row>
        <row r="706">
          <cell r="B706" t="str">
            <v xml:space="preserve">407 - Retained Earnings             </v>
          </cell>
          <cell r="C706" t="str">
            <v xml:space="preserve">ORV - Other Revenue                 </v>
          </cell>
          <cell r="U706">
            <v>0</v>
          </cell>
        </row>
        <row r="707">
          <cell r="B707" t="str">
            <v xml:space="preserve">407 - Retained Earnings             </v>
          </cell>
          <cell r="C707" t="str">
            <v xml:space="preserve">LAB - Labour and Benefits           </v>
          </cell>
          <cell r="D707" t="str">
            <v>EO</v>
          </cell>
          <cell r="U707">
            <v>660000</v>
          </cell>
        </row>
        <row r="708">
          <cell r="B708" t="str">
            <v xml:space="preserve">407 - Retained Earnings             </v>
          </cell>
          <cell r="C708" t="str">
            <v xml:space="preserve">LAB - Labour and Benefits           </v>
          </cell>
          <cell r="D708" t="str">
            <v>EO</v>
          </cell>
          <cell r="U708">
            <v>369400</v>
          </cell>
        </row>
        <row r="709">
          <cell r="B709" t="str">
            <v xml:space="preserve">407 - Retained Earnings             </v>
          </cell>
          <cell r="C709" t="str">
            <v xml:space="preserve">ORV - Other Revenue                 </v>
          </cell>
          <cell r="U709">
            <v>0</v>
          </cell>
        </row>
        <row r="710">
          <cell r="B710" t="str">
            <v xml:space="preserve">407 - Retained Earnings             </v>
          </cell>
          <cell r="C710" t="str">
            <v xml:space="preserve">LAB - Labour and Benefits           </v>
          </cell>
          <cell r="D710" t="str">
            <v>EO</v>
          </cell>
          <cell r="U710">
            <v>0</v>
          </cell>
        </row>
        <row r="711">
          <cell r="B711" t="str">
            <v xml:space="preserve">407 - Retained Earnings             </v>
          </cell>
          <cell r="C711" t="str">
            <v xml:space="preserve">LAB - Labour and Benefits           </v>
          </cell>
          <cell r="D711" t="str">
            <v>EO</v>
          </cell>
          <cell r="U711">
            <v>0</v>
          </cell>
        </row>
        <row r="712">
          <cell r="B712" t="str">
            <v xml:space="preserve">407 - Retained Earnings             </v>
          </cell>
          <cell r="C712" t="str">
            <v xml:space="preserve">ORV - Other Revenue                 </v>
          </cell>
          <cell r="U712">
            <v>0</v>
          </cell>
        </row>
        <row r="713">
          <cell r="B713" t="str">
            <v xml:space="preserve">407 - Retained Earnings             </v>
          </cell>
          <cell r="C713" t="str">
            <v xml:space="preserve">ORV - Other Revenue                 </v>
          </cell>
          <cell r="U713">
            <v>0</v>
          </cell>
        </row>
        <row r="714">
          <cell r="B714" t="str">
            <v xml:space="preserve">407 - Retained Earnings             </v>
          </cell>
          <cell r="C714" t="str">
            <v xml:space="preserve">PSV - Professional Services         </v>
          </cell>
          <cell r="D714" t="str">
            <v>EO</v>
          </cell>
          <cell r="U714">
            <v>240100</v>
          </cell>
        </row>
        <row r="715">
          <cell r="B715" t="str">
            <v xml:space="preserve">407 - Retained Earnings             </v>
          </cell>
          <cell r="C715" t="str">
            <v xml:space="preserve">PSV - Professional Services         </v>
          </cell>
          <cell r="D715" t="str">
            <v>EO</v>
          </cell>
          <cell r="U715">
            <v>89600</v>
          </cell>
        </row>
        <row r="716">
          <cell r="B716" t="str">
            <v xml:space="preserve">407 - Retained Earnings             </v>
          </cell>
          <cell r="C716" t="str">
            <v xml:space="preserve">PSV - Professional Services         </v>
          </cell>
          <cell r="D716" t="str">
            <v>EO</v>
          </cell>
          <cell r="U716">
            <v>30900</v>
          </cell>
        </row>
        <row r="717">
          <cell r="B717" t="str">
            <v xml:space="preserve">407 - Retained Earnings             </v>
          </cell>
          <cell r="C717" t="str">
            <v xml:space="preserve">PSV - Professional Services         </v>
          </cell>
          <cell r="D717" t="str">
            <v>EO</v>
          </cell>
          <cell r="U717">
            <v>0</v>
          </cell>
        </row>
        <row r="718">
          <cell r="B718" t="str">
            <v xml:space="preserve">407 - Retained Earnings             </v>
          </cell>
          <cell r="C718" t="str">
            <v xml:space="preserve">ORV - Other Revenue                 </v>
          </cell>
          <cell r="U718">
            <v>0</v>
          </cell>
        </row>
        <row r="719">
          <cell r="B719" t="str">
            <v xml:space="preserve">407 - Retained Earnings             </v>
          </cell>
          <cell r="C719" t="str">
            <v xml:space="preserve">PSV - Professional Services         </v>
          </cell>
          <cell r="D719" t="str">
            <v>EO</v>
          </cell>
          <cell r="U719">
            <v>10300</v>
          </cell>
        </row>
        <row r="720">
          <cell r="B720" t="str">
            <v xml:space="preserve">407 - Retained Earnings             </v>
          </cell>
          <cell r="C720" t="str">
            <v xml:space="preserve">PSV - Professional Services         </v>
          </cell>
          <cell r="D720" t="str">
            <v>EO</v>
          </cell>
          <cell r="U720">
            <v>0</v>
          </cell>
        </row>
        <row r="721">
          <cell r="B721" t="str">
            <v xml:space="preserve">407 - Retained Earnings             </v>
          </cell>
          <cell r="C721" t="str">
            <v xml:space="preserve">ORV - Other Revenue                 </v>
          </cell>
          <cell r="U721">
            <v>0</v>
          </cell>
        </row>
        <row r="722">
          <cell r="B722" t="str">
            <v xml:space="preserve">407 - Retained Earnings             </v>
          </cell>
          <cell r="C722" t="str">
            <v xml:space="preserve">PSV - Professional Services         </v>
          </cell>
          <cell r="D722" t="str">
            <v>EO</v>
          </cell>
          <cell r="U722">
            <v>15000</v>
          </cell>
        </row>
        <row r="723">
          <cell r="B723" t="str">
            <v xml:space="preserve">407 - Retained Earnings             </v>
          </cell>
          <cell r="C723" t="str">
            <v xml:space="preserve">PSV - Professional Services         </v>
          </cell>
          <cell r="D723" t="str">
            <v>EO</v>
          </cell>
          <cell r="U723">
            <v>5200</v>
          </cell>
        </row>
        <row r="724">
          <cell r="B724" t="str">
            <v xml:space="preserve">407 - Retained Earnings             </v>
          </cell>
          <cell r="C724" t="str">
            <v xml:space="preserve">ORV - Other Revenue                 </v>
          </cell>
          <cell r="U724">
            <v>0</v>
          </cell>
        </row>
        <row r="725">
          <cell r="B725" t="str">
            <v xml:space="preserve">407 - Retained Earnings             </v>
          </cell>
          <cell r="C725" t="str">
            <v xml:space="preserve">PSV - Professional Services         </v>
          </cell>
          <cell r="D725" t="str">
            <v>EO</v>
          </cell>
          <cell r="U725">
            <v>23200</v>
          </cell>
        </row>
        <row r="726">
          <cell r="B726" t="str">
            <v xml:space="preserve">407 - Retained Earnings             </v>
          </cell>
          <cell r="C726" t="str">
            <v xml:space="preserve">PSV - Professional Services         </v>
          </cell>
          <cell r="D726" t="str">
            <v>EO</v>
          </cell>
          <cell r="U726">
            <v>3100</v>
          </cell>
        </row>
        <row r="727">
          <cell r="B727" t="str">
            <v xml:space="preserve">407 - Retained Earnings             </v>
          </cell>
          <cell r="C727" t="str">
            <v xml:space="preserve">ORV - Other Revenue                 </v>
          </cell>
          <cell r="U727">
            <v>0</v>
          </cell>
        </row>
        <row r="728">
          <cell r="B728" t="str">
            <v xml:space="preserve">407 - Retained Earnings             </v>
          </cell>
          <cell r="C728" t="str">
            <v xml:space="preserve">PSV - Professional Services         </v>
          </cell>
          <cell r="D728" t="str">
            <v>EO</v>
          </cell>
          <cell r="U728">
            <v>0</v>
          </cell>
        </row>
        <row r="729">
          <cell r="B729" t="str">
            <v xml:space="preserve">407 - Retained Earnings             </v>
          </cell>
          <cell r="C729" t="str">
            <v xml:space="preserve">PSV - Professional Services         </v>
          </cell>
          <cell r="D729" t="str">
            <v>EO</v>
          </cell>
          <cell r="U729">
            <v>100</v>
          </cell>
        </row>
        <row r="730">
          <cell r="B730" t="str">
            <v xml:space="preserve">407 - Retained Earnings             </v>
          </cell>
          <cell r="C730" t="str">
            <v xml:space="preserve">ORV - Other Revenue                 </v>
          </cell>
          <cell r="U730">
            <v>0</v>
          </cell>
        </row>
        <row r="731">
          <cell r="B731" t="str">
            <v xml:space="preserve">407 - Retained Earnings             </v>
          </cell>
          <cell r="C731" t="str">
            <v xml:space="preserve">PSV - Professional Services         </v>
          </cell>
          <cell r="D731" t="str">
            <v>EO</v>
          </cell>
          <cell r="U731">
            <v>123900</v>
          </cell>
        </row>
        <row r="732">
          <cell r="B732" t="str">
            <v xml:space="preserve">407 - Retained Earnings             </v>
          </cell>
          <cell r="C732" t="str">
            <v xml:space="preserve">ORV - Other Revenue                 </v>
          </cell>
          <cell r="U732">
            <v>0</v>
          </cell>
        </row>
        <row r="733">
          <cell r="B733" t="str">
            <v xml:space="preserve">407 - Retained Earnings             </v>
          </cell>
          <cell r="C733" t="str">
            <v xml:space="preserve">MS - Materials &amp; Supplies          </v>
          </cell>
          <cell r="D733" t="str">
            <v>EO</v>
          </cell>
          <cell r="U733">
            <v>1000</v>
          </cell>
        </row>
        <row r="734">
          <cell r="B734" t="str">
            <v xml:space="preserve">407 - Retained Earnings             </v>
          </cell>
          <cell r="C734" t="str">
            <v xml:space="preserve">MS - Materials &amp; Supplies          </v>
          </cell>
          <cell r="D734" t="str">
            <v>EO</v>
          </cell>
          <cell r="U734">
            <v>200</v>
          </cell>
        </row>
        <row r="735">
          <cell r="B735" t="str">
            <v xml:space="preserve">407 - Retained Earnings             </v>
          </cell>
          <cell r="C735" t="str">
            <v xml:space="preserve">ORV - Other Revenue                 </v>
          </cell>
          <cell r="U735">
            <v>0</v>
          </cell>
        </row>
        <row r="736">
          <cell r="B736" t="str">
            <v xml:space="preserve">407 - Retained Earnings             </v>
          </cell>
          <cell r="C736" t="str">
            <v xml:space="preserve">MS - Materials &amp; Supplies          </v>
          </cell>
          <cell r="D736" t="str">
            <v>EO</v>
          </cell>
          <cell r="U736">
            <v>11800</v>
          </cell>
        </row>
        <row r="737">
          <cell r="B737" t="str">
            <v xml:space="preserve">407 - Retained Earnings             </v>
          </cell>
          <cell r="C737" t="str">
            <v xml:space="preserve">MS - Materials &amp; Supplies          </v>
          </cell>
          <cell r="D737" t="str">
            <v>EO</v>
          </cell>
          <cell r="U737">
            <v>8500</v>
          </cell>
        </row>
        <row r="738">
          <cell r="B738" t="str">
            <v xml:space="preserve">407 - Retained Earnings             </v>
          </cell>
          <cell r="C738" t="str">
            <v xml:space="preserve">ORV - Other Revenue                 </v>
          </cell>
          <cell r="U738">
            <v>0</v>
          </cell>
        </row>
        <row r="739">
          <cell r="B739" t="str">
            <v xml:space="preserve">407 - Retained Earnings             </v>
          </cell>
          <cell r="C739" t="str">
            <v xml:space="preserve">MS - Materials &amp; Supplies          </v>
          </cell>
          <cell r="D739" t="str">
            <v>EO</v>
          </cell>
          <cell r="U739">
            <v>3100</v>
          </cell>
        </row>
        <row r="740">
          <cell r="B740" t="str">
            <v xml:space="preserve">407 - Retained Earnings             </v>
          </cell>
          <cell r="C740" t="str">
            <v xml:space="preserve">MS - Materials &amp; Supplies          </v>
          </cell>
          <cell r="D740" t="str">
            <v>EO</v>
          </cell>
          <cell r="U740">
            <v>300</v>
          </cell>
        </row>
        <row r="741">
          <cell r="B741" t="str">
            <v xml:space="preserve">407 - Retained Earnings             </v>
          </cell>
          <cell r="C741" t="str">
            <v xml:space="preserve">ORV - Other Revenue                 </v>
          </cell>
          <cell r="U741">
            <v>0</v>
          </cell>
        </row>
        <row r="742">
          <cell r="B742" t="str">
            <v xml:space="preserve">407 - Retained Earnings             </v>
          </cell>
          <cell r="C742" t="str">
            <v xml:space="preserve">MS - Materials &amp; Supplies          </v>
          </cell>
          <cell r="D742" t="str">
            <v>EO</v>
          </cell>
          <cell r="U742">
            <v>6200</v>
          </cell>
        </row>
        <row r="743">
          <cell r="B743" t="str">
            <v xml:space="preserve">407 - Retained Earnings             </v>
          </cell>
          <cell r="C743" t="str">
            <v xml:space="preserve">ORV - Other Revenue                 </v>
          </cell>
          <cell r="U743">
            <v>0</v>
          </cell>
        </row>
        <row r="744">
          <cell r="B744" t="str">
            <v xml:space="preserve">407 - Retained Earnings             </v>
          </cell>
          <cell r="C744" t="str">
            <v xml:space="preserve">MS - Materials &amp; Supplies          </v>
          </cell>
          <cell r="D744" t="str">
            <v>EO</v>
          </cell>
          <cell r="U744">
            <v>29900</v>
          </cell>
        </row>
        <row r="745">
          <cell r="B745" t="str">
            <v xml:space="preserve">407 - Retained Earnings             </v>
          </cell>
          <cell r="C745" t="str">
            <v xml:space="preserve">MS - Materials &amp; Supplies          </v>
          </cell>
          <cell r="D745" t="str">
            <v>EO</v>
          </cell>
          <cell r="U745">
            <v>700</v>
          </cell>
        </row>
        <row r="746">
          <cell r="B746" t="str">
            <v xml:space="preserve">407 - Retained Earnings             </v>
          </cell>
          <cell r="C746" t="str">
            <v xml:space="preserve">ORV - Other Revenue                 </v>
          </cell>
          <cell r="U746">
            <v>0</v>
          </cell>
        </row>
        <row r="747">
          <cell r="B747" t="str">
            <v xml:space="preserve">407 - Retained Earnings             </v>
          </cell>
          <cell r="C747" t="str">
            <v xml:space="preserve">MS - Materials &amp; Supplies          </v>
          </cell>
          <cell r="D747" t="str">
            <v>EO</v>
          </cell>
          <cell r="U747">
            <v>330600</v>
          </cell>
        </row>
        <row r="748">
          <cell r="B748" t="str">
            <v xml:space="preserve">407 - Retained Earnings             </v>
          </cell>
          <cell r="C748" t="str">
            <v xml:space="preserve">MS - Materials &amp; Supplies          </v>
          </cell>
          <cell r="D748" t="str">
            <v>EO</v>
          </cell>
          <cell r="U748">
            <v>29900</v>
          </cell>
        </row>
        <row r="749">
          <cell r="B749" t="str">
            <v xml:space="preserve">407 - Retained Earnings             </v>
          </cell>
          <cell r="C749" t="str">
            <v xml:space="preserve">ORV - Other Revenue                 </v>
          </cell>
          <cell r="U749">
            <v>0</v>
          </cell>
        </row>
        <row r="750">
          <cell r="B750" t="str">
            <v xml:space="preserve">407 - Retained Earnings             </v>
          </cell>
          <cell r="C750" t="str">
            <v xml:space="preserve">MS - Materials &amp; Supplies          </v>
          </cell>
          <cell r="D750" t="str">
            <v>EO</v>
          </cell>
          <cell r="U750">
            <v>28800</v>
          </cell>
        </row>
        <row r="751">
          <cell r="B751" t="str">
            <v xml:space="preserve">407 - Retained Earnings             </v>
          </cell>
          <cell r="C751" t="str">
            <v xml:space="preserve">MS - Materials &amp; Supplies          </v>
          </cell>
          <cell r="D751" t="str">
            <v>EO</v>
          </cell>
          <cell r="U751">
            <v>39200</v>
          </cell>
        </row>
        <row r="752">
          <cell r="B752" t="str">
            <v xml:space="preserve">407 - Retained Earnings             </v>
          </cell>
          <cell r="C752" t="str">
            <v xml:space="preserve">ORV - Other Revenue                 </v>
          </cell>
          <cell r="U752">
            <v>0</v>
          </cell>
        </row>
        <row r="753">
          <cell r="B753" t="str">
            <v xml:space="preserve">407 - Retained Earnings             </v>
          </cell>
          <cell r="C753" t="str">
            <v xml:space="preserve">MS - Materials &amp; Supplies          </v>
          </cell>
          <cell r="D753" t="str">
            <v>EO</v>
          </cell>
          <cell r="U753">
            <v>25800</v>
          </cell>
        </row>
        <row r="754">
          <cell r="B754" t="str">
            <v xml:space="preserve">407 - Retained Earnings             </v>
          </cell>
          <cell r="C754" t="str">
            <v xml:space="preserve">ORV - Other Revenue                 </v>
          </cell>
          <cell r="U754">
            <v>0</v>
          </cell>
        </row>
        <row r="755">
          <cell r="B755" t="str">
            <v xml:space="preserve">407 - Retained Earnings             </v>
          </cell>
          <cell r="C755" t="str">
            <v xml:space="preserve">ORV - Other Revenue                 </v>
          </cell>
          <cell r="U755">
            <v>0</v>
          </cell>
        </row>
        <row r="756">
          <cell r="B756" t="str">
            <v xml:space="preserve">407 - Retained Earnings             </v>
          </cell>
          <cell r="C756" t="str">
            <v xml:space="preserve">MS - Materials &amp; Supplies          </v>
          </cell>
          <cell r="D756" t="str">
            <v>EO</v>
          </cell>
          <cell r="U756">
            <v>0</v>
          </cell>
        </row>
        <row r="757">
          <cell r="B757" t="str">
            <v xml:space="preserve">407 - Retained Earnings             </v>
          </cell>
          <cell r="C757" t="str">
            <v xml:space="preserve">ALL - Internal Allocations          </v>
          </cell>
          <cell r="D757" t="str">
            <v>EO</v>
          </cell>
          <cell r="U757">
            <v>65400</v>
          </cell>
        </row>
        <row r="758">
          <cell r="B758" t="str">
            <v xml:space="preserve">407 - Retained Earnings             </v>
          </cell>
          <cell r="C758" t="str">
            <v xml:space="preserve">ALL - Internal Allocations          </v>
          </cell>
          <cell r="D758" t="str">
            <v>EO</v>
          </cell>
          <cell r="U758">
            <v>3500</v>
          </cell>
        </row>
        <row r="759">
          <cell r="B759" t="str">
            <v xml:space="preserve">407 - Retained Earnings             </v>
          </cell>
          <cell r="C759" t="str">
            <v xml:space="preserve">ORV - Other Revenue                 </v>
          </cell>
          <cell r="U759">
            <v>0</v>
          </cell>
        </row>
        <row r="760">
          <cell r="B760" t="str">
            <v xml:space="preserve">407 - Retained Earnings             </v>
          </cell>
          <cell r="C760" t="str">
            <v xml:space="preserve">ALL - Internal Allocations          </v>
          </cell>
          <cell r="D760" t="str">
            <v>EO</v>
          </cell>
          <cell r="U760">
            <v>422500</v>
          </cell>
        </row>
        <row r="761">
          <cell r="B761" t="str">
            <v xml:space="preserve">407 - Retained Earnings             </v>
          </cell>
          <cell r="C761" t="str">
            <v xml:space="preserve">ALL - Internal Allocations          </v>
          </cell>
          <cell r="D761" t="str">
            <v>EO</v>
          </cell>
          <cell r="U761">
            <v>58600</v>
          </cell>
        </row>
        <row r="762">
          <cell r="B762" t="str">
            <v xml:space="preserve">407 - Retained Earnings             </v>
          </cell>
          <cell r="C762" t="str">
            <v xml:space="preserve">ORV - Other Revenue                 </v>
          </cell>
          <cell r="U762">
            <v>0</v>
          </cell>
        </row>
        <row r="763">
          <cell r="B763" t="str">
            <v xml:space="preserve">407 - Retained Earnings             </v>
          </cell>
          <cell r="C763" t="str">
            <v xml:space="preserve">ALL - Internal Allocations          </v>
          </cell>
          <cell r="D763" t="str">
            <v>EO</v>
          </cell>
          <cell r="U763">
            <v>27400</v>
          </cell>
        </row>
        <row r="764">
          <cell r="B764" t="str">
            <v xml:space="preserve">407 - Retained Earnings             </v>
          </cell>
          <cell r="C764" t="str">
            <v xml:space="preserve">ALL - Internal Allocations          </v>
          </cell>
          <cell r="D764" t="str">
            <v>EO</v>
          </cell>
          <cell r="U764">
            <v>400</v>
          </cell>
        </row>
        <row r="765">
          <cell r="B765" t="str">
            <v xml:space="preserve">407 - Retained Earnings             </v>
          </cell>
          <cell r="C765" t="str">
            <v xml:space="preserve">ORV - Other Revenue                 </v>
          </cell>
          <cell r="U765">
            <v>0</v>
          </cell>
        </row>
        <row r="766">
          <cell r="B766" t="str">
            <v xml:space="preserve">407 - Retained Earnings             </v>
          </cell>
          <cell r="C766" t="str">
            <v xml:space="preserve">ORV - Other Revenue                 </v>
          </cell>
          <cell r="U766">
            <v>0</v>
          </cell>
        </row>
        <row r="767">
          <cell r="B767" t="str">
            <v xml:space="preserve">407 - Retained Earnings             </v>
          </cell>
          <cell r="C767" t="str">
            <v xml:space="preserve">REC - Cost Recoveries               </v>
          </cell>
          <cell r="D767" t="str">
            <v>EO</v>
          </cell>
          <cell r="U767">
            <v>0</v>
          </cell>
        </row>
        <row r="768">
          <cell r="B768" t="str">
            <v xml:space="preserve">407 - Retained Earnings             </v>
          </cell>
          <cell r="C768" t="str">
            <v xml:space="preserve">REC - Cost Recoveries               </v>
          </cell>
          <cell r="D768" t="str">
            <v>EO</v>
          </cell>
          <cell r="U768">
            <v>-20000</v>
          </cell>
        </row>
        <row r="769">
          <cell r="B769" t="str">
            <v xml:space="preserve">407 - Retained Earnings             </v>
          </cell>
          <cell r="C769" t="str">
            <v xml:space="preserve">LAB - Labour and Benefits           </v>
          </cell>
          <cell r="D769" t="str">
            <v>CS</v>
          </cell>
          <cell r="U769">
            <v>445800</v>
          </cell>
        </row>
        <row r="770">
          <cell r="B770" t="str">
            <v xml:space="preserve">407 - Retained Earnings             </v>
          </cell>
          <cell r="C770" t="str">
            <v xml:space="preserve">LAB - Labour and Benefits           </v>
          </cell>
          <cell r="D770" t="str">
            <v>CSP</v>
          </cell>
          <cell r="U770">
            <v>3236000</v>
          </cell>
        </row>
        <row r="771">
          <cell r="B771" t="str">
            <v xml:space="preserve">407 - Retained Earnings             </v>
          </cell>
          <cell r="C771" t="str">
            <v xml:space="preserve">LAB - Labour and Benefits           </v>
          </cell>
          <cell r="D771" t="str">
            <v>EO</v>
          </cell>
          <cell r="U771">
            <v>871900</v>
          </cell>
        </row>
        <row r="772">
          <cell r="B772" t="str">
            <v xml:space="preserve">407 - Retained Earnings             </v>
          </cell>
          <cell r="C772" t="str">
            <v xml:space="preserve">LAB - Labour and Benefits           </v>
          </cell>
          <cell r="D772" t="str">
            <v>EO</v>
          </cell>
          <cell r="U772">
            <v>5988300</v>
          </cell>
        </row>
        <row r="773">
          <cell r="B773" t="str">
            <v xml:space="preserve">407 - Retained Earnings             </v>
          </cell>
          <cell r="C773" t="str">
            <v xml:space="preserve">LAB - Labour and Benefits           </v>
          </cell>
          <cell r="D773" t="str">
            <v>EO</v>
          </cell>
          <cell r="U773">
            <v>903800</v>
          </cell>
        </row>
        <row r="774">
          <cell r="B774" t="str">
            <v xml:space="preserve">407 - Retained Earnings             </v>
          </cell>
          <cell r="C774" t="str">
            <v xml:space="preserve">LAB - Labour and Benefits           </v>
          </cell>
          <cell r="D774" t="str">
            <v>EO</v>
          </cell>
          <cell r="U774">
            <v>1223300</v>
          </cell>
        </row>
        <row r="775">
          <cell r="B775" t="str">
            <v xml:space="preserve">407 - Retained Earnings             </v>
          </cell>
          <cell r="C775" t="str">
            <v xml:space="preserve">LAB - Labour and Benefits           </v>
          </cell>
          <cell r="D775" t="str">
            <v>FS</v>
          </cell>
          <cell r="U775">
            <v>747100</v>
          </cell>
        </row>
        <row r="776">
          <cell r="B776" t="str">
            <v xml:space="preserve">407 - Retained Earnings             </v>
          </cell>
          <cell r="C776" t="str">
            <v xml:space="preserve">LAB - Labour and Benefits           </v>
          </cell>
          <cell r="D776" t="str">
            <v>HR</v>
          </cell>
          <cell r="U776">
            <v>498000</v>
          </cell>
        </row>
        <row r="777">
          <cell r="B777" t="str">
            <v xml:space="preserve">407 - Retained Earnings             </v>
          </cell>
          <cell r="C777" t="str">
            <v xml:space="preserve">LAB - Labour and Benefits           </v>
          </cell>
          <cell r="D777" t="str">
            <v>IS</v>
          </cell>
          <cell r="U777">
            <v>1008100</v>
          </cell>
        </row>
        <row r="778">
          <cell r="B778" t="str">
            <v xml:space="preserve">407 - Retained Earnings             </v>
          </cell>
          <cell r="C778" t="str">
            <v xml:space="preserve">LAB - Labour and Benefits           </v>
          </cell>
          <cell r="D778" t="str">
            <v>CSP</v>
          </cell>
          <cell r="U778">
            <v>415400</v>
          </cell>
        </row>
        <row r="779">
          <cell r="B779" t="str">
            <v xml:space="preserve">407 - Retained Earnings             </v>
          </cell>
          <cell r="C779" t="str">
            <v xml:space="preserve">LAB - Labour and Benefits           </v>
          </cell>
          <cell r="D779" t="str">
            <v>EO</v>
          </cell>
          <cell r="U779">
            <v>0</v>
          </cell>
        </row>
        <row r="780">
          <cell r="B780" t="str">
            <v xml:space="preserve">407 - Retained Earnings             </v>
          </cell>
          <cell r="C780" t="str">
            <v xml:space="preserve">LAB - Labour and Benefits           </v>
          </cell>
          <cell r="D780" t="str">
            <v>EO</v>
          </cell>
          <cell r="U780">
            <v>142700</v>
          </cell>
        </row>
        <row r="781">
          <cell r="B781" t="str">
            <v xml:space="preserve">407 - Retained Earnings             </v>
          </cell>
          <cell r="C781" t="str">
            <v xml:space="preserve">LAB - Labour and Benefits           </v>
          </cell>
          <cell r="D781" t="str">
            <v>EO</v>
          </cell>
          <cell r="U781">
            <v>6800</v>
          </cell>
        </row>
        <row r="782">
          <cell r="B782" t="str">
            <v xml:space="preserve">407 - Retained Earnings             </v>
          </cell>
          <cell r="C782" t="str">
            <v xml:space="preserve">LAB - Labour and Benefits           </v>
          </cell>
          <cell r="D782" t="str">
            <v>EO</v>
          </cell>
          <cell r="U782">
            <v>71800</v>
          </cell>
        </row>
        <row r="783">
          <cell r="B783" t="str">
            <v xml:space="preserve">407 - Retained Earnings             </v>
          </cell>
          <cell r="C783" t="str">
            <v xml:space="preserve">LAB - Labour and Benefits           </v>
          </cell>
          <cell r="D783" t="str">
            <v>FS</v>
          </cell>
          <cell r="U783">
            <v>57200</v>
          </cell>
        </row>
        <row r="784">
          <cell r="B784" t="str">
            <v xml:space="preserve">407 - Retained Earnings             </v>
          </cell>
          <cell r="C784" t="str">
            <v xml:space="preserve">LAB - Labour and Benefits           </v>
          </cell>
          <cell r="D784" t="str">
            <v>HR</v>
          </cell>
          <cell r="U784">
            <v>0</v>
          </cell>
        </row>
        <row r="785">
          <cell r="B785" t="str">
            <v xml:space="preserve">407 - Retained Earnings             </v>
          </cell>
          <cell r="C785" t="str">
            <v xml:space="preserve">LAB - Labour and Benefits           </v>
          </cell>
          <cell r="D785" t="str">
            <v>IS</v>
          </cell>
          <cell r="U785">
            <v>186100</v>
          </cell>
        </row>
        <row r="786">
          <cell r="B786" t="str">
            <v xml:space="preserve">407 - Retained Earnings             </v>
          </cell>
          <cell r="C786" t="str">
            <v xml:space="preserve">LAB - Labour and Benefits           </v>
          </cell>
          <cell r="D786" t="str">
            <v>CSP</v>
          </cell>
          <cell r="U786">
            <v>0</v>
          </cell>
        </row>
        <row r="787">
          <cell r="B787" t="str">
            <v xml:space="preserve">407 - Retained Earnings             </v>
          </cell>
          <cell r="C787" t="str">
            <v xml:space="preserve">LAB - Labour and Benefits           </v>
          </cell>
          <cell r="D787" t="str">
            <v>EO</v>
          </cell>
          <cell r="U787">
            <v>20700</v>
          </cell>
        </row>
        <row r="788">
          <cell r="B788" t="str">
            <v xml:space="preserve">407 - Retained Earnings             </v>
          </cell>
          <cell r="C788" t="str">
            <v xml:space="preserve">LAB - Labour and Benefits           </v>
          </cell>
          <cell r="D788" t="str">
            <v>EO</v>
          </cell>
          <cell r="U788">
            <v>296100</v>
          </cell>
        </row>
        <row r="789">
          <cell r="B789" t="str">
            <v xml:space="preserve">407 - Retained Earnings             </v>
          </cell>
          <cell r="C789" t="str">
            <v xml:space="preserve">LAB - Labour and Benefits           </v>
          </cell>
          <cell r="D789" t="str">
            <v>EO</v>
          </cell>
          <cell r="U789">
            <v>2600</v>
          </cell>
        </row>
        <row r="790">
          <cell r="B790" t="str">
            <v xml:space="preserve">407 - Retained Earnings             </v>
          </cell>
          <cell r="C790" t="str">
            <v xml:space="preserve">LAB - Labour and Benefits           </v>
          </cell>
          <cell r="D790" t="str">
            <v>EO</v>
          </cell>
          <cell r="U790">
            <v>33800</v>
          </cell>
        </row>
        <row r="791">
          <cell r="B791" t="str">
            <v xml:space="preserve">407 - Retained Earnings             </v>
          </cell>
          <cell r="C791" t="str">
            <v xml:space="preserve">LAB - Labour and Benefits           </v>
          </cell>
          <cell r="D791" t="str">
            <v>FS</v>
          </cell>
          <cell r="U791">
            <v>0</v>
          </cell>
        </row>
        <row r="792">
          <cell r="B792" t="str">
            <v xml:space="preserve">407 - Retained Earnings             </v>
          </cell>
          <cell r="C792" t="str">
            <v xml:space="preserve">LAB - Labour and Benefits           </v>
          </cell>
          <cell r="D792" t="str">
            <v>IS</v>
          </cell>
          <cell r="U792">
            <v>0</v>
          </cell>
        </row>
        <row r="793">
          <cell r="B793" t="str">
            <v xml:space="preserve">407 - Retained Earnings             </v>
          </cell>
          <cell r="C793" t="str">
            <v xml:space="preserve">LAB - Labour and Benefits           </v>
          </cell>
          <cell r="D793" t="str">
            <v>CSP</v>
          </cell>
          <cell r="U793">
            <v>0</v>
          </cell>
        </row>
        <row r="794">
          <cell r="B794" t="str">
            <v xml:space="preserve">407 - Retained Earnings             </v>
          </cell>
          <cell r="C794" t="str">
            <v xml:space="preserve">LAB - Labour and Benefits           </v>
          </cell>
          <cell r="D794" t="str">
            <v>EO</v>
          </cell>
          <cell r="U794">
            <v>0</v>
          </cell>
        </row>
        <row r="795">
          <cell r="B795" t="str">
            <v xml:space="preserve">407 - Retained Earnings             </v>
          </cell>
          <cell r="C795" t="str">
            <v xml:space="preserve">LAB - Labour and Benefits           </v>
          </cell>
          <cell r="D795" t="str">
            <v>EO</v>
          </cell>
          <cell r="U795">
            <v>516000</v>
          </cell>
        </row>
        <row r="796">
          <cell r="B796" t="str">
            <v xml:space="preserve">407 - Retained Earnings             </v>
          </cell>
          <cell r="C796" t="str">
            <v xml:space="preserve">LAB - Labour and Benefits           </v>
          </cell>
          <cell r="D796" t="str">
            <v>EO</v>
          </cell>
          <cell r="U796">
            <v>13400</v>
          </cell>
        </row>
        <row r="797">
          <cell r="B797" t="str">
            <v xml:space="preserve">407 - Retained Earnings             </v>
          </cell>
          <cell r="C797" t="str">
            <v xml:space="preserve">LAB - Labour and Benefits           </v>
          </cell>
          <cell r="D797" t="str">
            <v>EO</v>
          </cell>
          <cell r="U797">
            <v>85800</v>
          </cell>
        </row>
        <row r="798">
          <cell r="B798" t="str">
            <v xml:space="preserve">407 - Retained Earnings             </v>
          </cell>
          <cell r="C798" t="str">
            <v xml:space="preserve">LAB - Labour and Benefits           </v>
          </cell>
          <cell r="D798" t="str">
            <v>IS</v>
          </cell>
          <cell r="U798">
            <v>9000</v>
          </cell>
        </row>
        <row r="799">
          <cell r="B799" t="str">
            <v xml:space="preserve">407 - Retained Earnings             </v>
          </cell>
          <cell r="C799" t="str">
            <v xml:space="preserve">LAB - Labour and Benefits           </v>
          </cell>
          <cell r="D799" t="str">
            <v>EO</v>
          </cell>
          <cell r="U799">
            <v>13500</v>
          </cell>
        </row>
        <row r="800">
          <cell r="B800" t="str">
            <v xml:space="preserve">407 - Retained Earnings             </v>
          </cell>
          <cell r="C800" t="str">
            <v xml:space="preserve">LAB - Labour and Benefits           </v>
          </cell>
          <cell r="D800" t="str">
            <v>EO</v>
          </cell>
          <cell r="U800">
            <v>55300</v>
          </cell>
        </row>
        <row r="801">
          <cell r="B801" t="str">
            <v xml:space="preserve">407 - Retained Earnings             </v>
          </cell>
          <cell r="C801" t="str">
            <v xml:space="preserve">LAB - Labour and Benefits           </v>
          </cell>
          <cell r="D801" t="str">
            <v>EO</v>
          </cell>
          <cell r="U801">
            <v>2100</v>
          </cell>
        </row>
        <row r="802">
          <cell r="B802" t="str">
            <v xml:space="preserve">407 - Retained Earnings             </v>
          </cell>
          <cell r="C802" t="str">
            <v xml:space="preserve">LAB - Labour and Benefits           </v>
          </cell>
          <cell r="D802" t="str">
            <v>EO</v>
          </cell>
          <cell r="U802">
            <v>12000</v>
          </cell>
        </row>
        <row r="803">
          <cell r="B803" t="str">
            <v xml:space="preserve">407 - Retained Earnings             </v>
          </cell>
          <cell r="C803" t="str">
            <v xml:space="preserve">LAB - Labour and Benefits           </v>
          </cell>
          <cell r="D803" t="str">
            <v>EO</v>
          </cell>
          <cell r="U803">
            <v>79900</v>
          </cell>
        </row>
        <row r="804">
          <cell r="B804" t="str">
            <v xml:space="preserve">407 - Retained Earnings             </v>
          </cell>
          <cell r="C804" t="str">
            <v xml:space="preserve">LAB - Labour and Benefits           </v>
          </cell>
          <cell r="D804" t="str">
            <v>CSP</v>
          </cell>
          <cell r="U804">
            <v>0</v>
          </cell>
        </row>
        <row r="805">
          <cell r="B805" t="str">
            <v xml:space="preserve">407 - Retained Earnings             </v>
          </cell>
          <cell r="C805" t="str">
            <v xml:space="preserve">LAB - Labour and Benefits           </v>
          </cell>
          <cell r="D805" t="str">
            <v>EO</v>
          </cell>
          <cell r="U805">
            <v>0</v>
          </cell>
        </row>
        <row r="806">
          <cell r="B806" t="str">
            <v xml:space="preserve">407 - Retained Earnings             </v>
          </cell>
          <cell r="C806" t="str">
            <v xml:space="preserve">LAB - Labour and Benefits           </v>
          </cell>
          <cell r="D806" t="str">
            <v>EO</v>
          </cell>
          <cell r="U806">
            <v>0</v>
          </cell>
        </row>
        <row r="807">
          <cell r="B807" t="str">
            <v xml:space="preserve">407 - Retained Earnings             </v>
          </cell>
          <cell r="C807" t="str">
            <v xml:space="preserve">LAB - Labour and Benefits           </v>
          </cell>
          <cell r="D807" t="str">
            <v>CS</v>
          </cell>
          <cell r="U807">
            <v>2500</v>
          </cell>
        </row>
        <row r="808">
          <cell r="B808" t="str">
            <v xml:space="preserve">407 - Retained Earnings             </v>
          </cell>
          <cell r="C808" t="str">
            <v xml:space="preserve">LAB - Labour and Benefits           </v>
          </cell>
          <cell r="D808" t="str">
            <v>CSP</v>
          </cell>
          <cell r="U808">
            <v>119100</v>
          </cell>
        </row>
        <row r="809">
          <cell r="B809" t="str">
            <v xml:space="preserve">407 - Retained Earnings             </v>
          </cell>
          <cell r="C809" t="str">
            <v xml:space="preserve">LAB - Labour and Benefits           </v>
          </cell>
          <cell r="D809" t="str">
            <v>EO</v>
          </cell>
          <cell r="U809">
            <v>34200</v>
          </cell>
        </row>
        <row r="810">
          <cell r="B810" t="str">
            <v xml:space="preserve">407 - Retained Earnings             </v>
          </cell>
          <cell r="C810" t="str">
            <v xml:space="preserve">LAB - Labour and Benefits           </v>
          </cell>
          <cell r="D810" t="str">
            <v>EO</v>
          </cell>
          <cell r="U810">
            <v>281300</v>
          </cell>
        </row>
        <row r="811">
          <cell r="B811" t="str">
            <v xml:space="preserve">407 - Retained Earnings             </v>
          </cell>
          <cell r="C811" t="str">
            <v xml:space="preserve">LAB - Labour and Benefits           </v>
          </cell>
          <cell r="D811" t="str">
            <v>EO</v>
          </cell>
          <cell r="U811">
            <v>17200</v>
          </cell>
        </row>
        <row r="812">
          <cell r="B812" t="str">
            <v xml:space="preserve">407 - Retained Earnings             </v>
          </cell>
          <cell r="C812" t="str">
            <v xml:space="preserve">LAB - Labour and Benefits           </v>
          </cell>
          <cell r="D812" t="str">
            <v>EO</v>
          </cell>
          <cell r="U812">
            <v>55000</v>
          </cell>
        </row>
        <row r="813">
          <cell r="B813" t="str">
            <v xml:space="preserve">407 - Retained Earnings             </v>
          </cell>
          <cell r="C813" t="str">
            <v xml:space="preserve">LAB - Labour and Benefits           </v>
          </cell>
          <cell r="D813" t="str">
            <v>FS</v>
          </cell>
          <cell r="U813">
            <v>14100</v>
          </cell>
        </row>
        <row r="814">
          <cell r="B814" t="str">
            <v xml:space="preserve">407 - Retained Earnings             </v>
          </cell>
          <cell r="C814" t="str">
            <v xml:space="preserve">LAB - Labour and Benefits           </v>
          </cell>
          <cell r="D814" t="str">
            <v>HR</v>
          </cell>
          <cell r="U814">
            <v>3700</v>
          </cell>
        </row>
        <row r="815">
          <cell r="B815" t="str">
            <v xml:space="preserve">407 - Retained Earnings             </v>
          </cell>
          <cell r="C815" t="str">
            <v xml:space="preserve">LAB - Labour and Benefits           </v>
          </cell>
          <cell r="D815" t="str">
            <v>IS</v>
          </cell>
          <cell r="U815">
            <v>15200</v>
          </cell>
        </row>
        <row r="816">
          <cell r="B816" t="str">
            <v xml:space="preserve">407 - Retained Earnings             </v>
          </cell>
          <cell r="C816" t="str">
            <v xml:space="preserve">LAB - Labour and Benefits           </v>
          </cell>
          <cell r="D816" t="str">
            <v>CS</v>
          </cell>
          <cell r="U816">
            <v>28900</v>
          </cell>
        </row>
        <row r="817">
          <cell r="B817" t="str">
            <v xml:space="preserve">407 - Retained Earnings             </v>
          </cell>
          <cell r="C817" t="str">
            <v xml:space="preserve">LAB - Labour and Benefits           </v>
          </cell>
          <cell r="D817" t="str">
            <v>CSP</v>
          </cell>
          <cell r="U817">
            <v>488000</v>
          </cell>
        </row>
        <row r="818">
          <cell r="B818" t="str">
            <v xml:space="preserve">407 - Retained Earnings             </v>
          </cell>
          <cell r="C818" t="str">
            <v xml:space="preserve">LAB - Labour and Benefits           </v>
          </cell>
          <cell r="D818" t="str">
            <v>EO</v>
          </cell>
          <cell r="U818">
            <v>141400</v>
          </cell>
        </row>
        <row r="819">
          <cell r="B819" t="str">
            <v xml:space="preserve">407 - Retained Earnings             </v>
          </cell>
          <cell r="C819" t="str">
            <v xml:space="preserve">LAB - Labour and Benefits           </v>
          </cell>
          <cell r="D819" t="str">
            <v>EO</v>
          </cell>
          <cell r="U819">
            <v>1082700</v>
          </cell>
        </row>
        <row r="820">
          <cell r="B820" t="str">
            <v xml:space="preserve">407 - Retained Earnings             </v>
          </cell>
          <cell r="C820" t="str">
            <v xml:space="preserve">LAB - Labour and Benefits           </v>
          </cell>
          <cell r="D820" t="str">
            <v>EO</v>
          </cell>
          <cell r="U820">
            <v>110000</v>
          </cell>
        </row>
        <row r="821">
          <cell r="B821" t="str">
            <v xml:space="preserve">407 - Retained Earnings             </v>
          </cell>
          <cell r="C821" t="str">
            <v xml:space="preserve">LAB - Labour and Benefits           </v>
          </cell>
          <cell r="D821" t="str">
            <v>EO</v>
          </cell>
          <cell r="U821">
            <v>221200</v>
          </cell>
        </row>
        <row r="822">
          <cell r="B822" t="str">
            <v xml:space="preserve">407 - Retained Earnings             </v>
          </cell>
          <cell r="C822" t="str">
            <v xml:space="preserve">LAB - Labour and Benefits           </v>
          </cell>
          <cell r="D822" t="str">
            <v>FS</v>
          </cell>
          <cell r="U822">
            <v>97000</v>
          </cell>
        </row>
        <row r="823">
          <cell r="B823" t="str">
            <v xml:space="preserve">407 - Retained Earnings             </v>
          </cell>
          <cell r="C823" t="str">
            <v xml:space="preserve">LAB - Labour and Benefits           </v>
          </cell>
          <cell r="D823" t="str">
            <v>HR</v>
          </cell>
          <cell r="U823">
            <v>38500</v>
          </cell>
        </row>
        <row r="824">
          <cell r="B824" t="str">
            <v xml:space="preserve">407 - Retained Earnings             </v>
          </cell>
          <cell r="C824" t="str">
            <v xml:space="preserve">LAB - Labour and Benefits           </v>
          </cell>
          <cell r="D824" t="str">
            <v>IS</v>
          </cell>
          <cell r="U824">
            <v>141800</v>
          </cell>
        </row>
        <row r="825">
          <cell r="B825" t="str">
            <v xml:space="preserve">407 - Retained Earnings             </v>
          </cell>
          <cell r="C825" t="str">
            <v xml:space="preserve">LAB - Labour and Benefits           </v>
          </cell>
          <cell r="D825" t="str">
            <v>CSP</v>
          </cell>
          <cell r="U825">
            <v>50000</v>
          </cell>
        </row>
        <row r="826">
          <cell r="B826" t="str">
            <v xml:space="preserve">407 - Retained Earnings             </v>
          </cell>
          <cell r="C826" t="str">
            <v xml:space="preserve">LAB - Labour and Benefits           </v>
          </cell>
          <cell r="D826" t="str">
            <v>EO</v>
          </cell>
          <cell r="U826">
            <v>0</v>
          </cell>
        </row>
        <row r="827">
          <cell r="B827" t="str">
            <v xml:space="preserve">407 - Retained Earnings             </v>
          </cell>
          <cell r="C827" t="str">
            <v xml:space="preserve">LAB - Labour and Benefits           </v>
          </cell>
          <cell r="D827" t="str">
            <v>EO</v>
          </cell>
          <cell r="U827">
            <v>13300</v>
          </cell>
        </row>
        <row r="828">
          <cell r="B828" t="str">
            <v xml:space="preserve">407 - Retained Earnings             </v>
          </cell>
          <cell r="C828" t="str">
            <v xml:space="preserve">LAB - Labour and Benefits           </v>
          </cell>
          <cell r="D828" t="str">
            <v>EO</v>
          </cell>
          <cell r="U828">
            <v>700</v>
          </cell>
        </row>
        <row r="829">
          <cell r="B829" t="str">
            <v xml:space="preserve">407 - Retained Earnings             </v>
          </cell>
          <cell r="C829" t="str">
            <v xml:space="preserve">LAB - Labour and Benefits           </v>
          </cell>
          <cell r="D829" t="str">
            <v>EO</v>
          </cell>
          <cell r="U829">
            <v>7500</v>
          </cell>
        </row>
        <row r="830">
          <cell r="B830" t="str">
            <v xml:space="preserve">407 - Retained Earnings             </v>
          </cell>
          <cell r="C830" t="str">
            <v xml:space="preserve">LAB - Labour and Benefits           </v>
          </cell>
          <cell r="D830" t="str">
            <v>FS</v>
          </cell>
          <cell r="U830">
            <v>6200</v>
          </cell>
        </row>
        <row r="831">
          <cell r="B831" t="str">
            <v xml:space="preserve">407 - Retained Earnings             </v>
          </cell>
          <cell r="C831" t="str">
            <v xml:space="preserve">LAB - Labour and Benefits           </v>
          </cell>
          <cell r="D831" t="str">
            <v>HR</v>
          </cell>
          <cell r="U831">
            <v>0</v>
          </cell>
        </row>
        <row r="832">
          <cell r="B832" t="str">
            <v xml:space="preserve">407 - Retained Earnings             </v>
          </cell>
          <cell r="C832" t="str">
            <v xml:space="preserve">LAB - Labour and Benefits           </v>
          </cell>
          <cell r="D832" t="str">
            <v>IS</v>
          </cell>
          <cell r="U832">
            <v>1400</v>
          </cell>
        </row>
        <row r="833">
          <cell r="B833" t="str">
            <v xml:space="preserve">407 - Retained Earnings             </v>
          </cell>
          <cell r="C833" t="str">
            <v xml:space="preserve">LAB - Labour and Benefits           </v>
          </cell>
          <cell r="D833" t="str">
            <v>CS</v>
          </cell>
          <cell r="U833">
            <v>0</v>
          </cell>
        </row>
        <row r="834">
          <cell r="B834" t="str">
            <v xml:space="preserve">407 - Retained Earnings             </v>
          </cell>
          <cell r="C834" t="str">
            <v xml:space="preserve">LAB - Labour and Benefits           </v>
          </cell>
          <cell r="D834" t="str">
            <v>CSP</v>
          </cell>
          <cell r="U834">
            <v>0</v>
          </cell>
        </row>
        <row r="835">
          <cell r="B835" t="str">
            <v xml:space="preserve">407 - Retained Earnings             </v>
          </cell>
          <cell r="C835" t="str">
            <v xml:space="preserve">LAB - Labour and Benefits           </v>
          </cell>
          <cell r="D835" t="str">
            <v>EO</v>
          </cell>
          <cell r="U835">
            <v>7700</v>
          </cell>
        </row>
        <row r="836">
          <cell r="B836" t="str">
            <v xml:space="preserve">407 - Retained Earnings             </v>
          </cell>
          <cell r="C836" t="str">
            <v xml:space="preserve">LAB - Labour and Benefits           </v>
          </cell>
          <cell r="D836" t="str">
            <v>EO</v>
          </cell>
          <cell r="U836">
            <v>96000</v>
          </cell>
        </row>
        <row r="837">
          <cell r="B837" t="str">
            <v xml:space="preserve">407 - Retained Earnings             </v>
          </cell>
          <cell r="C837" t="str">
            <v xml:space="preserve">LAB - Labour and Benefits           </v>
          </cell>
          <cell r="D837" t="str">
            <v>EO</v>
          </cell>
          <cell r="U837">
            <v>5500</v>
          </cell>
        </row>
        <row r="838">
          <cell r="B838" t="str">
            <v xml:space="preserve">407 - Retained Earnings             </v>
          </cell>
          <cell r="C838" t="str">
            <v xml:space="preserve">LAB - Labour and Benefits           </v>
          </cell>
          <cell r="D838" t="str">
            <v>EO</v>
          </cell>
          <cell r="U838">
            <v>20700</v>
          </cell>
        </row>
        <row r="839">
          <cell r="B839" t="str">
            <v xml:space="preserve">407 - Retained Earnings             </v>
          </cell>
          <cell r="C839" t="str">
            <v xml:space="preserve">LAB - Labour and Benefits           </v>
          </cell>
          <cell r="D839" t="str">
            <v>FS</v>
          </cell>
          <cell r="U839">
            <v>0</v>
          </cell>
        </row>
        <row r="840">
          <cell r="B840" t="str">
            <v xml:space="preserve">407 - Retained Earnings             </v>
          </cell>
          <cell r="C840" t="str">
            <v xml:space="preserve">LAB - Labour and Benefits           </v>
          </cell>
          <cell r="D840" t="str">
            <v>HR</v>
          </cell>
          <cell r="U840">
            <v>0</v>
          </cell>
        </row>
        <row r="841">
          <cell r="B841" t="str">
            <v xml:space="preserve">407 - Retained Earnings             </v>
          </cell>
          <cell r="C841" t="str">
            <v xml:space="preserve">LAB - Labour and Benefits           </v>
          </cell>
          <cell r="D841" t="str">
            <v>IS</v>
          </cell>
          <cell r="U841">
            <v>0</v>
          </cell>
        </row>
        <row r="842">
          <cell r="B842" t="str">
            <v xml:space="preserve">407 - Retained Earnings             </v>
          </cell>
          <cell r="C842" t="str">
            <v xml:space="preserve">LAB - Labour and Benefits           </v>
          </cell>
          <cell r="D842" t="str">
            <v>CS</v>
          </cell>
          <cell r="U842">
            <v>0</v>
          </cell>
        </row>
        <row r="843">
          <cell r="B843" t="str">
            <v xml:space="preserve">407 - Retained Earnings             </v>
          </cell>
          <cell r="C843" t="str">
            <v xml:space="preserve">LAB - Labour and Benefits           </v>
          </cell>
          <cell r="D843" t="str">
            <v>CSP</v>
          </cell>
          <cell r="U843">
            <v>0</v>
          </cell>
        </row>
        <row r="844">
          <cell r="B844" t="str">
            <v xml:space="preserve">407 - Retained Earnings             </v>
          </cell>
          <cell r="C844" t="str">
            <v xml:space="preserve">LAB - Labour and Benefits           </v>
          </cell>
          <cell r="D844" t="str">
            <v>EO</v>
          </cell>
          <cell r="U844">
            <v>20600</v>
          </cell>
        </row>
        <row r="845">
          <cell r="B845" t="str">
            <v xml:space="preserve">407 - Retained Earnings             </v>
          </cell>
          <cell r="C845" t="str">
            <v xml:space="preserve">LAB - Labour and Benefits           </v>
          </cell>
          <cell r="D845" t="str">
            <v>EO</v>
          </cell>
          <cell r="U845">
            <v>133100</v>
          </cell>
        </row>
        <row r="846">
          <cell r="B846" t="str">
            <v xml:space="preserve">407 - Retained Earnings             </v>
          </cell>
          <cell r="C846" t="str">
            <v xml:space="preserve">LAB - Labour and Benefits           </v>
          </cell>
          <cell r="D846" t="str">
            <v>EO</v>
          </cell>
          <cell r="U846">
            <v>5300</v>
          </cell>
        </row>
        <row r="847">
          <cell r="B847" t="str">
            <v xml:space="preserve">407 - Retained Earnings             </v>
          </cell>
          <cell r="C847" t="str">
            <v xml:space="preserve">LAB - Labour and Benefits           </v>
          </cell>
          <cell r="D847" t="str">
            <v>EO</v>
          </cell>
          <cell r="U847">
            <v>50700</v>
          </cell>
        </row>
        <row r="848">
          <cell r="B848" t="str">
            <v xml:space="preserve">407 - Retained Earnings             </v>
          </cell>
          <cell r="C848" t="str">
            <v xml:space="preserve">LAB - Labour and Benefits           </v>
          </cell>
          <cell r="D848" t="str">
            <v>FS</v>
          </cell>
          <cell r="U848">
            <v>0</v>
          </cell>
        </row>
        <row r="849">
          <cell r="B849" t="str">
            <v xml:space="preserve">407 - Retained Earnings             </v>
          </cell>
          <cell r="C849" t="str">
            <v xml:space="preserve">LAB - Labour and Benefits           </v>
          </cell>
          <cell r="D849" t="str">
            <v>HR</v>
          </cell>
          <cell r="U849">
            <v>0</v>
          </cell>
        </row>
        <row r="850">
          <cell r="B850" t="str">
            <v xml:space="preserve">407 - Retained Earnings             </v>
          </cell>
          <cell r="C850" t="str">
            <v xml:space="preserve">LAB - Labour and Benefits           </v>
          </cell>
          <cell r="D850" t="str">
            <v>IS</v>
          </cell>
          <cell r="U850">
            <v>0</v>
          </cell>
        </row>
        <row r="851">
          <cell r="B851" t="str">
            <v xml:space="preserve">407 - Retained Earnings             </v>
          </cell>
          <cell r="C851" t="str">
            <v xml:space="preserve">LAB - Labour and Benefits           </v>
          </cell>
          <cell r="D851" t="str">
            <v>CS</v>
          </cell>
          <cell r="U851">
            <v>143200</v>
          </cell>
        </row>
        <row r="852">
          <cell r="B852" t="str">
            <v xml:space="preserve">407 - Retained Earnings             </v>
          </cell>
          <cell r="C852" t="str">
            <v xml:space="preserve">LAB - Labour and Benefits           </v>
          </cell>
          <cell r="D852" t="str">
            <v>CSP</v>
          </cell>
          <cell r="U852">
            <v>1207700</v>
          </cell>
        </row>
        <row r="853">
          <cell r="B853" t="str">
            <v xml:space="preserve">407 - Retained Earnings             </v>
          </cell>
          <cell r="C853" t="str">
            <v xml:space="preserve">LAB - Labour and Benefits           </v>
          </cell>
          <cell r="D853" t="str">
            <v>EO</v>
          </cell>
          <cell r="U853">
            <v>322700</v>
          </cell>
        </row>
        <row r="854">
          <cell r="B854" t="str">
            <v xml:space="preserve">407 - Retained Earnings             </v>
          </cell>
          <cell r="C854" t="str">
            <v xml:space="preserve">LAB - Labour and Benefits           </v>
          </cell>
          <cell r="D854" t="str">
            <v>EO</v>
          </cell>
          <cell r="U854">
            <v>2316400</v>
          </cell>
        </row>
        <row r="855">
          <cell r="B855" t="str">
            <v xml:space="preserve">407 - Retained Earnings             </v>
          </cell>
          <cell r="C855" t="str">
            <v xml:space="preserve">LAB - Labour and Benefits           </v>
          </cell>
          <cell r="D855" t="str">
            <v>EO</v>
          </cell>
          <cell r="U855">
            <v>313200</v>
          </cell>
        </row>
        <row r="856">
          <cell r="B856" t="str">
            <v xml:space="preserve">407 - Retained Earnings             </v>
          </cell>
          <cell r="C856" t="str">
            <v xml:space="preserve">LAB - Labour and Benefits           </v>
          </cell>
          <cell r="D856" t="str">
            <v>EO</v>
          </cell>
          <cell r="U856">
            <v>480200</v>
          </cell>
        </row>
        <row r="857">
          <cell r="B857" t="str">
            <v xml:space="preserve">407 - Retained Earnings             </v>
          </cell>
          <cell r="C857" t="str">
            <v xml:space="preserve">LAB - Labour and Benefits           </v>
          </cell>
          <cell r="D857" t="str">
            <v>FS</v>
          </cell>
          <cell r="U857">
            <v>265200</v>
          </cell>
        </row>
        <row r="858">
          <cell r="B858" t="str">
            <v xml:space="preserve">407 - Retained Earnings             </v>
          </cell>
          <cell r="C858" t="str">
            <v xml:space="preserve">LAB - Labour and Benefits           </v>
          </cell>
          <cell r="D858" t="str">
            <v>HR</v>
          </cell>
          <cell r="U858">
            <v>162100</v>
          </cell>
        </row>
        <row r="859">
          <cell r="B859" t="str">
            <v xml:space="preserve">407 - Retained Earnings             </v>
          </cell>
          <cell r="C859" t="str">
            <v xml:space="preserve">LAB - Labour and Benefits           </v>
          </cell>
          <cell r="D859" t="str">
            <v>IS</v>
          </cell>
          <cell r="U859">
            <v>402600</v>
          </cell>
        </row>
        <row r="860">
          <cell r="B860" t="str">
            <v xml:space="preserve">407 - Retained Earnings             </v>
          </cell>
          <cell r="C860" t="str">
            <v xml:space="preserve">LAB - Labour and Benefits           </v>
          </cell>
          <cell r="D860" t="str">
            <v>EO</v>
          </cell>
          <cell r="U860">
            <v>0</v>
          </cell>
        </row>
        <row r="861">
          <cell r="B861" t="str">
            <v xml:space="preserve">407 - Retained Earnings             </v>
          </cell>
          <cell r="C861" t="str">
            <v xml:space="preserve">LAB - Labour and Benefits           </v>
          </cell>
          <cell r="D861" t="str">
            <v>FS</v>
          </cell>
          <cell r="U861">
            <v>0</v>
          </cell>
        </row>
        <row r="862">
          <cell r="B862" t="str">
            <v xml:space="preserve">407 - Retained Earnings             </v>
          </cell>
          <cell r="C862" t="str">
            <v xml:space="preserve">LAB - Labour and Benefits           </v>
          </cell>
          <cell r="D862" t="str">
            <v>CSP</v>
          </cell>
          <cell r="U862">
            <v>0</v>
          </cell>
        </row>
        <row r="863">
          <cell r="B863" t="str">
            <v xml:space="preserve">407 - Retained Earnings             </v>
          </cell>
          <cell r="C863" t="str">
            <v xml:space="preserve">LAB - Labour and Benefits           </v>
          </cell>
          <cell r="D863" t="str">
            <v>EO</v>
          </cell>
          <cell r="U863">
            <v>0</v>
          </cell>
        </row>
        <row r="864">
          <cell r="B864" t="str">
            <v xml:space="preserve">407 - Retained Earnings             </v>
          </cell>
          <cell r="C864" t="str">
            <v xml:space="preserve">LAB - Labour and Benefits           </v>
          </cell>
          <cell r="D864" t="str">
            <v>EO</v>
          </cell>
          <cell r="U864">
            <v>0</v>
          </cell>
        </row>
        <row r="865">
          <cell r="B865" t="str">
            <v xml:space="preserve">407 - Retained Earnings             </v>
          </cell>
          <cell r="C865" t="str">
            <v xml:space="preserve">LAB - Labour and Benefits           </v>
          </cell>
          <cell r="D865" t="str">
            <v>EO</v>
          </cell>
          <cell r="U865">
            <v>0</v>
          </cell>
        </row>
        <row r="866">
          <cell r="B866" t="str">
            <v xml:space="preserve">407 - Retained Earnings             </v>
          </cell>
          <cell r="C866" t="str">
            <v xml:space="preserve">LAB - Labour and Benefits           </v>
          </cell>
          <cell r="D866" t="str">
            <v>EO</v>
          </cell>
          <cell r="U866">
            <v>0</v>
          </cell>
        </row>
        <row r="867">
          <cell r="B867" t="str">
            <v xml:space="preserve">407 - Retained Earnings             </v>
          </cell>
          <cell r="C867" t="str">
            <v xml:space="preserve">LAB - Labour and Benefits           </v>
          </cell>
          <cell r="D867" t="str">
            <v>IS</v>
          </cell>
          <cell r="U867">
            <v>0</v>
          </cell>
        </row>
        <row r="868">
          <cell r="B868" t="str">
            <v xml:space="preserve">407 - Retained Earnings             </v>
          </cell>
          <cell r="C868" t="str">
            <v xml:space="preserve">LAB - Labour and Benefits           </v>
          </cell>
          <cell r="D868" t="str">
            <v>CS</v>
          </cell>
          <cell r="U868">
            <v>0</v>
          </cell>
        </row>
        <row r="869">
          <cell r="B869" t="str">
            <v xml:space="preserve">407 - Retained Earnings             </v>
          </cell>
          <cell r="C869" t="str">
            <v xml:space="preserve">LAB - Labour and Benefits           </v>
          </cell>
          <cell r="D869" t="str">
            <v>CS</v>
          </cell>
          <cell r="U869">
            <v>31400</v>
          </cell>
        </row>
        <row r="870">
          <cell r="B870" t="str">
            <v xml:space="preserve">407 - Retained Earnings             </v>
          </cell>
          <cell r="C870" t="str">
            <v xml:space="preserve">LAB - Labour and Benefits           </v>
          </cell>
          <cell r="D870" t="str">
            <v>CSP</v>
          </cell>
          <cell r="U870">
            <v>222800</v>
          </cell>
        </row>
        <row r="871">
          <cell r="B871" t="str">
            <v xml:space="preserve">407 - Retained Earnings             </v>
          </cell>
          <cell r="C871" t="str">
            <v xml:space="preserve">LAB - Labour and Benefits           </v>
          </cell>
          <cell r="D871" t="str">
            <v>EO</v>
          </cell>
          <cell r="U871">
            <v>16500</v>
          </cell>
        </row>
        <row r="872">
          <cell r="B872" t="str">
            <v xml:space="preserve">407 - Retained Earnings             </v>
          </cell>
          <cell r="C872" t="str">
            <v xml:space="preserve">LAB - Labour and Benefits           </v>
          </cell>
          <cell r="D872" t="str">
            <v>EO</v>
          </cell>
          <cell r="U872">
            <v>58900</v>
          </cell>
        </row>
        <row r="873">
          <cell r="B873" t="str">
            <v xml:space="preserve">407 - Retained Earnings             </v>
          </cell>
          <cell r="C873" t="str">
            <v xml:space="preserve">LAB - Labour and Benefits           </v>
          </cell>
          <cell r="D873" t="str">
            <v>EO</v>
          </cell>
          <cell r="U873">
            <v>53600</v>
          </cell>
        </row>
        <row r="874">
          <cell r="B874" t="str">
            <v xml:space="preserve">407 - Retained Earnings             </v>
          </cell>
          <cell r="C874" t="str">
            <v xml:space="preserve">LAB - Labour and Benefits           </v>
          </cell>
          <cell r="D874" t="str">
            <v>EO</v>
          </cell>
          <cell r="U874">
            <v>0</v>
          </cell>
        </row>
        <row r="875">
          <cell r="B875" t="str">
            <v xml:space="preserve">407 - Retained Earnings             </v>
          </cell>
          <cell r="C875" t="str">
            <v xml:space="preserve">LAB - Labour and Benefits           </v>
          </cell>
          <cell r="D875" t="str">
            <v>FS</v>
          </cell>
          <cell r="U875">
            <v>25600</v>
          </cell>
        </row>
        <row r="876">
          <cell r="B876" t="str">
            <v xml:space="preserve">407 - Retained Earnings             </v>
          </cell>
          <cell r="C876" t="str">
            <v xml:space="preserve">LAB - Labour and Benefits           </v>
          </cell>
          <cell r="D876" t="str">
            <v>HR</v>
          </cell>
          <cell r="U876">
            <v>0</v>
          </cell>
        </row>
        <row r="877">
          <cell r="B877" t="str">
            <v xml:space="preserve">407 - Retained Earnings             </v>
          </cell>
          <cell r="C877" t="str">
            <v xml:space="preserve">LAB - Labour and Benefits           </v>
          </cell>
          <cell r="D877" t="str">
            <v>IS</v>
          </cell>
          <cell r="U877">
            <v>0</v>
          </cell>
        </row>
        <row r="878">
          <cell r="B878" t="str">
            <v xml:space="preserve">407 - Retained Earnings             </v>
          </cell>
          <cell r="C878" t="str">
            <v xml:space="preserve">LAB - Labour and Benefits           </v>
          </cell>
          <cell r="D878" t="str">
            <v>EO</v>
          </cell>
          <cell r="U878">
            <v>0</v>
          </cell>
        </row>
        <row r="879">
          <cell r="B879" t="str">
            <v xml:space="preserve">407 - Retained Earnings             </v>
          </cell>
          <cell r="C879" t="str">
            <v xml:space="preserve">LAB - Labour and Benefits           </v>
          </cell>
          <cell r="D879" t="str">
            <v>EO</v>
          </cell>
          <cell r="U879">
            <v>0</v>
          </cell>
        </row>
        <row r="880">
          <cell r="B880" t="str">
            <v xml:space="preserve">407 - Retained Earnings             </v>
          </cell>
          <cell r="C880" t="str">
            <v xml:space="preserve">LAB - Labour and Benefits           </v>
          </cell>
          <cell r="D880" t="str">
            <v>CSP</v>
          </cell>
          <cell r="U880">
            <v>5200</v>
          </cell>
        </row>
        <row r="881">
          <cell r="B881" t="str">
            <v xml:space="preserve">407 - Retained Earnings             </v>
          </cell>
          <cell r="C881" t="str">
            <v xml:space="preserve">LAB - Labour and Benefits           </v>
          </cell>
          <cell r="D881" t="str">
            <v>EO</v>
          </cell>
          <cell r="U881">
            <v>0</v>
          </cell>
        </row>
        <row r="882">
          <cell r="B882" t="str">
            <v xml:space="preserve">407 - Retained Earnings             </v>
          </cell>
          <cell r="C882" t="str">
            <v xml:space="preserve">LAB - Labour and Benefits           </v>
          </cell>
          <cell r="D882" t="str">
            <v>EO</v>
          </cell>
          <cell r="U882">
            <v>0</v>
          </cell>
        </row>
        <row r="883">
          <cell r="B883" t="str">
            <v xml:space="preserve">407 - Retained Earnings             </v>
          </cell>
          <cell r="C883" t="str">
            <v xml:space="preserve">LAB - Labour and Benefits           </v>
          </cell>
          <cell r="D883" t="str">
            <v>EO</v>
          </cell>
          <cell r="U883">
            <v>16500</v>
          </cell>
        </row>
        <row r="884">
          <cell r="B884" t="str">
            <v xml:space="preserve">407 - Retained Earnings             </v>
          </cell>
          <cell r="C884" t="str">
            <v xml:space="preserve">LAB - Labour and Benefits           </v>
          </cell>
          <cell r="D884" t="str">
            <v>IS</v>
          </cell>
          <cell r="U884">
            <v>0</v>
          </cell>
        </row>
        <row r="885">
          <cell r="B885" t="str">
            <v xml:space="preserve">407 - Retained Earnings             </v>
          </cell>
          <cell r="C885" t="str">
            <v xml:space="preserve">LAB - Labour and Benefits           </v>
          </cell>
          <cell r="D885" t="str">
            <v>EO</v>
          </cell>
          <cell r="U885">
            <v>0</v>
          </cell>
        </row>
        <row r="886">
          <cell r="B886" t="str">
            <v xml:space="preserve">407 - Retained Earnings             </v>
          </cell>
          <cell r="C886" t="str">
            <v xml:space="preserve">LAB - Labour and Benefits           </v>
          </cell>
          <cell r="D886" t="str">
            <v>EO</v>
          </cell>
          <cell r="U886">
            <v>-1441000</v>
          </cell>
        </row>
        <row r="887">
          <cell r="B887" t="str">
            <v xml:space="preserve">407 - Retained Earnings             </v>
          </cell>
          <cell r="C887" t="str">
            <v xml:space="preserve">LAB - Labour and Benefits           </v>
          </cell>
          <cell r="D887" t="str">
            <v>EO</v>
          </cell>
          <cell r="U887">
            <v>-10600</v>
          </cell>
        </row>
        <row r="888">
          <cell r="B888" t="str">
            <v xml:space="preserve">407 - Retained Earnings             </v>
          </cell>
          <cell r="C888" t="str">
            <v xml:space="preserve">LAB - Labour and Benefits           </v>
          </cell>
          <cell r="D888" t="str">
            <v>EO</v>
          </cell>
          <cell r="U888">
            <v>-721100</v>
          </cell>
        </row>
        <row r="889">
          <cell r="B889" t="str">
            <v xml:space="preserve">407 - Retained Earnings             </v>
          </cell>
          <cell r="C889" t="str">
            <v xml:space="preserve">LAB - Labour and Benefits           </v>
          </cell>
          <cell r="D889" t="str">
            <v>CSP</v>
          </cell>
          <cell r="U889">
            <v>-124700</v>
          </cell>
        </row>
        <row r="890">
          <cell r="B890" t="str">
            <v xml:space="preserve">407 - Retained Earnings             </v>
          </cell>
          <cell r="C890" t="str">
            <v xml:space="preserve">LAB - Labour and Benefits           </v>
          </cell>
          <cell r="D890" t="str">
            <v>EO</v>
          </cell>
          <cell r="U890">
            <v>-480200</v>
          </cell>
        </row>
        <row r="891">
          <cell r="B891" t="str">
            <v xml:space="preserve">407 - Retained Earnings             </v>
          </cell>
          <cell r="C891" t="str">
            <v xml:space="preserve">LAB - Labour and Benefits           </v>
          </cell>
          <cell r="D891" t="str">
            <v>EO</v>
          </cell>
          <cell r="U891">
            <v>-2867600</v>
          </cell>
        </row>
        <row r="892">
          <cell r="B892" t="str">
            <v xml:space="preserve">407 - Retained Earnings             </v>
          </cell>
          <cell r="C892" t="str">
            <v xml:space="preserve">LAB - Labour and Benefits           </v>
          </cell>
          <cell r="D892" t="str">
            <v>EO</v>
          </cell>
          <cell r="U892">
            <v>-4200</v>
          </cell>
        </row>
        <row r="893">
          <cell r="B893" t="str">
            <v xml:space="preserve">407 - Retained Earnings             </v>
          </cell>
          <cell r="C893" t="str">
            <v xml:space="preserve">LAB - Labour and Benefits           </v>
          </cell>
          <cell r="D893" t="str">
            <v>EO</v>
          </cell>
          <cell r="U893">
            <v>-203100</v>
          </cell>
        </row>
        <row r="894">
          <cell r="B894" t="str">
            <v xml:space="preserve">407 - Retained Earnings             </v>
          </cell>
          <cell r="C894" t="str">
            <v xml:space="preserve">LAB - Labour and Benefits           </v>
          </cell>
          <cell r="D894" t="str">
            <v>IS</v>
          </cell>
          <cell r="U894">
            <v>0</v>
          </cell>
        </row>
        <row r="895">
          <cell r="B895" t="str">
            <v xml:space="preserve">407 - Retained Earnings             </v>
          </cell>
          <cell r="C895" t="str">
            <v xml:space="preserve">LAB - Labour and Benefits           </v>
          </cell>
          <cell r="D895" t="str">
            <v>CS</v>
          </cell>
          <cell r="U895">
            <v>0</v>
          </cell>
        </row>
        <row r="896">
          <cell r="B896" t="str">
            <v xml:space="preserve">407 - Retained Earnings             </v>
          </cell>
          <cell r="C896" t="str">
            <v xml:space="preserve">LAB - Labour and Benefits           </v>
          </cell>
          <cell r="D896" t="str">
            <v>CSP</v>
          </cell>
          <cell r="U896">
            <v>-85000</v>
          </cell>
        </row>
        <row r="897">
          <cell r="B897" t="str">
            <v xml:space="preserve">407 - Retained Earnings             </v>
          </cell>
          <cell r="C897" t="str">
            <v xml:space="preserve">LAB - Labour and Benefits           </v>
          </cell>
          <cell r="D897" t="str">
            <v>EO</v>
          </cell>
          <cell r="U897">
            <v>-27900</v>
          </cell>
        </row>
        <row r="898">
          <cell r="B898" t="str">
            <v xml:space="preserve">407 - Retained Earnings             </v>
          </cell>
          <cell r="C898" t="str">
            <v xml:space="preserve">LAB - Labour and Benefits           </v>
          </cell>
          <cell r="D898" t="str">
            <v>EO</v>
          </cell>
          <cell r="U898">
            <v>-205500</v>
          </cell>
        </row>
        <row r="899">
          <cell r="B899" t="str">
            <v xml:space="preserve">407 - Retained Earnings             </v>
          </cell>
          <cell r="C899" t="str">
            <v xml:space="preserve">LAB - Labour and Benefits           </v>
          </cell>
          <cell r="D899" t="str">
            <v>EO</v>
          </cell>
          <cell r="U899">
            <v>-700</v>
          </cell>
        </row>
        <row r="900">
          <cell r="B900" t="str">
            <v xml:space="preserve">407 - Retained Earnings             </v>
          </cell>
          <cell r="C900" t="str">
            <v xml:space="preserve">LAB - Labour and Benefits           </v>
          </cell>
          <cell r="D900" t="str">
            <v>EO</v>
          </cell>
          <cell r="U900">
            <v>-33100</v>
          </cell>
        </row>
        <row r="901">
          <cell r="B901" t="str">
            <v xml:space="preserve">407 - Retained Earnings             </v>
          </cell>
          <cell r="C901" t="str">
            <v xml:space="preserve">LAB - Labour and Benefits           </v>
          </cell>
          <cell r="D901" t="str">
            <v>FS</v>
          </cell>
          <cell r="U901">
            <v>0</v>
          </cell>
        </row>
        <row r="902">
          <cell r="B902" t="str">
            <v xml:space="preserve">407 - Retained Earnings             </v>
          </cell>
          <cell r="C902" t="str">
            <v xml:space="preserve">LAB - Labour and Benefits           </v>
          </cell>
          <cell r="D902" t="str">
            <v>IS</v>
          </cell>
          <cell r="U902">
            <v>0</v>
          </cell>
        </row>
        <row r="903">
          <cell r="B903" t="str">
            <v xml:space="preserve">407 - Retained Earnings             </v>
          </cell>
          <cell r="C903" t="str">
            <v xml:space="preserve">LAB - Labour and Benefits           </v>
          </cell>
          <cell r="D903" t="str">
            <v>CS</v>
          </cell>
          <cell r="U903">
            <v>-25600</v>
          </cell>
        </row>
        <row r="904">
          <cell r="B904" t="str">
            <v xml:space="preserve">407 - Retained Earnings             </v>
          </cell>
          <cell r="C904" t="str">
            <v xml:space="preserve">LAB - Labour and Benefits           </v>
          </cell>
          <cell r="D904" t="str">
            <v>CSP</v>
          </cell>
          <cell r="U904">
            <v>-374900</v>
          </cell>
        </row>
        <row r="905">
          <cell r="B905" t="str">
            <v xml:space="preserve">407 - Retained Earnings             </v>
          </cell>
          <cell r="C905" t="str">
            <v xml:space="preserve">LAB - Labour and Benefits           </v>
          </cell>
          <cell r="D905" t="str">
            <v>EO</v>
          </cell>
          <cell r="U905">
            <v>0</v>
          </cell>
        </row>
        <row r="906">
          <cell r="B906" t="str">
            <v xml:space="preserve">407 - Retained Earnings             </v>
          </cell>
          <cell r="C906" t="str">
            <v xml:space="preserve">LAB - Labour and Benefits           </v>
          </cell>
          <cell r="D906" t="str">
            <v>EO</v>
          </cell>
          <cell r="U906">
            <v>-90900</v>
          </cell>
        </row>
        <row r="907">
          <cell r="B907" t="str">
            <v xml:space="preserve">407 - Retained Earnings             </v>
          </cell>
          <cell r="C907" t="str">
            <v xml:space="preserve">LAB - Labour and Benefits           </v>
          </cell>
          <cell r="D907" t="str">
            <v>EO</v>
          </cell>
          <cell r="U907">
            <v>-57500</v>
          </cell>
        </row>
        <row r="908">
          <cell r="B908" t="str">
            <v xml:space="preserve">407 - Retained Earnings             </v>
          </cell>
          <cell r="C908" t="str">
            <v xml:space="preserve">LAB - Labour and Benefits           </v>
          </cell>
          <cell r="D908" t="str">
            <v>EO</v>
          </cell>
          <cell r="U908">
            <v>-33800</v>
          </cell>
        </row>
        <row r="909">
          <cell r="B909" t="str">
            <v xml:space="preserve">407 - Retained Earnings             </v>
          </cell>
          <cell r="C909" t="str">
            <v xml:space="preserve">LAB - Labour and Benefits           </v>
          </cell>
          <cell r="D909" t="str">
            <v>FS</v>
          </cell>
          <cell r="U909">
            <v>-25600</v>
          </cell>
        </row>
        <row r="910">
          <cell r="B910" t="str">
            <v xml:space="preserve">407 - Retained Earnings             </v>
          </cell>
          <cell r="C910" t="str">
            <v xml:space="preserve">LAB - Labour and Benefits           </v>
          </cell>
          <cell r="D910" t="str">
            <v>IS</v>
          </cell>
          <cell r="U910">
            <v>0</v>
          </cell>
        </row>
        <row r="911">
          <cell r="B911" t="str">
            <v xml:space="preserve">407 - Retained Earnings             </v>
          </cell>
          <cell r="C911" t="str">
            <v xml:space="preserve">LAB - Labour and Benefits           </v>
          </cell>
          <cell r="D911" t="str">
            <v>CS</v>
          </cell>
          <cell r="U911">
            <v>3600</v>
          </cell>
        </row>
        <row r="912">
          <cell r="B912" t="str">
            <v xml:space="preserve">407 - Retained Earnings             </v>
          </cell>
          <cell r="C912" t="str">
            <v xml:space="preserve">LAB - Labour and Benefits           </v>
          </cell>
          <cell r="D912" t="str">
            <v>CSP</v>
          </cell>
          <cell r="U912">
            <v>-142000</v>
          </cell>
        </row>
        <row r="913">
          <cell r="B913" t="str">
            <v xml:space="preserve">407 - Retained Earnings             </v>
          </cell>
          <cell r="C913" t="str">
            <v xml:space="preserve">LAB - Labour and Benefits           </v>
          </cell>
          <cell r="D913" t="str">
            <v>EO</v>
          </cell>
          <cell r="U913">
            <v>-292000</v>
          </cell>
        </row>
        <row r="914">
          <cell r="B914" t="str">
            <v xml:space="preserve">407 - Retained Earnings             </v>
          </cell>
          <cell r="C914" t="str">
            <v xml:space="preserve">LAB - Labour and Benefits           </v>
          </cell>
          <cell r="D914" t="str">
            <v>EO</v>
          </cell>
          <cell r="U914">
            <v>-2339700</v>
          </cell>
        </row>
        <row r="915">
          <cell r="B915" t="str">
            <v xml:space="preserve">407 - Retained Earnings             </v>
          </cell>
          <cell r="C915" t="str">
            <v xml:space="preserve">LAB - Labour and Benefits           </v>
          </cell>
          <cell r="D915" t="str">
            <v>EO</v>
          </cell>
          <cell r="U915">
            <v>-2500</v>
          </cell>
        </row>
        <row r="916">
          <cell r="B916" t="str">
            <v xml:space="preserve">407 - Retained Earnings             </v>
          </cell>
          <cell r="C916" t="str">
            <v xml:space="preserve">LAB - Labour and Benefits           </v>
          </cell>
          <cell r="D916" t="str">
            <v>EO</v>
          </cell>
          <cell r="U916">
            <v>-540300</v>
          </cell>
        </row>
        <row r="917">
          <cell r="B917" t="str">
            <v xml:space="preserve">407 - Retained Earnings             </v>
          </cell>
          <cell r="C917" t="str">
            <v xml:space="preserve">LAB - Labour and Benefits           </v>
          </cell>
          <cell r="D917" t="str">
            <v>FS</v>
          </cell>
          <cell r="U917">
            <v>0</v>
          </cell>
        </row>
        <row r="918">
          <cell r="B918" t="str">
            <v xml:space="preserve">407 - Retained Earnings             </v>
          </cell>
          <cell r="C918" t="str">
            <v xml:space="preserve">LAB - Labour and Benefits           </v>
          </cell>
          <cell r="D918" t="str">
            <v>HR</v>
          </cell>
          <cell r="U918">
            <v>0</v>
          </cell>
        </row>
        <row r="919">
          <cell r="B919" t="str">
            <v xml:space="preserve">407 - Retained Earnings             </v>
          </cell>
          <cell r="C919" t="str">
            <v xml:space="preserve">LAB - Labour and Benefits           </v>
          </cell>
          <cell r="D919" t="str">
            <v>IS</v>
          </cell>
          <cell r="U919">
            <v>0</v>
          </cell>
        </row>
        <row r="920">
          <cell r="B920" t="str">
            <v xml:space="preserve">407 - Retained Earnings             </v>
          </cell>
          <cell r="C920" t="str">
            <v xml:space="preserve">LAB - Labour and Benefits           </v>
          </cell>
          <cell r="D920" t="str">
            <v>CB</v>
          </cell>
          <cell r="U920">
            <v>1400000</v>
          </cell>
        </row>
        <row r="921">
          <cell r="B921" t="str">
            <v xml:space="preserve">407 - Retained Earnings             </v>
          </cell>
          <cell r="C921" t="str">
            <v xml:space="preserve">LAB - Labour and Benefits           </v>
          </cell>
          <cell r="D921" t="str">
            <v>CB</v>
          </cell>
          <cell r="U921">
            <v>572000</v>
          </cell>
        </row>
        <row r="922">
          <cell r="B922" t="str">
            <v xml:space="preserve">407 - Retained Earnings             </v>
          </cell>
          <cell r="C922" t="str">
            <v xml:space="preserve">LAB - Labour and Benefits           </v>
          </cell>
          <cell r="D922" t="str">
            <v>CB</v>
          </cell>
          <cell r="U922">
            <v>230000</v>
          </cell>
        </row>
        <row r="923">
          <cell r="B923" t="str">
            <v xml:space="preserve">407 - Retained Earnings             </v>
          </cell>
          <cell r="C923" t="str">
            <v xml:space="preserve">LAB - Labour and Benefits           </v>
          </cell>
          <cell r="D923" t="str">
            <v>CB</v>
          </cell>
          <cell r="U923">
            <v>122000</v>
          </cell>
        </row>
        <row r="924">
          <cell r="B924" t="str">
            <v xml:space="preserve">407 - Retained Earnings             </v>
          </cell>
          <cell r="C924" t="str">
            <v xml:space="preserve">LAB - Labour and Benefits           </v>
          </cell>
          <cell r="D924" t="str">
            <v>CB</v>
          </cell>
          <cell r="U924">
            <v>372000</v>
          </cell>
        </row>
        <row r="925">
          <cell r="B925" t="str">
            <v xml:space="preserve">407 - Retained Earnings             </v>
          </cell>
          <cell r="C925" t="str">
            <v xml:space="preserve">LAB - Labour and Benefits           </v>
          </cell>
          <cell r="D925" t="str">
            <v>CB</v>
          </cell>
          <cell r="U925">
            <v>87000</v>
          </cell>
        </row>
        <row r="926">
          <cell r="B926" t="str">
            <v xml:space="preserve">407 - Retained Earnings             </v>
          </cell>
          <cell r="C926" t="str">
            <v xml:space="preserve">LAB - Labour and Benefits           </v>
          </cell>
          <cell r="D926" t="str">
            <v>CB</v>
          </cell>
          <cell r="U926">
            <v>422000</v>
          </cell>
        </row>
        <row r="927">
          <cell r="B927" t="str">
            <v xml:space="preserve">407 - Retained Earnings             </v>
          </cell>
          <cell r="C927" t="str">
            <v xml:space="preserve">LAB - Labour and Benefits           </v>
          </cell>
          <cell r="D927" t="str">
            <v>CB</v>
          </cell>
          <cell r="U927">
            <v>1173000</v>
          </cell>
        </row>
        <row r="928">
          <cell r="B928" t="str">
            <v xml:space="preserve">407 - Retained Earnings             </v>
          </cell>
          <cell r="C928" t="str">
            <v xml:space="preserve">LAB - Labour and Benefits           </v>
          </cell>
          <cell r="D928" t="str">
            <v>CB</v>
          </cell>
          <cell r="U928">
            <v>471000</v>
          </cell>
        </row>
        <row r="929">
          <cell r="B929" t="str">
            <v xml:space="preserve">407 - Retained Earnings             </v>
          </cell>
          <cell r="C929" t="str">
            <v xml:space="preserve">LAB - Labour and Benefits           </v>
          </cell>
          <cell r="D929" t="str">
            <v>CB</v>
          </cell>
          <cell r="U929">
            <v>155000</v>
          </cell>
        </row>
        <row r="930">
          <cell r="B930" t="str">
            <v xml:space="preserve">407 - Retained Earnings             </v>
          </cell>
          <cell r="C930" t="str">
            <v xml:space="preserve">LAB - Labour and Benefits           </v>
          </cell>
          <cell r="D930" t="str">
            <v>CB</v>
          </cell>
          <cell r="U930">
            <v>55900</v>
          </cell>
        </row>
        <row r="931">
          <cell r="B931" t="str">
            <v xml:space="preserve">407 - Retained Earnings             </v>
          </cell>
          <cell r="C931" t="str">
            <v xml:space="preserve">LAB - Labour and Benefits           </v>
          </cell>
          <cell r="D931" t="str">
            <v>CB</v>
          </cell>
          <cell r="U931">
            <v>400000</v>
          </cell>
        </row>
        <row r="932">
          <cell r="B932" t="str">
            <v xml:space="preserve">407 - Retained Earnings             </v>
          </cell>
          <cell r="C932" t="str">
            <v xml:space="preserve">LAB - Labour and Benefits           </v>
          </cell>
          <cell r="D932" t="str">
            <v>CB</v>
          </cell>
          <cell r="U932">
            <v>176500</v>
          </cell>
        </row>
        <row r="933">
          <cell r="B933" t="str">
            <v xml:space="preserve">407 - Retained Earnings             </v>
          </cell>
          <cell r="C933" t="str">
            <v xml:space="preserve">LAB - Labour and Benefits           </v>
          </cell>
          <cell r="D933" t="str">
            <v>CB</v>
          </cell>
          <cell r="U933">
            <v>10000</v>
          </cell>
        </row>
        <row r="934">
          <cell r="B934" t="str">
            <v xml:space="preserve">407 - Retained Earnings             </v>
          </cell>
          <cell r="C934" t="str">
            <v xml:space="preserve">LAB - Labour and Benefits           </v>
          </cell>
          <cell r="D934" t="str">
            <v>CB</v>
          </cell>
          <cell r="U934">
            <v>45000</v>
          </cell>
        </row>
        <row r="935">
          <cell r="B935" t="str">
            <v xml:space="preserve">407 - Retained Earnings             </v>
          </cell>
          <cell r="C935" t="str">
            <v xml:space="preserve">EMP - Corporate Employee Expenses   </v>
          </cell>
          <cell r="D935" t="str">
            <v>CSP</v>
          </cell>
          <cell r="U935">
            <v>1100</v>
          </cell>
        </row>
        <row r="936">
          <cell r="B936" t="str">
            <v xml:space="preserve">407 - Retained Earnings             </v>
          </cell>
          <cell r="C936" t="str">
            <v xml:space="preserve">EMP - Corporate Employee Expenses   </v>
          </cell>
          <cell r="D936" t="str">
            <v>EO</v>
          </cell>
          <cell r="U936">
            <v>500</v>
          </cell>
        </row>
        <row r="937">
          <cell r="B937" t="str">
            <v xml:space="preserve">407 - Retained Earnings             </v>
          </cell>
          <cell r="C937" t="str">
            <v xml:space="preserve">EMP - Corporate Employee Expenses   </v>
          </cell>
          <cell r="D937" t="str">
            <v>EO</v>
          </cell>
          <cell r="U937">
            <v>26100</v>
          </cell>
        </row>
        <row r="938">
          <cell r="B938" t="str">
            <v xml:space="preserve">407 - Retained Earnings             </v>
          </cell>
          <cell r="C938" t="str">
            <v xml:space="preserve">EMP - Corporate Employee Expenses   </v>
          </cell>
          <cell r="D938" t="str">
            <v>EO</v>
          </cell>
          <cell r="U938">
            <v>400</v>
          </cell>
        </row>
        <row r="939">
          <cell r="B939" t="str">
            <v xml:space="preserve">407 - Retained Earnings             </v>
          </cell>
          <cell r="C939" t="str">
            <v xml:space="preserve">EMP - Corporate Employee Expenses   </v>
          </cell>
          <cell r="D939" t="str">
            <v>EO</v>
          </cell>
          <cell r="U939">
            <v>2900</v>
          </cell>
        </row>
        <row r="940">
          <cell r="B940" t="str">
            <v xml:space="preserve">407 - Retained Earnings             </v>
          </cell>
          <cell r="C940" t="str">
            <v xml:space="preserve">EMP - Corporate Employee Expenses   </v>
          </cell>
          <cell r="D940" t="str">
            <v>IS</v>
          </cell>
          <cell r="U940">
            <v>1100</v>
          </cell>
        </row>
        <row r="941">
          <cell r="B941" t="str">
            <v xml:space="preserve">407 - Retained Earnings             </v>
          </cell>
          <cell r="C941" t="str">
            <v xml:space="preserve">EMP - Corporate Employee Expenses   </v>
          </cell>
          <cell r="D941" t="str">
            <v>CS</v>
          </cell>
          <cell r="U941">
            <v>2400</v>
          </cell>
        </row>
        <row r="942">
          <cell r="B942" t="str">
            <v xml:space="preserve">407 - Retained Earnings             </v>
          </cell>
          <cell r="C942" t="str">
            <v xml:space="preserve">EMP - Corporate Employee Expenses   </v>
          </cell>
          <cell r="D942" t="str">
            <v>CSP</v>
          </cell>
          <cell r="U942">
            <v>8500</v>
          </cell>
        </row>
        <row r="943">
          <cell r="B943" t="str">
            <v xml:space="preserve">407 - Retained Earnings             </v>
          </cell>
          <cell r="C943" t="str">
            <v xml:space="preserve">EMP - Corporate Employee Expenses   </v>
          </cell>
          <cell r="D943" t="str">
            <v>EO</v>
          </cell>
          <cell r="U943">
            <v>20400</v>
          </cell>
        </row>
        <row r="944">
          <cell r="B944" t="str">
            <v xml:space="preserve">407 - Retained Earnings             </v>
          </cell>
          <cell r="C944" t="str">
            <v xml:space="preserve">EMP - Corporate Employee Expenses   </v>
          </cell>
          <cell r="D944" t="str">
            <v>EO</v>
          </cell>
          <cell r="U944">
            <v>4800</v>
          </cell>
        </row>
        <row r="945">
          <cell r="B945" t="str">
            <v xml:space="preserve">407 - Retained Earnings             </v>
          </cell>
          <cell r="C945" t="str">
            <v xml:space="preserve">EMP - Corporate Employee Expenses   </v>
          </cell>
          <cell r="D945" t="str">
            <v>EO</v>
          </cell>
          <cell r="U945">
            <v>1200</v>
          </cell>
        </row>
        <row r="946">
          <cell r="B946" t="str">
            <v xml:space="preserve">407 - Retained Earnings             </v>
          </cell>
          <cell r="C946" t="str">
            <v xml:space="preserve">EMP - Corporate Employee Expenses   </v>
          </cell>
          <cell r="D946" t="str">
            <v>EO</v>
          </cell>
          <cell r="U946">
            <v>6000</v>
          </cell>
        </row>
        <row r="947">
          <cell r="B947" t="str">
            <v xml:space="preserve">407 - Retained Earnings             </v>
          </cell>
          <cell r="C947" t="str">
            <v xml:space="preserve">EMP - Corporate Employee Expenses   </v>
          </cell>
          <cell r="D947" t="str">
            <v>HR</v>
          </cell>
          <cell r="U947">
            <v>1000</v>
          </cell>
        </row>
        <row r="948">
          <cell r="B948" t="str">
            <v xml:space="preserve">407 - Retained Earnings             </v>
          </cell>
          <cell r="C948" t="str">
            <v xml:space="preserve">EMP - Corporate Employee Expenses   </v>
          </cell>
          <cell r="D948" t="str">
            <v>CS</v>
          </cell>
          <cell r="U948">
            <v>0</v>
          </cell>
        </row>
        <row r="949">
          <cell r="B949" t="str">
            <v xml:space="preserve">407 - Retained Earnings             </v>
          </cell>
          <cell r="C949" t="str">
            <v xml:space="preserve">EMP - Corporate Employee Expenses   </v>
          </cell>
          <cell r="D949" t="str">
            <v>CSP</v>
          </cell>
          <cell r="U949">
            <v>1000</v>
          </cell>
        </row>
        <row r="950">
          <cell r="B950" t="str">
            <v xml:space="preserve">407 - Retained Earnings             </v>
          </cell>
          <cell r="C950" t="str">
            <v xml:space="preserve">EMP - Corporate Employee Expenses   </v>
          </cell>
          <cell r="D950" t="str">
            <v>EO</v>
          </cell>
          <cell r="U950">
            <v>200</v>
          </cell>
        </row>
        <row r="951">
          <cell r="B951" t="str">
            <v xml:space="preserve">407 - Retained Earnings             </v>
          </cell>
          <cell r="C951" t="str">
            <v xml:space="preserve">EMP - Corporate Employee Expenses   </v>
          </cell>
          <cell r="D951" t="str">
            <v>EO</v>
          </cell>
          <cell r="U951">
            <v>54800</v>
          </cell>
        </row>
        <row r="952">
          <cell r="B952" t="str">
            <v xml:space="preserve">407 - Retained Earnings             </v>
          </cell>
          <cell r="C952" t="str">
            <v xml:space="preserve">EMP - Corporate Employee Expenses   </v>
          </cell>
          <cell r="D952" t="str">
            <v>EO</v>
          </cell>
          <cell r="U952">
            <v>1400</v>
          </cell>
        </row>
        <row r="953">
          <cell r="B953" t="str">
            <v xml:space="preserve">407 - Retained Earnings             </v>
          </cell>
          <cell r="C953" t="str">
            <v xml:space="preserve">EMP - Corporate Employee Expenses   </v>
          </cell>
          <cell r="D953" t="str">
            <v>EO</v>
          </cell>
          <cell r="U953">
            <v>8500</v>
          </cell>
        </row>
        <row r="954">
          <cell r="B954" t="str">
            <v xml:space="preserve">407 - Retained Earnings             </v>
          </cell>
          <cell r="C954" t="str">
            <v xml:space="preserve">EMP - Corporate Employee Expenses   </v>
          </cell>
          <cell r="D954" t="str">
            <v>FS</v>
          </cell>
          <cell r="U954">
            <v>0</v>
          </cell>
        </row>
        <row r="955">
          <cell r="B955" t="str">
            <v xml:space="preserve">407 - Retained Earnings             </v>
          </cell>
          <cell r="C955" t="str">
            <v xml:space="preserve">EMP - Corporate Employee Expenses   </v>
          </cell>
          <cell r="D955" t="str">
            <v>HR</v>
          </cell>
          <cell r="U955">
            <v>0</v>
          </cell>
        </row>
        <row r="956">
          <cell r="B956" t="str">
            <v xml:space="preserve">407 - Retained Earnings             </v>
          </cell>
          <cell r="C956" t="str">
            <v xml:space="preserve">EMP - Corporate Employee Expenses   </v>
          </cell>
          <cell r="D956" t="str">
            <v>IS</v>
          </cell>
          <cell r="U956">
            <v>100</v>
          </cell>
        </row>
        <row r="957">
          <cell r="B957" t="str">
            <v xml:space="preserve">407 - Retained Earnings             </v>
          </cell>
          <cell r="C957" t="str">
            <v xml:space="preserve">EMP - Corporate Employee Expenses   </v>
          </cell>
          <cell r="D957" t="str">
            <v>CSP</v>
          </cell>
          <cell r="U957">
            <v>1600</v>
          </cell>
        </row>
        <row r="958">
          <cell r="B958" t="str">
            <v xml:space="preserve">407 - Retained Earnings             </v>
          </cell>
          <cell r="C958" t="str">
            <v xml:space="preserve">EMP - Corporate Employee Expenses   </v>
          </cell>
          <cell r="D958" t="str">
            <v>EO</v>
          </cell>
          <cell r="U958">
            <v>2500</v>
          </cell>
        </row>
        <row r="959">
          <cell r="B959" t="str">
            <v xml:space="preserve">407 - Retained Earnings             </v>
          </cell>
          <cell r="C959" t="str">
            <v xml:space="preserve">EMP - Corporate Employee Expenses   </v>
          </cell>
          <cell r="D959" t="str">
            <v>EO</v>
          </cell>
          <cell r="U959">
            <v>29900</v>
          </cell>
        </row>
        <row r="960">
          <cell r="B960" t="str">
            <v xml:space="preserve">407 - Retained Earnings             </v>
          </cell>
          <cell r="C960" t="str">
            <v xml:space="preserve">EMP - Corporate Employee Expenses   </v>
          </cell>
          <cell r="D960" t="str">
            <v>EO</v>
          </cell>
          <cell r="U960">
            <v>1600</v>
          </cell>
        </row>
        <row r="961">
          <cell r="B961" t="str">
            <v xml:space="preserve">407 - Retained Earnings             </v>
          </cell>
          <cell r="C961" t="str">
            <v xml:space="preserve">EMP - Corporate Employee Expenses   </v>
          </cell>
          <cell r="D961" t="str">
            <v>EO</v>
          </cell>
          <cell r="U961">
            <v>5800</v>
          </cell>
        </row>
        <row r="962">
          <cell r="B962" t="str">
            <v xml:space="preserve">407 - Retained Earnings             </v>
          </cell>
          <cell r="C962" t="str">
            <v xml:space="preserve">EMP - Corporate Employee Expenses   </v>
          </cell>
          <cell r="D962" t="str">
            <v>HR</v>
          </cell>
          <cell r="U962">
            <v>700</v>
          </cell>
        </row>
        <row r="963">
          <cell r="B963" t="str">
            <v xml:space="preserve">407 - Retained Earnings             </v>
          </cell>
          <cell r="C963" t="str">
            <v xml:space="preserve">EMP - Corporate Employee Expenses   </v>
          </cell>
          <cell r="D963" t="str">
            <v>CS</v>
          </cell>
          <cell r="U963">
            <v>600</v>
          </cell>
        </row>
        <row r="964">
          <cell r="B964" t="str">
            <v xml:space="preserve">407 - Retained Earnings             </v>
          </cell>
          <cell r="C964" t="str">
            <v xml:space="preserve">EMP - Corporate Employee Expenses   </v>
          </cell>
          <cell r="D964" t="str">
            <v>CSP</v>
          </cell>
          <cell r="U964">
            <v>3000</v>
          </cell>
        </row>
        <row r="965">
          <cell r="B965" t="str">
            <v xml:space="preserve">407 - Retained Earnings             </v>
          </cell>
          <cell r="C965" t="str">
            <v xml:space="preserve">EMP - Corporate Employee Expenses   </v>
          </cell>
          <cell r="D965" t="str">
            <v>EO</v>
          </cell>
          <cell r="U965">
            <v>3000</v>
          </cell>
        </row>
        <row r="966">
          <cell r="B966" t="str">
            <v xml:space="preserve">407 - Retained Earnings             </v>
          </cell>
          <cell r="C966" t="str">
            <v xml:space="preserve">EMP - Corporate Employee Expenses   </v>
          </cell>
          <cell r="D966" t="str">
            <v>EO</v>
          </cell>
          <cell r="U966">
            <v>1400</v>
          </cell>
        </row>
        <row r="967">
          <cell r="B967" t="str">
            <v xml:space="preserve">407 - Retained Earnings             </v>
          </cell>
          <cell r="C967" t="str">
            <v xml:space="preserve">EMP - Corporate Employee Expenses   </v>
          </cell>
          <cell r="D967" t="str">
            <v>EO</v>
          </cell>
          <cell r="U967">
            <v>1600</v>
          </cell>
        </row>
        <row r="968">
          <cell r="B968" t="str">
            <v xml:space="preserve">407 - Retained Earnings             </v>
          </cell>
          <cell r="C968" t="str">
            <v xml:space="preserve">EMP - Corporate Employee Expenses   </v>
          </cell>
          <cell r="D968" t="str">
            <v>EO</v>
          </cell>
          <cell r="U968">
            <v>1400</v>
          </cell>
        </row>
        <row r="969">
          <cell r="B969" t="str">
            <v xml:space="preserve">407 - Retained Earnings             </v>
          </cell>
          <cell r="C969" t="str">
            <v xml:space="preserve">EMP - Corporate Employee Expenses   </v>
          </cell>
          <cell r="D969" t="str">
            <v>FS</v>
          </cell>
          <cell r="U969">
            <v>6600</v>
          </cell>
        </row>
        <row r="970">
          <cell r="B970" t="str">
            <v xml:space="preserve">407 - Retained Earnings             </v>
          </cell>
          <cell r="C970" t="str">
            <v xml:space="preserve">EMP - Corporate Employee Expenses   </v>
          </cell>
          <cell r="D970" t="str">
            <v>HR</v>
          </cell>
          <cell r="U970">
            <v>3100</v>
          </cell>
        </row>
        <row r="971">
          <cell r="B971" t="str">
            <v xml:space="preserve">407 - Retained Earnings             </v>
          </cell>
          <cell r="C971" t="str">
            <v xml:space="preserve">EMP - Corporate Employee Expenses   </v>
          </cell>
          <cell r="D971" t="str">
            <v>IS</v>
          </cell>
          <cell r="U971">
            <v>200</v>
          </cell>
        </row>
        <row r="972">
          <cell r="B972" t="str">
            <v xml:space="preserve">407 - Retained Earnings             </v>
          </cell>
          <cell r="C972" t="str">
            <v xml:space="preserve">EMP - Corporate Employee Expenses   </v>
          </cell>
          <cell r="D972" t="str">
            <v>CSP</v>
          </cell>
          <cell r="U972">
            <v>400</v>
          </cell>
        </row>
        <row r="973">
          <cell r="B973" t="str">
            <v xml:space="preserve">407 - Retained Earnings             </v>
          </cell>
          <cell r="C973" t="str">
            <v xml:space="preserve">EMP - Corporate Employee Expenses   </v>
          </cell>
          <cell r="D973" t="str">
            <v>EO</v>
          </cell>
          <cell r="U973">
            <v>600</v>
          </cell>
        </row>
        <row r="974">
          <cell r="B974" t="str">
            <v xml:space="preserve">407 - Retained Earnings             </v>
          </cell>
          <cell r="C974" t="str">
            <v xml:space="preserve">EMP - Corporate Employee Expenses   </v>
          </cell>
          <cell r="D974" t="str">
            <v>EO</v>
          </cell>
          <cell r="U974">
            <v>200</v>
          </cell>
        </row>
        <row r="975">
          <cell r="B975" t="str">
            <v xml:space="preserve">407 - Retained Earnings             </v>
          </cell>
          <cell r="C975" t="str">
            <v xml:space="preserve">EMP - Corporate Employee Expenses   </v>
          </cell>
          <cell r="D975" t="str">
            <v>EO</v>
          </cell>
          <cell r="U975">
            <v>2200</v>
          </cell>
        </row>
        <row r="976">
          <cell r="B976" t="str">
            <v xml:space="preserve">407 - Retained Earnings             </v>
          </cell>
          <cell r="C976" t="str">
            <v xml:space="preserve">EMP - Corporate Employee Expenses   </v>
          </cell>
          <cell r="D976" t="str">
            <v>CSP</v>
          </cell>
          <cell r="U976">
            <v>600</v>
          </cell>
        </row>
        <row r="977">
          <cell r="B977" t="str">
            <v xml:space="preserve">407 - Retained Earnings             </v>
          </cell>
          <cell r="C977" t="str">
            <v xml:space="preserve">EMP - Corporate Employee Expenses   </v>
          </cell>
          <cell r="D977" t="str">
            <v>EO</v>
          </cell>
          <cell r="U977">
            <v>100</v>
          </cell>
        </row>
        <row r="978">
          <cell r="B978" t="str">
            <v xml:space="preserve">407 - Retained Earnings             </v>
          </cell>
          <cell r="C978" t="str">
            <v xml:space="preserve">EMP - Corporate Employee Expenses   </v>
          </cell>
          <cell r="D978" t="str">
            <v>EO</v>
          </cell>
          <cell r="U978">
            <v>3600</v>
          </cell>
        </row>
        <row r="979">
          <cell r="B979" t="str">
            <v xml:space="preserve">407 - Retained Earnings             </v>
          </cell>
          <cell r="C979" t="str">
            <v xml:space="preserve">EMP - Corporate Employee Expenses   </v>
          </cell>
          <cell r="D979" t="str">
            <v>EO</v>
          </cell>
          <cell r="U979">
            <v>200</v>
          </cell>
        </row>
        <row r="980">
          <cell r="B980" t="str">
            <v xml:space="preserve">407 - Retained Earnings             </v>
          </cell>
          <cell r="C980" t="str">
            <v xml:space="preserve">EMP - Corporate Employee Expenses   </v>
          </cell>
          <cell r="D980" t="str">
            <v>EO</v>
          </cell>
          <cell r="U980">
            <v>500</v>
          </cell>
        </row>
        <row r="981">
          <cell r="B981" t="str">
            <v xml:space="preserve">407 - Retained Earnings             </v>
          </cell>
          <cell r="C981" t="str">
            <v xml:space="preserve">EMP - Corporate Employee Expenses   </v>
          </cell>
          <cell r="D981" t="str">
            <v>HR</v>
          </cell>
          <cell r="U981">
            <v>1000</v>
          </cell>
        </row>
        <row r="982">
          <cell r="B982" t="str">
            <v xml:space="preserve">407 - Retained Earnings             </v>
          </cell>
          <cell r="C982" t="str">
            <v xml:space="preserve">EMP - Corporate Employee Expenses   </v>
          </cell>
          <cell r="D982" t="str">
            <v>CS</v>
          </cell>
          <cell r="U982">
            <v>0</v>
          </cell>
        </row>
        <row r="983">
          <cell r="B983" t="str">
            <v xml:space="preserve">407 - Retained Earnings             </v>
          </cell>
          <cell r="C983" t="str">
            <v xml:space="preserve">EMP - Corporate Employee Expenses   </v>
          </cell>
          <cell r="D983" t="str">
            <v>CSP</v>
          </cell>
          <cell r="U983">
            <v>1000</v>
          </cell>
        </row>
        <row r="984">
          <cell r="B984" t="str">
            <v xml:space="preserve">407 - Retained Earnings             </v>
          </cell>
          <cell r="C984" t="str">
            <v xml:space="preserve">EMP - Corporate Employee Expenses   </v>
          </cell>
          <cell r="D984" t="str">
            <v>EO</v>
          </cell>
          <cell r="U984">
            <v>200</v>
          </cell>
        </row>
        <row r="985">
          <cell r="B985" t="str">
            <v xml:space="preserve">407 - Retained Earnings             </v>
          </cell>
          <cell r="C985" t="str">
            <v xml:space="preserve">EMP - Corporate Employee Expenses   </v>
          </cell>
          <cell r="D985" t="str">
            <v>EO</v>
          </cell>
          <cell r="U985">
            <v>80600</v>
          </cell>
        </row>
        <row r="986">
          <cell r="B986" t="str">
            <v xml:space="preserve">407 - Retained Earnings             </v>
          </cell>
          <cell r="C986" t="str">
            <v xml:space="preserve">EMP - Corporate Employee Expenses   </v>
          </cell>
          <cell r="D986" t="str">
            <v>EO</v>
          </cell>
          <cell r="U986">
            <v>1900</v>
          </cell>
        </row>
        <row r="987">
          <cell r="B987" t="str">
            <v xml:space="preserve">407 - Retained Earnings             </v>
          </cell>
          <cell r="C987" t="str">
            <v xml:space="preserve">EMP - Corporate Employee Expenses   </v>
          </cell>
          <cell r="D987" t="str">
            <v>EO</v>
          </cell>
          <cell r="U987">
            <v>8700</v>
          </cell>
        </row>
        <row r="988">
          <cell r="B988" t="str">
            <v xml:space="preserve">407 - Retained Earnings             </v>
          </cell>
          <cell r="C988" t="str">
            <v xml:space="preserve">EMP - Corporate Employee Expenses   </v>
          </cell>
          <cell r="D988" t="str">
            <v>FS</v>
          </cell>
          <cell r="U988">
            <v>0</v>
          </cell>
        </row>
        <row r="989">
          <cell r="B989" t="str">
            <v xml:space="preserve">407 - Retained Earnings             </v>
          </cell>
          <cell r="C989" t="str">
            <v xml:space="preserve">EMP - Corporate Employee Expenses   </v>
          </cell>
          <cell r="D989" t="str">
            <v>HR</v>
          </cell>
          <cell r="U989">
            <v>7100</v>
          </cell>
        </row>
        <row r="990">
          <cell r="B990" t="str">
            <v xml:space="preserve">407 - Retained Earnings             </v>
          </cell>
          <cell r="C990" t="str">
            <v xml:space="preserve">EMP - Corporate Employee Expenses   </v>
          </cell>
          <cell r="D990" t="str">
            <v>IS</v>
          </cell>
          <cell r="U990">
            <v>0</v>
          </cell>
        </row>
        <row r="991">
          <cell r="B991" t="str">
            <v xml:space="preserve">407 - Retained Earnings             </v>
          </cell>
          <cell r="C991" t="str">
            <v xml:space="preserve">EMP - Corporate Employee Expenses   </v>
          </cell>
          <cell r="D991" t="str">
            <v>HR</v>
          </cell>
          <cell r="U991">
            <v>4100</v>
          </cell>
        </row>
        <row r="992">
          <cell r="B992" t="str">
            <v xml:space="preserve">407 - Retained Earnings             </v>
          </cell>
          <cell r="C992" t="str">
            <v xml:space="preserve">EMP - Corporate Employee Expenses   </v>
          </cell>
          <cell r="D992" t="str">
            <v>HR</v>
          </cell>
          <cell r="U992">
            <v>30600</v>
          </cell>
        </row>
        <row r="993">
          <cell r="B993" t="str">
            <v xml:space="preserve">407 - Retained Earnings             </v>
          </cell>
          <cell r="C993" t="str">
            <v xml:space="preserve">EMP - Corporate Employee Expenses   </v>
          </cell>
          <cell r="D993" t="str">
            <v>HR</v>
          </cell>
          <cell r="U993">
            <v>10000</v>
          </cell>
        </row>
        <row r="994">
          <cell r="B994" t="str">
            <v xml:space="preserve">407 - Retained Earnings             </v>
          </cell>
          <cell r="C994" t="str">
            <v xml:space="preserve">EMP - Corporate Employee Expenses   </v>
          </cell>
          <cell r="D994" t="str">
            <v>HR</v>
          </cell>
          <cell r="U994">
            <v>32500</v>
          </cell>
        </row>
        <row r="995">
          <cell r="B995" t="str">
            <v xml:space="preserve">407 - Retained Earnings             </v>
          </cell>
          <cell r="C995" t="str">
            <v xml:space="preserve">EMP - Corporate Employee Expenses   </v>
          </cell>
          <cell r="D995" t="str">
            <v>HR</v>
          </cell>
          <cell r="U995">
            <v>26700</v>
          </cell>
        </row>
        <row r="996">
          <cell r="B996" t="str">
            <v xml:space="preserve">407 - Retained Earnings             </v>
          </cell>
          <cell r="C996" t="str">
            <v xml:space="preserve">EMP - Corporate Employee Expenses   </v>
          </cell>
          <cell r="D996" t="str">
            <v>CS</v>
          </cell>
          <cell r="U996">
            <v>1000</v>
          </cell>
        </row>
        <row r="997">
          <cell r="B997" t="str">
            <v xml:space="preserve">407 - Retained Earnings             </v>
          </cell>
          <cell r="C997" t="str">
            <v xml:space="preserve">EMP - Corporate Employee Expenses   </v>
          </cell>
          <cell r="D997" t="str">
            <v>CSP</v>
          </cell>
          <cell r="U997">
            <v>28500</v>
          </cell>
        </row>
        <row r="998">
          <cell r="B998" t="str">
            <v xml:space="preserve">407 - Retained Earnings             </v>
          </cell>
          <cell r="C998" t="str">
            <v xml:space="preserve">EMP - Corporate Employee Expenses   </v>
          </cell>
          <cell r="D998" t="str">
            <v>EO</v>
          </cell>
          <cell r="U998">
            <v>16700</v>
          </cell>
        </row>
        <row r="999">
          <cell r="B999" t="str">
            <v xml:space="preserve">407 - Retained Earnings             </v>
          </cell>
          <cell r="C999" t="str">
            <v xml:space="preserve">EMP - Corporate Employee Expenses   </v>
          </cell>
          <cell r="D999" t="str">
            <v>EO</v>
          </cell>
          <cell r="U999">
            <v>75700</v>
          </cell>
        </row>
        <row r="1000">
          <cell r="B1000" t="str">
            <v xml:space="preserve">407 - Retained Earnings             </v>
          </cell>
          <cell r="C1000" t="str">
            <v xml:space="preserve">EMP - Corporate Employee Expenses   </v>
          </cell>
          <cell r="D1000" t="str">
            <v>EO</v>
          </cell>
          <cell r="U1000">
            <v>9300</v>
          </cell>
        </row>
        <row r="1001">
          <cell r="B1001" t="str">
            <v xml:space="preserve">407 - Retained Earnings             </v>
          </cell>
          <cell r="C1001" t="str">
            <v xml:space="preserve">EMP - Corporate Employee Expenses   </v>
          </cell>
          <cell r="D1001" t="str">
            <v>EO</v>
          </cell>
          <cell r="U1001">
            <v>29400</v>
          </cell>
        </row>
        <row r="1002">
          <cell r="B1002" t="str">
            <v xml:space="preserve">407 - Retained Earnings             </v>
          </cell>
          <cell r="C1002" t="str">
            <v xml:space="preserve">EMP - Corporate Employee Expenses   </v>
          </cell>
          <cell r="D1002" t="str">
            <v>FS</v>
          </cell>
          <cell r="U1002">
            <v>5100</v>
          </cell>
        </row>
        <row r="1003">
          <cell r="B1003" t="str">
            <v xml:space="preserve">407 - Retained Earnings             </v>
          </cell>
          <cell r="C1003" t="str">
            <v xml:space="preserve">EMP - Corporate Employee Expenses   </v>
          </cell>
          <cell r="D1003" t="str">
            <v>HR</v>
          </cell>
          <cell r="U1003">
            <v>8200</v>
          </cell>
        </row>
        <row r="1004">
          <cell r="B1004" t="str">
            <v xml:space="preserve">407 - Retained Earnings             </v>
          </cell>
          <cell r="C1004" t="str">
            <v xml:space="preserve">EMP - Corporate Employee Expenses   </v>
          </cell>
          <cell r="D1004" t="str">
            <v>IS</v>
          </cell>
          <cell r="U1004">
            <v>54700</v>
          </cell>
        </row>
        <row r="1005">
          <cell r="B1005" t="str">
            <v xml:space="preserve">407 - Retained Earnings             </v>
          </cell>
          <cell r="C1005" t="str">
            <v xml:space="preserve">EMP - Corporate Employee Expenses   </v>
          </cell>
          <cell r="D1005" t="str">
            <v>CS</v>
          </cell>
          <cell r="U1005">
            <v>2000</v>
          </cell>
        </row>
        <row r="1006">
          <cell r="B1006" t="str">
            <v xml:space="preserve">407 - Retained Earnings             </v>
          </cell>
          <cell r="C1006" t="str">
            <v xml:space="preserve">EMP - Corporate Employee Expenses   </v>
          </cell>
          <cell r="D1006" t="str">
            <v>CSP</v>
          </cell>
          <cell r="U1006">
            <v>6100</v>
          </cell>
        </row>
        <row r="1007">
          <cell r="B1007" t="str">
            <v xml:space="preserve">407 - Retained Earnings             </v>
          </cell>
          <cell r="C1007" t="str">
            <v xml:space="preserve">EMP - Corporate Employee Expenses   </v>
          </cell>
          <cell r="D1007" t="str">
            <v>EO</v>
          </cell>
          <cell r="U1007">
            <v>3100</v>
          </cell>
        </row>
        <row r="1008">
          <cell r="B1008" t="str">
            <v xml:space="preserve">407 - Retained Earnings             </v>
          </cell>
          <cell r="C1008" t="str">
            <v xml:space="preserve">EMP - Corporate Employee Expenses   </v>
          </cell>
          <cell r="D1008" t="str">
            <v>EO</v>
          </cell>
          <cell r="U1008">
            <v>14600</v>
          </cell>
        </row>
        <row r="1009">
          <cell r="B1009" t="str">
            <v xml:space="preserve">407 - Retained Earnings             </v>
          </cell>
          <cell r="C1009" t="str">
            <v xml:space="preserve">EMP - Corporate Employee Expenses   </v>
          </cell>
          <cell r="D1009" t="str">
            <v>EO</v>
          </cell>
          <cell r="U1009">
            <v>3400</v>
          </cell>
        </row>
        <row r="1010">
          <cell r="B1010" t="str">
            <v xml:space="preserve">407 - Retained Earnings             </v>
          </cell>
          <cell r="C1010" t="str">
            <v xml:space="preserve">EMP - Corporate Employee Expenses   </v>
          </cell>
          <cell r="D1010" t="str">
            <v>EO</v>
          </cell>
          <cell r="U1010">
            <v>6200</v>
          </cell>
        </row>
        <row r="1011">
          <cell r="B1011" t="str">
            <v xml:space="preserve">407 - Retained Earnings             </v>
          </cell>
          <cell r="C1011" t="str">
            <v xml:space="preserve">EMP - Corporate Employee Expenses   </v>
          </cell>
          <cell r="D1011" t="str">
            <v>FS</v>
          </cell>
          <cell r="U1011">
            <v>3100</v>
          </cell>
        </row>
        <row r="1012">
          <cell r="B1012" t="str">
            <v xml:space="preserve">407 - Retained Earnings             </v>
          </cell>
          <cell r="C1012" t="str">
            <v xml:space="preserve">EMP - Corporate Employee Expenses   </v>
          </cell>
          <cell r="D1012" t="str">
            <v>HR</v>
          </cell>
          <cell r="U1012">
            <v>6200</v>
          </cell>
        </row>
        <row r="1013">
          <cell r="B1013" t="str">
            <v xml:space="preserve">407 - Retained Earnings             </v>
          </cell>
          <cell r="C1013" t="str">
            <v xml:space="preserve">EMP - Corporate Employee Expenses   </v>
          </cell>
          <cell r="D1013" t="str">
            <v>IS</v>
          </cell>
          <cell r="U1013">
            <v>23100</v>
          </cell>
        </row>
        <row r="1014">
          <cell r="B1014" t="str">
            <v xml:space="preserve">407 - Retained Earnings             </v>
          </cell>
          <cell r="C1014" t="str">
            <v xml:space="preserve">EMP - Corporate Employee Expenses   </v>
          </cell>
          <cell r="D1014" t="str">
            <v>CS</v>
          </cell>
          <cell r="U1014">
            <v>600</v>
          </cell>
        </row>
        <row r="1015">
          <cell r="B1015" t="str">
            <v xml:space="preserve">407 - Retained Earnings             </v>
          </cell>
          <cell r="C1015" t="str">
            <v xml:space="preserve">EMP - Corporate Employee Expenses   </v>
          </cell>
          <cell r="D1015" t="str">
            <v>CSP</v>
          </cell>
          <cell r="U1015">
            <v>1300</v>
          </cell>
        </row>
        <row r="1016">
          <cell r="B1016" t="str">
            <v xml:space="preserve">407 - Retained Earnings             </v>
          </cell>
          <cell r="C1016" t="str">
            <v xml:space="preserve">EMP - Corporate Employee Expenses   </v>
          </cell>
          <cell r="D1016" t="str">
            <v>EO</v>
          </cell>
          <cell r="U1016">
            <v>2300</v>
          </cell>
        </row>
        <row r="1017">
          <cell r="B1017" t="str">
            <v xml:space="preserve">407 - Retained Earnings             </v>
          </cell>
          <cell r="C1017" t="str">
            <v xml:space="preserve">EMP - Corporate Employee Expenses   </v>
          </cell>
          <cell r="D1017" t="str">
            <v>EO</v>
          </cell>
          <cell r="U1017">
            <v>1100</v>
          </cell>
        </row>
        <row r="1018">
          <cell r="B1018" t="str">
            <v xml:space="preserve">407 - Retained Earnings             </v>
          </cell>
          <cell r="C1018" t="str">
            <v xml:space="preserve">EMP - Corporate Employee Expenses   </v>
          </cell>
          <cell r="D1018" t="str">
            <v>EO</v>
          </cell>
          <cell r="U1018">
            <v>2600</v>
          </cell>
        </row>
        <row r="1019">
          <cell r="B1019" t="str">
            <v xml:space="preserve">407 - Retained Earnings             </v>
          </cell>
          <cell r="C1019" t="str">
            <v xml:space="preserve">EMP - Corporate Employee Expenses   </v>
          </cell>
          <cell r="D1019" t="str">
            <v>EO</v>
          </cell>
          <cell r="U1019">
            <v>2400</v>
          </cell>
        </row>
        <row r="1020">
          <cell r="B1020" t="str">
            <v xml:space="preserve">407 - Retained Earnings             </v>
          </cell>
          <cell r="C1020" t="str">
            <v xml:space="preserve">EMP - Corporate Employee Expenses   </v>
          </cell>
          <cell r="D1020" t="str">
            <v>FS</v>
          </cell>
          <cell r="U1020">
            <v>2000</v>
          </cell>
        </row>
        <row r="1021">
          <cell r="B1021" t="str">
            <v xml:space="preserve">407 - Retained Earnings             </v>
          </cell>
          <cell r="C1021" t="str">
            <v xml:space="preserve">EMP - Corporate Employee Expenses   </v>
          </cell>
          <cell r="D1021" t="str">
            <v>HR</v>
          </cell>
          <cell r="U1021">
            <v>1500</v>
          </cell>
        </row>
        <row r="1022">
          <cell r="B1022" t="str">
            <v xml:space="preserve">407 - Retained Earnings             </v>
          </cell>
          <cell r="C1022" t="str">
            <v xml:space="preserve">EMP - Corporate Employee Expenses   </v>
          </cell>
          <cell r="D1022" t="str">
            <v>IS</v>
          </cell>
          <cell r="U1022">
            <v>10800</v>
          </cell>
        </row>
        <row r="1023">
          <cell r="B1023" t="str">
            <v xml:space="preserve">407 - Retained Earnings             </v>
          </cell>
          <cell r="C1023" t="str">
            <v xml:space="preserve">EMP - Corporate Employee Expenses   </v>
          </cell>
          <cell r="D1023" t="str">
            <v>CS</v>
          </cell>
          <cell r="U1023">
            <v>0</v>
          </cell>
        </row>
        <row r="1024">
          <cell r="B1024" t="str">
            <v xml:space="preserve">407 - Retained Earnings             </v>
          </cell>
          <cell r="C1024" t="str">
            <v xml:space="preserve">EMP - Corporate Employee Expenses   </v>
          </cell>
          <cell r="D1024" t="str">
            <v>CSP</v>
          </cell>
          <cell r="U1024">
            <v>700</v>
          </cell>
        </row>
        <row r="1025">
          <cell r="B1025" t="str">
            <v xml:space="preserve">407 - Retained Earnings             </v>
          </cell>
          <cell r="C1025" t="str">
            <v xml:space="preserve">EMP - Corporate Employee Expenses   </v>
          </cell>
          <cell r="D1025" t="str">
            <v>EO</v>
          </cell>
          <cell r="U1025">
            <v>0</v>
          </cell>
        </row>
        <row r="1026">
          <cell r="B1026" t="str">
            <v xml:space="preserve">407 - Retained Earnings             </v>
          </cell>
          <cell r="C1026" t="str">
            <v xml:space="preserve">EMP - Corporate Employee Expenses   </v>
          </cell>
          <cell r="D1026" t="str">
            <v>EO</v>
          </cell>
          <cell r="U1026">
            <v>4700</v>
          </cell>
        </row>
        <row r="1027">
          <cell r="B1027" t="str">
            <v xml:space="preserve">407 - Retained Earnings             </v>
          </cell>
          <cell r="C1027" t="str">
            <v xml:space="preserve">EMP - Corporate Employee Expenses   </v>
          </cell>
          <cell r="D1027" t="str">
            <v>EO</v>
          </cell>
          <cell r="U1027">
            <v>600</v>
          </cell>
        </row>
        <row r="1028">
          <cell r="B1028" t="str">
            <v xml:space="preserve">407 - Retained Earnings             </v>
          </cell>
          <cell r="C1028" t="str">
            <v xml:space="preserve">EMP - Corporate Employee Expenses   </v>
          </cell>
          <cell r="D1028" t="str">
            <v>FS</v>
          </cell>
          <cell r="U1028">
            <v>300</v>
          </cell>
        </row>
        <row r="1029">
          <cell r="B1029" t="str">
            <v xml:space="preserve">407 - Retained Earnings             </v>
          </cell>
          <cell r="C1029" t="str">
            <v xml:space="preserve">EMP - Corporate Employee Expenses   </v>
          </cell>
          <cell r="D1029" t="str">
            <v>HR</v>
          </cell>
          <cell r="U1029">
            <v>1600</v>
          </cell>
        </row>
        <row r="1030">
          <cell r="B1030" t="str">
            <v xml:space="preserve">407 - Retained Earnings             </v>
          </cell>
          <cell r="C1030" t="str">
            <v xml:space="preserve">EMP - Corporate Employee Expenses   </v>
          </cell>
          <cell r="D1030" t="str">
            <v>IS</v>
          </cell>
          <cell r="U1030">
            <v>6900</v>
          </cell>
        </row>
        <row r="1031">
          <cell r="B1031" t="str">
            <v xml:space="preserve">407 - Retained Earnings             </v>
          </cell>
          <cell r="C1031" t="str">
            <v xml:space="preserve">EMP - Corporate Employee Expenses   </v>
          </cell>
          <cell r="D1031" t="str">
            <v>CS</v>
          </cell>
          <cell r="U1031">
            <v>600</v>
          </cell>
        </row>
        <row r="1032">
          <cell r="B1032" t="str">
            <v xml:space="preserve">407 - Retained Earnings             </v>
          </cell>
          <cell r="C1032" t="str">
            <v xml:space="preserve">EMP - Corporate Employee Expenses   </v>
          </cell>
          <cell r="D1032" t="str">
            <v>CSP</v>
          </cell>
          <cell r="U1032">
            <v>2000</v>
          </cell>
        </row>
        <row r="1033">
          <cell r="B1033" t="str">
            <v xml:space="preserve">407 - Retained Earnings             </v>
          </cell>
          <cell r="C1033" t="str">
            <v xml:space="preserve">EMP - Corporate Employee Expenses   </v>
          </cell>
          <cell r="D1033" t="str">
            <v>EO</v>
          </cell>
          <cell r="U1033">
            <v>500</v>
          </cell>
        </row>
        <row r="1034">
          <cell r="B1034" t="str">
            <v xml:space="preserve">407 - Retained Earnings             </v>
          </cell>
          <cell r="C1034" t="str">
            <v xml:space="preserve">EMP - Corporate Employee Expenses   </v>
          </cell>
          <cell r="D1034" t="str">
            <v>EO</v>
          </cell>
          <cell r="U1034">
            <v>5500</v>
          </cell>
        </row>
        <row r="1035">
          <cell r="B1035" t="str">
            <v xml:space="preserve">407 - Retained Earnings             </v>
          </cell>
          <cell r="C1035" t="str">
            <v xml:space="preserve">EMP - Corporate Employee Expenses   </v>
          </cell>
          <cell r="D1035" t="str">
            <v>EO</v>
          </cell>
          <cell r="U1035">
            <v>1300</v>
          </cell>
        </row>
        <row r="1036">
          <cell r="B1036" t="str">
            <v xml:space="preserve">407 - Retained Earnings             </v>
          </cell>
          <cell r="C1036" t="str">
            <v xml:space="preserve">EMP - Corporate Employee Expenses   </v>
          </cell>
          <cell r="D1036" t="str">
            <v>EO</v>
          </cell>
          <cell r="U1036">
            <v>1600</v>
          </cell>
        </row>
        <row r="1037">
          <cell r="B1037" t="str">
            <v xml:space="preserve">407 - Retained Earnings             </v>
          </cell>
          <cell r="C1037" t="str">
            <v xml:space="preserve">EMP - Corporate Employee Expenses   </v>
          </cell>
          <cell r="D1037" t="str">
            <v>FS</v>
          </cell>
          <cell r="U1037">
            <v>300</v>
          </cell>
        </row>
        <row r="1038">
          <cell r="B1038" t="str">
            <v xml:space="preserve">407 - Retained Earnings             </v>
          </cell>
          <cell r="C1038" t="str">
            <v xml:space="preserve">EMP - Corporate Employee Expenses   </v>
          </cell>
          <cell r="D1038" t="str">
            <v>HR</v>
          </cell>
          <cell r="U1038">
            <v>3500</v>
          </cell>
        </row>
        <row r="1039">
          <cell r="B1039" t="str">
            <v xml:space="preserve">407 - Retained Earnings             </v>
          </cell>
          <cell r="C1039" t="str">
            <v xml:space="preserve">EMP - Corporate Employee Expenses   </v>
          </cell>
          <cell r="D1039" t="str">
            <v>IS</v>
          </cell>
          <cell r="U1039">
            <v>5800</v>
          </cell>
        </row>
        <row r="1040">
          <cell r="B1040" t="str">
            <v xml:space="preserve">407 - Retained Earnings             </v>
          </cell>
          <cell r="C1040" t="str">
            <v xml:space="preserve">EMP - Corporate Employee Expenses   </v>
          </cell>
          <cell r="D1040" t="str">
            <v>CS</v>
          </cell>
          <cell r="U1040">
            <v>11900</v>
          </cell>
        </row>
        <row r="1041">
          <cell r="B1041" t="str">
            <v xml:space="preserve">407 - Retained Earnings             </v>
          </cell>
          <cell r="C1041" t="str">
            <v xml:space="preserve">EMP - Corporate Employee Expenses   </v>
          </cell>
          <cell r="D1041" t="str">
            <v>CSP</v>
          </cell>
          <cell r="U1041">
            <v>48500</v>
          </cell>
        </row>
        <row r="1042">
          <cell r="B1042" t="str">
            <v xml:space="preserve">407 - Retained Earnings             </v>
          </cell>
          <cell r="C1042" t="str">
            <v xml:space="preserve">EMP - Corporate Employee Expenses   </v>
          </cell>
          <cell r="D1042" t="str">
            <v>EO</v>
          </cell>
          <cell r="U1042">
            <v>2600</v>
          </cell>
        </row>
        <row r="1043">
          <cell r="B1043" t="str">
            <v xml:space="preserve">407 - Retained Earnings             </v>
          </cell>
          <cell r="C1043" t="str">
            <v xml:space="preserve">EMP - Corporate Employee Expenses   </v>
          </cell>
          <cell r="D1043" t="str">
            <v>EO</v>
          </cell>
          <cell r="U1043">
            <v>4600</v>
          </cell>
        </row>
        <row r="1044">
          <cell r="B1044" t="str">
            <v xml:space="preserve">407 - Retained Earnings             </v>
          </cell>
          <cell r="C1044" t="str">
            <v xml:space="preserve">EMP - Corporate Employee Expenses   </v>
          </cell>
          <cell r="D1044" t="str">
            <v>EO</v>
          </cell>
          <cell r="U1044">
            <v>2000</v>
          </cell>
        </row>
        <row r="1045">
          <cell r="B1045" t="str">
            <v xml:space="preserve">407 - Retained Earnings             </v>
          </cell>
          <cell r="C1045" t="str">
            <v xml:space="preserve">EMP - Corporate Employee Expenses   </v>
          </cell>
          <cell r="D1045" t="str">
            <v>EO</v>
          </cell>
          <cell r="U1045">
            <v>400</v>
          </cell>
        </row>
        <row r="1046">
          <cell r="B1046" t="str">
            <v xml:space="preserve">407 - Retained Earnings             </v>
          </cell>
          <cell r="C1046" t="str">
            <v xml:space="preserve">EMP - Corporate Employee Expenses   </v>
          </cell>
          <cell r="D1046" t="str">
            <v>FS</v>
          </cell>
          <cell r="U1046">
            <v>3100</v>
          </cell>
        </row>
        <row r="1047">
          <cell r="B1047" t="str">
            <v xml:space="preserve">407 - Retained Earnings             </v>
          </cell>
          <cell r="C1047" t="str">
            <v xml:space="preserve">EMP - Corporate Employee Expenses   </v>
          </cell>
          <cell r="D1047" t="str">
            <v>HR</v>
          </cell>
          <cell r="U1047">
            <v>13200</v>
          </cell>
        </row>
        <row r="1048">
          <cell r="B1048" t="str">
            <v xml:space="preserve">407 - Retained Earnings             </v>
          </cell>
          <cell r="C1048" t="str">
            <v xml:space="preserve">EMP - Corporate Employee Expenses   </v>
          </cell>
          <cell r="D1048" t="str">
            <v>IS</v>
          </cell>
          <cell r="U1048">
            <v>4100</v>
          </cell>
        </row>
        <row r="1049">
          <cell r="B1049" t="str">
            <v xml:space="preserve">407 - Retained Earnings             </v>
          </cell>
          <cell r="C1049" t="str">
            <v xml:space="preserve">EMP - Corporate Employee Expenses   </v>
          </cell>
          <cell r="D1049" t="str">
            <v>HR</v>
          </cell>
          <cell r="U1049">
            <v>62800</v>
          </cell>
        </row>
        <row r="1050">
          <cell r="B1050" t="str">
            <v xml:space="preserve">407 - Retained Earnings             </v>
          </cell>
          <cell r="C1050" t="str">
            <v xml:space="preserve">REG - Rental Regulatory and Other   </v>
          </cell>
          <cell r="D1050" t="str">
            <v>CS</v>
          </cell>
          <cell r="U1050">
            <v>5300</v>
          </cell>
        </row>
        <row r="1051">
          <cell r="B1051" t="str">
            <v xml:space="preserve">407 - Retained Earnings             </v>
          </cell>
          <cell r="C1051" t="str">
            <v xml:space="preserve">REG - Rental Regulatory and Other   </v>
          </cell>
          <cell r="D1051" t="str">
            <v>CSP</v>
          </cell>
          <cell r="U1051">
            <v>6800</v>
          </cell>
        </row>
        <row r="1052">
          <cell r="B1052" t="str">
            <v xml:space="preserve">407 - Retained Earnings             </v>
          </cell>
          <cell r="C1052" t="str">
            <v xml:space="preserve">REG - Rental Regulatory and Other   </v>
          </cell>
          <cell r="D1052" t="str">
            <v>EO</v>
          </cell>
          <cell r="U1052">
            <v>0</v>
          </cell>
        </row>
        <row r="1053">
          <cell r="B1053" t="str">
            <v xml:space="preserve">407 - Retained Earnings             </v>
          </cell>
          <cell r="C1053" t="str">
            <v xml:space="preserve">REG - Rental Regulatory and Other   </v>
          </cell>
          <cell r="D1053" t="str">
            <v>EO</v>
          </cell>
          <cell r="U1053">
            <v>2200</v>
          </cell>
        </row>
        <row r="1054">
          <cell r="B1054" t="str">
            <v xml:space="preserve">407 - Retained Earnings             </v>
          </cell>
          <cell r="C1054" t="str">
            <v xml:space="preserve">REG - Rental Regulatory and Other   </v>
          </cell>
          <cell r="D1054" t="str">
            <v>EO</v>
          </cell>
          <cell r="U1054">
            <v>1300</v>
          </cell>
        </row>
        <row r="1055">
          <cell r="B1055" t="str">
            <v xml:space="preserve">407 - Retained Earnings             </v>
          </cell>
          <cell r="C1055" t="str">
            <v xml:space="preserve">REG - Rental Regulatory and Other   </v>
          </cell>
          <cell r="D1055" t="str">
            <v>EO</v>
          </cell>
          <cell r="U1055">
            <v>300</v>
          </cell>
        </row>
        <row r="1056">
          <cell r="B1056" t="str">
            <v xml:space="preserve">407 - Retained Earnings             </v>
          </cell>
          <cell r="C1056" t="str">
            <v xml:space="preserve">REG - Rental Regulatory and Other   </v>
          </cell>
          <cell r="D1056" t="str">
            <v>HR</v>
          </cell>
          <cell r="U1056">
            <v>5100</v>
          </cell>
        </row>
        <row r="1057">
          <cell r="B1057" t="str">
            <v xml:space="preserve">407 - Retained Earnings             </v>
          </cell>
          <cell r="C1057" t="str">
            <v xml:space="preserve">REG - Rental Regulatory and Other   </v>
          </cell>
          <cell r="D1057" t="str">
            <v>IS</v>
          </cell>
          <cell r="U1057">
            <v>1000</v>
          </cell>
        </row>
        <row r="1058">
          <cell r="B1058" t="str">
            <v xml:space="preserve">407 - Retained Earnings             </v>
          </cell>
          <cell r="C1058" t="str">
            <v xml:space="preserve">REG - Rental Regulatory and Other   </v>
          </cell>
          <cell r="D1058" t="str">
            <v>CS</v>
          </cell>
          <cell r="U1058">
            <v>2000</v>
          </cell>
        </row>
        <row r="1059">
          <cell r="B1059" t="str">
            <v xml:space="preserve">407 - Retained Earnings             </v>
          </cell>
          <cell r="C1059" t="str">
            <v xml:space="preserve">REG - Rental Regulatory and Other   </v>
          </cell>
          <cell r="D1059" t="str">
            <v>CSP</v>
          </cell>
          <cell r="U1059">
            <v>6300</v>
          </cell>
        </row>
        <row r="1060">
          <cell r="B1060" t="str">
            <v xml:space="preserve">407 - Retained Earnings             </v>
          </cell>
          <cell r="C1060" t="str">
            <v xml:space="preserve">REG - Rental Regulatory and Other   </v>
          </cell>
          <cell r="D1060" t="str">
            <v>EO</v>
          </cell>
          <cell r="U1060">
            <v>500</v>
          </cell>
        </row>
        <row r="1061">
          <cell r="B1061" t="str">
            <v xml:space="preserve">407 - Retained Earnings             </v>
          </cell>
          <cell r="C1061" t="str">
            <v xml:space="preserve">REG - Rental Regulatory and Other   </v>
          </cell>
          <cell r="D1061" t="str">
            <v>EO</v>
          </cell>
          <cell r="U1061">
            <v>1800</v>
          </cell>
        </row>
        <row r="1062">
          <cell r="B1062" t="str">
            <v xml:space="preserve">407 - Retained Earnings             </v>
          </cell>
          <cell r="C1062" t="str">
            <v xml:space="preserve">REG - Rental Regulatory and Other   </v>
          </cell>
          <cell r="D1062" t="str">
            <v>EO</v>
          </cell>
          <cell r="U1062">
            <v>1200</v>
          </cell>
        </row>
        <row r="1063">
          <cell r="B1063" t="str">
            <v xml:space="preserve">407 - Retained Earnings             </v>
          </cell>
          <cell r="C1063" t="str">
            <v xml:space="preserve">REG - Rental Regulatory and Other   </v>
          </cell>
          <cell r="D1063" t="str">
            <v>EO</v>
          </cell>
          <cell r="U1063">
            <v>800</v>
          </cell>
        </row>
        <row r="1064">
          <cell r="B1064" t="str">
            <v xml:space="preserve">407 - Retained Earnings             </v>
          </cell>
          <cell r="C1064" t="str">
            <v xml:space="preserve">REG - Rental Regulatory and Other   </v>
          </cell>
          <cell r="D1064" t="str">
            <v>FS</v>
          </cell>
          <cell r="U1064">
            <v>300</v>
          </cell>
        </row>
        <row r="1065">
          <cell r="B1065" t="str">
            <v xml:space="preserve">407 - Retained Earnings             </v>
          </cell>
          <cell r="C1065" t="str">
            <v xml:space="preserve">REG - Rental Regulatory and Other   </v>
          </cell>
          <cell r="D1065" t="str">
            <v>HR</v>
          </cell>
          <cell r="U1065">
            <v>2000</v>
          </cell>
        </row>
        <row r="1066">
          <cell r="B1066" t="str">
            <v xml:space="preserve">407 - Retained Earnings             </v>
          </cell>
          <cell r="C1066" t="str">
            <v xml:space="preserve">REG - Rental Regulatory and Other   </v>
          </cell>
          <cell r="D1066" t="str">
            <v>IS</v>
          </cell>
          <cell r="U1066">
            <v>1000</v>
          </cell>
        </row>
        <row r="1067">
          <cell r="B1067" t="str">
            <v xml:space="preserve">407 - Retained Earnings             </v>
          </cell>
          <cell r="C1067" t="str">
            <v xml:space="preserve">REG - Rental Regulatory and Other   </v>
          </cell>
          <cell r="D1067" t="str">
            <v>CS</v>
          </cell>
          <cell r="U1067">
            <v>5200</v>
          </cell>
        </row>
        <row r="1068">
          <cell r="B1068" t="str">
            <v xml:space="preserve">407 - Retained Earnings             </v>
          </cell>
          <cell r="C1068" t="str">
            <v xml:space="preserve">REG - Rental Regulatory and Other   </v>
          </cell>
          <cell r="D1068" t="str">
            <v>CSP</v>
          </cell>
          <cell r="U1068">
            <v>4500</v>
          </cell>
        </row>
        <row r="1069">
          <cell r="B1069" t="str">
            <v xml:space="preserve">407 - Retained Earnings             </v>
          </cell>
          <cell r="C1069" t="str">
            <v xml:space="preserve">REG - Rental Regulatory and Other   </v>
          </cell>
          <cell r="D1069" t="str">
            <v>EO</v>
          </cell>
          <cell r="U1069">
            <v>0</v>
          </cell>
        </row>
        <row r="1070">
          <cell r="B1070" t="str">
            <v xml:space="preserve">407 - Retained Earnings             </v>
          </cell>
          <cell r="C1070" t="str">
            <v xml:space="preserve">REG - Rental Regulatory and Other   </v>
          </cell>
          <cell r="D1070" t="str">
            <v>EO</v>
          </cell>
          <cell r="U1070">
            <v>1500</v>
          </cell>
        </row>
        <row r="1071">
          <cell r="B1071" t="str">
            <v xml:space="preserve">407 - Retained Earnings             </v>
          </cell>
          <cell r="C1071" t="str">
            <v xml:space="preserve">REG - Rental Regulatory and Other   </v>
          </cell>
          <cell r="D1071" t="str">
            <v>EO</v>
          </cell>
          <cell r="U1071">
            <v>0</v>
          </cell>
        </row>
        <row r="1072">
          <cell r="B1072" t="str">
            <v xml:space="preserve">407 - Retained Earnings             </v>
          </cell>
          <cell r="C1072" t="str">
            <v xml:space="preserve">REG - Rental Regulatory and Other   </v>
          </cell>
          <cell r="D1072" t="str">
            <v>EO</v>
          </cell>
          <cell r="U1072">
            <v>100</v>
          </cell>
        </row>
        <row r="1073">
          <cell r="B1073" t="str">
            <v xml:space="preserve">407 - Retained Earnings             </v>
          </cell>
          <cell r="C1073" t="str">
            <v xml:space="preserve">REG - Rental Regulatory and Other   </v>
          </cell>
          <cell r="D1073" t="str">
            <v>FS</v>
          </cell>
          <cell r="U1073">
            <v>0</v>
          </cell>
        </row>
        <row r="1074">
          <cell r="B1074" t="str">
            <v xml:space="preserve">407 - Retained Earnings             </v>
          </cell>
          <cell r="C1074" t="str">
            <v xml:space="preserve">REG - Rental Regulatory and Other   </v>
          </cell>
          <cell r="D1074" t="str">
            <v>HR</v>
          </cell>
          <cell r="U1074">
            <v>1000</v>
          </cell>
        </row>
        <row r="1075">
          <cell r="B1075" t="str">
            <v xml:space="preserve">407 - Retained Earnings             </v>
          </cell>
          <cell r="C1075" t="str">
            <v xml:space="preserve">REG - Rental Regulatory and Other   </v>
          </cell>
          <cell r="D1075" t="str">
            <v>IS</v>
          </cell>
          <cell r="U1075">
            <v>300</v>
          </cell>
        </row>
        <row r="1076">
          <cell r="B1076" t="str">
            <v xml:space="preserve">407 - Retained Earnings             </v>
          </cell>
          <cell r="C1076" t="str">
            <v xml:space="preserve">REG - Rental Regulatory and Other   </v>
          </cell>
          <cell r="D1076" t="str">
            <v>CS</v>
          </cell>
          <cell r="U1076">
            <v>2800</v>
          </cell>
        </row>
        <row r="1077">
          <cell r="B1077" t="str">
            <v xml:space="preserve">407 - Retained Earnings             </v>
          </cell>
          <cell r="C1077" t="str">
            <v xml:space="preserve">REG - Rental Regulatory and Other   </v>
          </cell>
          <cell r="D1077" t="str">
            <v>CSP</v>
          </cell>
          <cell r="U1077">
            <v>8200</v>
          </cell>
        </row>
        <row r="1078">
          <cell r="B1078" t="str">
            <v xml:space="preserve">407 - Retained Earnings             </v>
          </cell>
          <cell r="C1078" t="str">
            <v xml:space="preserve">REG - Rental Regulatory and Other   </v>
          </cell>
          <cell r="D1078" t="str">
            <v>EO</v>
          </cell>
          <cell r="U1078">
            <v>500</v>
          </cell>
        </row>
        <row r="1079">
          <cell r="B1079" t="str">
            <v xml:space="preserve">407 - Retained Earnings             </v>
          </cell>
          <cell r="C1079" t="str">
            <v xml:space="preserve">REG - Rental Regulatory and Other   </v>
          </cell>
          <cell r="D1079" t="str">
            <v>EO</v>
          </cell>
          <cell r="U1079">
            <v>1400</v>
          </cell>
        </row>
        <row r="1080">
          <cell r="B1080" t="str">
            <v xml:space="preserve">407 - Retained Earnings             </v>
          </cell>
          <cell r="C1080" t="str">
            <v xml:space="preserve">REG - Rental Regulatory and Other   </v>
          </cell>
          <cell r="D1080" t="str">
            <v>EO</v>
          </cell>
          <cell r="U1080">
            <v>1000</v>
          </cell>
        </row>
        <row r="1081">
          <cell r="B1081" t="str">
            <v xml:space="preserve">407 - Retained Earnings             </v>
          </cell>
          <cell r="C1081" t="str">
            <v xml:space="preserve">REG - Rental Regulatory and Other   </v>
          </cell>
          <cell r="D1081" t="str">
            <v>EO</v>
          </cell>
          <cell r="U1081">
            <v>200</v>
          </cell>
        </row>
        <row r="1082">
          <cell r="B1082" t="str">
            <v xml:space="preserve">407 - Retained Earnings             </v>
          </cell>
          <cell r="C1082" t="str">
            <v xml:space="preserve">REG - Rental Regulatory and Other   </v>
          </cell>
          <cell r="D1082" t="str">
            <v>FS</v>
          </cell>
          <cell r="U1082">
            <v>500</v>
          </cell>
        </row>
        <row r="1083">
          <cell r="B1083" t="str">
            <v xml:space="preserve">407 - Retained Earnings             </v>
          </cell>
          <cell r="C1083" t="str">
            <v xml:space="preserve">REG - Rental Regulatory and Other   </v>
          </cell>
          <cell r="D1083" t="str">
            <v>HR</v>
          </cell>
          <cell r="U1083">
            <v>1500</v>
          </cell>
        </row>
        <row r="1084">
          <cell r="B1084" t="str">
            <v xml:space="preserve">407 - Retained Earnings             </v>
          </cell>
          <cell r="C1084" t="str">
            <v xml:space="preserve">REG - Rental Regulatory and Other   </v>
          </cell>
          <cell r="D1084" t="str">
            <v>IS</v>
          </cell>
          <cell r="U1084">
            <v>1800</v>
          </cell>
        </row>
        <row r="1085">
          <cell r="B1085" t="str">
            <v xml:space="preserve">407 - Retained Earnings             </v>
          </cell>
          <cell r="C1085" t="str">
            <v xml:space="preserve">REG - Rental Regulatory and Other   </v>
          </cell>
          <cell r="D1085" t="str">
            <v>CS</v>
          </cell>
          <cell r="U1085">
            <v>5300</v>
          </cell>
        </row>
        <row r="1086">
          <cell r="B1086" t="str">
            <v xml:space="preserve">407 - Retained Earnings             </v>
          </cell>
          <cell r="C1086" t="str">
            <v xml:space="preserve">REG - Rental Regulatory and Other   </v>
          </cell>
          <cell r="D1086" t="str">
            <v>EO</v>
          </cell>
          <cell r="U1086">
            <v>0</v>
          </cell>
        </row>
        <row r="1087">
          <cell r="B1087" t="str">
            <v xml:space="preserve">407 - Retained Earnings             </v>
          </cell>
          <cell r="C1087" t="str">
            <v xml:space="preserve">REG - Rental Regulatory and Other   </v>
          </cell>
          <cell r="D1087" t="str">
            <v>EO</v>
          </cell>
          <cell r="U1087">
            <v>1700</v>
          </cell>
        </row>
        <row r="1088">
          <cell r="B1088" t="str">
            <v xml:space="preserve">407 - Retained Earnings             </v>
          </cell>
          <cell r="C1088" t="str">
            <v>OFF - Office Equipment Serv and Mtce</v>
          </cell>
          <cell r="D1088" t="str">
            <v>CS</v>
          </cell>
          <cell r="U1088">
            <v>13800</v>
          </cell>
        </row>
        <row r="1089">
          <cell r="B1089" t="str">
            <v xml:space="preserve">407 - Retained Earnings             </v>
          </cell>
          <cell r="C1089" t="str">
            <v>OFF - Office Equipment Serv and Mtce</v>
          </cell>
          <cell r="D1089" t="str">
            <v>CSP</v>
          </cell>
          <cell r="U1089">
            <v>30900</v>
          </cell>
        </row>
        <row r="1090">
          <cell r="B1090" t="str">
            <v xml:space="preserve">407 - Retained Earnings             </v>
          </cell>
          <cell r="C1090" t="str">
            <v>OFF - Office Equipment Serv and Mtce</v>
          </cell>
          <cell r="D1090" t="str">
            <v>EO</v>
          </cell>
          <cell r="U1090">
            <v>14400</v>
          </cell>
        </row>
        <row r="1091">
          <cell r="B1091" t="str">
            <v xml:space="preserve">407 - Retained Earnings             </v>
          </cell>
          <cell r="C1091" t="str">
            <v>OFF - Office Equipment Serv and Mtce</v>
          </cell>
          <cell r="D1091" t="str">
            <v>EO</v>
          </cell>
          <cell r="U1091">
            <v>18900</v>
          </cell>
        </row>
        <row r="1092">
          <cell r="B1092" t="str">
            <v xml:space="preserve">407 - Retained Earnings             </v>
          </cell>
          <cell r="C1092" t="str">
            <v>OFF - Office Equipment Serv and Mtce</v>
          </cell>
          <cell r="D1092" t="str">
            <v>EO</v>
          </cell>
          <cell r="U1092">
            <v>7200</v>
          </cell>
        </row>
        <row r="1093">
          <cell r="B1093" t="str">
            <v xml:space="preserve">407 - Retained Earnings             </v>
          </cell>
          <cell r="C1093" t="str">
            <v>OFF - Office Equipment Serv and Mtce</v>
          </cell>
          <cell r="D1093" t="str">
            <v>EO</v>
          </cell>
          <cell r="U1093">
            <v>4700</v>
          </cell>
        </row>
        <row r="1094">
          <cell r="B1094" t="str">
            <v xml:space="preserve">407 - Retained Earnings             </v>
          </cell>
          <cell r="C1094" t="str">
            <v>OFF - Office Equipment Serv and Mtce</v>
          </cell>
          <cell r="D1094" t="str">
            <v>FS</v>
          </cell>
          <cell r="U1094">
            <v>8500</v>
          </cell>
        </row>
        <row r="1095">
          <cell r="B1095" t="str">
            <v xml:space="preserve">407 - Retained Earnings             </v>
          </cell>
          <cell r="C1095" t="str">
            <v>OFF - Office Equipment Serv and Mtce</v>
          </cell>
          <cell r="D1095" t="str">
            <v>HR</v>
          </cell>
          <cell r="U1095">
            <v>9700</v>
          </cell>
        </row>
        <row r="1096">
          <cell r="B1096" t="str">
            <v xml:space="preserve">407 - Retained Earnings             </v>
          </cell>
          <cell r="C1096" t="str">
            <v>OFF - Office Equipment Serv and Mtce</v>
          </cell>
          <cell r="D1096" t="str">
            <v>IS</v>
          </cell>
          <cell r="U1096">
            <v>8300</v>
          </cell>
        </row>
        <row r="1097">
          <cell r="B1097" t="str">
            <v xml:space="preserve">407 - Retained Earnings             </v>
          </cell>
          <cell r="C1097" t="str">
            <v>OFF - Office Equipment Serv and Mtce</v>
          </cell>
          <cell r="D1097" t="str">
            <v>EO</v>
          </cell>
          <cell r="U1097">
            <v>11400</v>
          </cell>
        </row>
        <row r="1098">
          <cell r="B1098" t="str">
            <v xml:space="preserve">407 - Retained Earnings             </v>
          </cell>
          <cell r="C1098" t="str">
            <v>OFF - Office Equipment Serv and Mtce</v>
          </cell>
          <cell r="D1098" t="str">
            <v>HR</v>
          </cell>
          <cell r="U1098">
            <v>600</v>
          </cell>
        </row>
        <row r="1099">
          <cell r="B1099" t="str">
            <v xml:space="preserve">407 - Retained Earnings             </v>
          </cell>
          <cell r="C1099" t="str">
            <v>OFF - Office Equipment Serv and Mtce</v>
          </cell>
          <cell r="D1099" t="str">
            <v>IS</v>
          </cell>
          <cell r="U1099">
            <v>200</v>
          </cell>
        </row>
        <row r="1100">
          <cell r="B1100" t="str">
            <v xml:space="preserve">407 - Retained Earnings             </v>
          </cell>
          <cell r="C1100" t="str">
            <v>OFF - Office Equipment Serv and Mtce</v>
          </cell>
          <cell r="D1100" t="str">
            <v>CS</v>
          </cell>
          <cell r="U1100">
            <v>97600</v>
          </cell>
        </row>
        <row r="1101">
          <cell r="B1101" t="str">
            <v xml:space="preserve">407 - Retained Earnings             </v>
          </cell>
          <cell r="C1101" t="str">
            <v>OFF - Office Equipment Serv and Mtce</v>
          </cell>
          <cell r="D1101" t="str">
            <v>CSP</v>
          </cell>
          <cell r="U1101">
            <v>8800</v>
          </cell>
        </row>
        <row r="1102">
          <cell r="B1102" t="str">
            <v xml:space="preserve">407 - Retained Earnings             </v>
          </cell>
          <cell r="C1102" t="str">
            <v>OFF - Office Equipment Serv and Mtce</v>
          </cell>
          <cell r="D1102" t="str">
            <v>EO</v>
          </cell>
          <cell r="U1102">
            <v>700</v>
          </cell>
        </row>
        <row r="1103">
          <cell r="B1103" t="str">
            <v xml:space="preserve">407 - Retained Earnings             </v>
          </cell>
          <cell r="C1103" t="str">
            <v>OFF - Office Equipment Serv and Mtce</v>
          </cell>
          <cell r="D1103" t="str">
            <v>EO</v>
          </cell>
          <cell r="U1103">
            <v>67400</v>
          </cell>
        </row>
        <row r="1104">
          <cell r="B1104" t="str">
            <v xml:space="preserve">407 - Retained Earnings             </v>
          </cell>
          <cell r="C1104" t="str">
            <v>OFF - Office Equipment Serv and Mtce</v>
          </cell>
          <cell r="D1104" t="str">
            <v>EO</v>
          </cell>
          <cell r="U1104">
            <v>4600</v>
          </cell>
        </row>
        <row r="1105">
          <cell r="B1105" t="str">
            <v xml:space="preserve">407 - Retained Earnings             </v>
          </cell>
          <cell r="C1105" t="str">
            <v>OFF - Office Equipment Serv and Mtce</v>
          </cell>
          <cell r="D1105" t="str">
            <v>EO</v>
          </cell>
          <cell r="U1105">
            <v>3100</v>
          </cell>
        </row>
        <row r="1106">
          <cell r="B1106" t="str">
            <v xml:space="preserve">407 - Retained Earnings             </v>
          </cell>
          <cell r="C1106" t="str">
            <v>OFF - Office Equipment Serv and Mtce</v>
          </cell>
          <cell r="D1106" t="str">
            <v>FS</v>
          </cell>
          <cell r="U1106">
            <v>6100</v>
          </cell>
        </row>
        <row r="1107">
          <cell r="B1107" t="str">
            <v xml:space="preserve">407 - Retained Earnings             </v>
          </cell>
          <cell r="C1107" t="str">
            <v>OFF - Office Equipment Serv and Mtce</v>
          </cell>
          <cell r="D1107" t="str">
            <v>HR</v>
          </cell>
          <cell r="U1107">
            <v>1300</v>
          </cell>
        </row>
        <row r="1108">
          <cell r="B1108" t="str">
            <v xml:space="preserve">407 - Retained Earnings             </v>
          </cell>
          <cell r="C1108" t="str">
            <v>OFF - Office Equipment Serv and Mtce</v>
          </cell>
          <cell r="D1108" t="str">
            <v>IS</v>
          </cell>
          <cell r="U1108">
            <v>8500</v>
          </cell>
        </row>
        <row r="1109">
          <cell r="B1109" t="str">
            <v xml:space="preserve">407 - Retained Earnings             </v>
          </cell>
          <cell r="C1109" t="str">
            <v>OFF - Office Equipment Serv and Mtce</v>
          </cell>
          <cell r="D1109" t="str">
            <v>CS</v>
          </cell>
          <cell r="U1109">
            <v>6100</v>
          </cell>
        </row>
        <row r="1110">
          <cell r="B1110" t="str">
            <v xml:space="preserve">407 - Retained Earnings             </v>
          </cell>
          <cell r="C1110" t="str">
            <v>OFF - Office Equipment Serv and Mtce</v>
          </cell>
          <cell r="D1110" t="str">
            <v>CSP</v>
          </cell>
          <cell r="U1110">
            <v>13900</v>
          </cell>
        </row>
        <row r="1111">
          <cell r="B1111" t="str">
            <v xml:space="preserve">407 - Retained Earnings             </v>
          </cell>
          <cell r="C1111" t="str">
            <v>OFF - Office Equipment Serv and Mtce</v>
          </cell>
          <cell r="D1111" t="str">
            <v>EO</v>
          </cell>
          <cell r="U1111">
            <v>7000</v>
          </cell>
        </row>
        <row r="1112">
          <cell r="B1112" t="str">
            <v xml:space="preserve">407 - Retained Earnings             </v>
          </cell>
          <cell r="C1112" t="str">
            <v>OFF - Office Equipment Serv and Mtce</v>
          </cell>
          <cell r="D1112" t="str">
            <v>EO</v>
          </cell>
          <cell r="U1112">
            <v>31700</v>
          </cell>
        </row>
        <row r="1113">
          <cell r="B1113" t="str">
            <v xml:space="preserve">407 - Retained Earnings             </v>
          </cell>
          <cell r="C1113" t="str">
            <v>OFF - Office Equipment Serv and Mtce</v>
          </cell>
          <cell r="D1113" t="str">
            <v>EO</v>
          </cell>
          <cell r="U1113">
            <v>7000</v>
          </cell>
        </row>
        <row r="1114">
          <cell r="B1114" t="str">
            <v xml:space="preserve">407 - Retained Earnings             </v>
          </cell>
          <cell r="C1114" t="str">
            <v>OFF - Office Equipment Serv and Mtce</v>
          </cell>
          <cell r="D1114" t="str">
            <v>EO</v>
          </cell>
          <cell r="U1114">
            <v>7900</v>
          </cell>
        </row>
        <row r="1115">
          <cell r="B1115" t="str">
            <v xml:space="preserve">407 - Retained Earnings             </v>
          </cell>
          <cell r="C1115" t="str">
            <v>OFF - Office Equipment Serv and Mtce</v>
          </cell>
          <cell r="D1115" t="str">
            <v>FS</v>
          </cell>
          <cell r="U1115">
            <v>5100</v>
          </cell>
        </row>
        <row r="1116">
          <cell r="B1116" t="str">
            <v xml:space="preserve">407 - Retained Earnings             </v>
          </cell>
          <cell r="C1116" t="str">
            <v>OFF - Office Equipment Serv and Mtce</v>
          </cell>
          <cell r="D1116" t="str">
            <v>HR</v>
          </cell>
          <cell r="U1116">
            <v>4600</v>
          </cell>
        </row>
        <row r="1117">
          <cell r="B1117" t="str">
            <v xml:space="preserve">407 - Retained Earnings             </v>
          </cell>
          <cell r="C1117" t="str">
            <v>OFF - Office Equipment Serv and Mtce</v>
          </cell>
          <cell r="D1117" t="str">
            <v>IS</v>
          </cell>
          <cell r="U1117">
            <v>10200</v>
          </cell>
        </row>
        <row r="1118">
          <cell r="B1118" t="str">
            <v xml:space="preserve">407 - Retained Earnings             </v>
          </cell>
          <cell r="C1118" t="str">
            <v>OFF - Office Equipment Serv and Mtce</v>
          </cell>
          <cell r="D1118" t="str">
            <v>EO</v>
          </cell>
          <cell r="U1118">
            <v>500</v>
          </cell>
        </row>
        <row r="1119">
          <cell r="B1119" t="str">
            <v xml:space="preserve">407 - Retained Earnings             </v>
          </cell>
          <cell r="C1119" t="str">
            <v>OFF - Office Equipment Serv and Mtce</v>
          </cell>
          <cell r="D1119" t="str">
            <v>EO</v>
          </cell>
          <cell r="U1119">
            <v>600</v>
          </cell>
        </row>
        <row r="1120">
          <cell r="B1120" t="str">
            <v xml:space="preserve">407 - Retained Earnings             </v>
          </cell>
          <cell r="C1120" t="str">
            <v>OFF - Office Equipment Serv and Mtce</v>
          </cell>
          <cell r="D1120" t="str">
            <v>EO</v>
          </cell>
          <cell r="U1120">
            <v>400</v>
          </cell>
        </row>
        <row r="1121">
          <cell r="B1121" t="str">
            <v xml:space="preserve">407 - Retained Earnings             </v>
          </cell>
          <cell r="C1121" t="str">
            <v>OFF - Office Equipment Serv and Mtce</v>
          </cell>
          <cell r="D1121" t="str">
            <v>EO</v>
          </cell>
          <cell r="U1121">
            <v>500</v>
          </cell>
        </row>
        <row r="1122">
          <cell r="B1122" t="str">
            <v xml:space="preserve">407 - Retained Earnings             </v>
          </cell>
          <cell r="C1122" t="str">
            <v>OFF - Office Equipment Serv and Mtce</v>
          </cell>
          <cell r="D1122" t="str">
            <v>IS</v>
          </cell>
          <cell r="U1122">
            <v>1000</v>
          </cell>
        </row>
        <row r="1123">
          <cell r="B1123" t="str">
            <v xml:space="preserve">407 - Retained Earnings             </v>
          </cell>
          <cell r="C1123" t="str">
            <v>OFF - Office Equipment Serv and Mtce</v>
          </cell>
          <cell r="D1123" t="str">
            <v>CS</v>
          </cell>
          <cell r="U1123">
            <v>509100</v>
          </cell>
        </row>
        <row r="1124">
          <cell r="B1124" t="str">
            <v xml:space="preserve">407 - Retained Earnings             </v>
          </cell>
          <cell r="C1124" t="str">
            <v>OFF - Office Equipment Serv and Mtce</v>
          </cell>
          <cell r="D1124" t="str">
            <v>CSP</v>
          </cell>
          <cell r="U1124">
            <v>73700</v>
          </cell>
        </row>
        <row r="1125">
          <cell r="B1125" t="str">
            <v xml:space="preserve">407 - Retained Earnings             </v>
          </cell>
          <cell r="C1125" t="str">
            <v>OFF - Office Equipment Serv and Mtce</v>
          </cell>
          <cell r="D1125" t="str">
            <v>EO</v>
          </cell>
          <cell r="U1125">
            <v>50200</v>
          </cell>
        </row>
        <row r="1126">
          <cell r="B1126" t="str">
            <v xml:space="preserve">407 - Retained Earnings             </v>
          </cell>
          <cell r="C1126" t="str">
            <v>OFF - Office Equipment Serv and Mtce</v>
          </cell>
          <cell r="D1126" t="str">
            <v>EO</v>
          </cell>
          <cell r="U1126">
            <v>22700</v>
          </cell>
        </row>
        <row r="1127">
          <cell r="B1127" t="str">
            <v xml:space="preserve">407 - Retained Earnings             </v>
          </cell>
          <cell r="C1127" t="str">
            <v>OFF - Office Equipment Serv and Mtce</v>
          </cell>
          <cell r="D1127" t="str">
            <v>EO</v>
          </cell>
          <cell r="U1127">
            <v>800</v>
          </cell>
        </row>
        <row r="1128">
          <cell r="B1128" t="str">
            <v xml:space="preserve">407 - Retained Earnings             </v>
          </cell>
          <cell r="C1128" t="str">
            <v>OFF - Office Equipment Serv and Mtce</v>
          </cell>
          <cell r="D1128" t="str">
            <v>EO</v>
          </cell>
          <cell r="U1128">
            <v>8200</v>
          </cell>
        </row>
        <row r="1129">
          <cell r="B1129" t="str">
            <v xml:space="preserve">407 - Retained Earnings             </v>
          </cell>
          <cell r="C1129" t="str">
            <v>OFF - Office Equipment Serv and Mtce</v>
          </cell>
          <cell r="D1129" t="str">
            <v>FS</v>
          </cell>
          <cell r="U1129">
            <v>87600</v>
          </cell>
        </row>
        <row r="1130">
          <cell r="B1130" t="str">
            <v xml:space="preserve">407 - Retained Earnings             </v>
          </cell>
          <cell r="C1130" t="str">
            <v>OFF - Office Equipment Serv and Mtce</v>
          </cell>
          <cell r="D1130" t="str">
            <v>HR</v>
          </cell>
          <cell r="U1130">
            <v>12300</v>
          </cell>
        </row>
        <row r="1131">
          <cell r="B1131" t="str">
            <v xml:space="preserve">407 - Retained Earnings             </v>
          </cell>
          <cell r="C1131" t="str">
            <v>OFF - Office Equipment Serv and Mtce</v>
          </cell>
          <cell r="D1131" t="str">
            <v>IS</v>
          </cell>
          <cell r="U1131">
            <v>26000</v>
          </cell>
        </row>
        <row r="1132">
          <cell r="B1132" t="str">
            <v xml:space="preserve">407 - Retained Earnings             </v>
          </cell>
          <cell r="C1132" t="str">
            <v>OFF - Office Equipment Serv and Mtce</v>
          </cell>
          <cell r="D1132" t="str">
            <v>CS</v>
          </cell>
          <cell r="U1132">
            <v>80500</v>
          </cell>
        </row>
        <row r="1133">
          <cell r="B1133" t="str">
            <v xml:space="preserve">407 - Retained Earnings             </v>
          </cell>
          <cell r="C1133" t="str">
            <v>OFF - Office Equipment Serv and Mtce</v>
          </cell>
          <cell r="D1133" t="str">
            <v>CSP</v>
          </cell>
          <cell r="U1133">
            <v>0</v>
          </cell>
        </row>
        <row r="1134">
          <cell r="B1134" t="str">
            <v xml:space="preserve">407 - Retained Earnings             </v>
          </cell>
          <cell r="C1134" t="str">
            <v>OFF - Office Equipment Serv and Mtce</v>
          </cell>
          <cell r="D1134" t="str">
            <v>EO</v>
          </cell>
          <cell r="U1134">
            <v>0</v>
          </cell>
        </row>
        <row r="1135">
          <cell r="B1135" t="str">
            <v xml:space="preserve">407 - Retained Earnings             </v>
          </cell>
          <cell r="C1135" t="str">
            <v>OFF - Office Equipment Serv and Mtce</v>
          </cell>
          <cell r="D1135" t="str">
            <v>EO</v>
          </cell>
          <cell r="U1135">
            <v>2100</v>
          </cell>
        </row>
        <row r="1136">
          <cell r="B1136" t="str">
            <v xml:space="preserve">407 - Retained Earnings             </v>
          </cell>
          <cell r="C1136" t="str">
            <v>OFF - Office Equipment Serv and Mtce</v>
          </cell>
          <cell r="D1136" t="str">
            <v>EO</v>
          </cell>
          <cell r="U1136">
            <v>0</v>
          </cell>
        </row>
        <row r="1137">
          <cell r="B1137" t="str">
            <v xml:space="preserve">407 - Retained Earnings             </v>
          </cell>
          <cell r="C1137" t="str">
            <v>OFF - Office Equipment Serv and Mtce</v>
          </cell>
          <cell r="D1137" t="str">
            <v>EO</v>
          </cell>
          <cell r="U1137">
            <v>0</v>
          </cell>
        </row>
        <row r="1138">
          <cell r="B1138" t="str">
            <v xml:space="preserve">407 - Retained Earnings             </v>
          </cell>
          <cell r="C1138" t="str">
            <v>OFF - Office Equipment Serv and Mtce</v>
          </cell>
          <cell r="D1138" t="str">
            <v>HR</v>
          </cell>
          <cell r="U1138">
            <v>0</v>
          </cell>
        </row>
        <row r="1139">
          <cell r="B1139" t="str">
            <v xml:space="preserve">407 - Retained Earnings             </v>
          </cell>
          <cell r="C1139" t="str">
            <v>OFF - Office Equipment Serv and Mtce</v>
          </cell>
          <cell r="D1139" t="str">
            <v>IS</v>
          </cell>
          <cell r="U1139">
            <v>11300</v>
          </cell>
        </row>
        <row r="1140">
          <cell r="B1140" t="str">
            <v xml:space="preserve">407 - Retained Earnings             </v>
          </cell>
          <cell r="C1140" t="str">
            <v xml:space="preserve">PSG - Postage                       </v>
          </cell>
          <cell r="D1140" t="str">
            <v>CSP</v>
          </cell>
          <cell r="U1140">
            <v>975000</v>
          </cell>
        </row>
        <row r="1141">
          <cell r="B1141" t="str">
            <v xml:space="preserve">407 - Retained Earnings             </v>
          </cell>
          <cell r="C1141" t="str">
            <v>OFF - Office Equipment Serv and Mtce</v>
          </cell>
          <cell r="D1141" t="str">
            <v>CS</v>
          </cell>
          <cell r="U1141">
            <v>7900</v>
          </cell>
        </row>
        <row r="1142">
          <cell r="B1142" t="str">
            <v xml:space="preserve">407 - Retained Earnings             </v>
          </cell>
          <cell r="C1142" t="str">
            <v>OFF - Office Equipment Serv and Mtce</v>
          </cell>
          <cell r="D1142" t="str">
            <v>CSP</v>
          </cell>
          <cell r="U1142">
            <v>11200</v>
          </cell>
        </row>
        <row r="1143">
          <cell r="B1143" t="str">
            <v xml:space="preserve">407 - Retained Earnings             </v>
          </cell>
          <cell r="C1143" t="str">
            <v>OFF - Office Equipment Serv and Mtce</v>
          </cell>
          <cell r="D1143" t="str">
            <v>EO</v>
          </cell>
          <cell r="U1143">
            <v>0</v>
          </cell>
        </row>
        <row r="1144">
          <cell r="B1144" t="str">
            <v xml:space="preserve">407 - Retained Earnings             </v>
          </cell>
          <cell r="C1144" t="str">
            <v>OFF - Office Equipment Serv and Mtce</v>
          </cell>
          <cell r="D1144" t="str">
            <v>EO</v>
          </cell>
          <cell r="U1144">
            <v>1900</v>
          </cell>
        </row>
        <row r="1145">
          <cell r="B1145" t="str">
            <v xml:space="preserve">407 - Retained Earnings             </v>
          </cell>
          <cell r="C1145" t="str">
            <v>OFF - Office Equipment Serv and Mtce</v>
          </cell>
          <cell r="D1145" t="str">
            <v>EO</v>
          </cell>
          <cell r="U1145">
            <v>13500</v>
          </cell>
        </row>
        <row r="1146">
          <cell r="B1146" t="str">
            <v xml:space="preserve">407 - Retained Earnings             </v>
          </cell>
          <cell r="C1146" t="str">
            <v>OFF - Office Equipment Serv and Mtce</v>
          </cell>
          <cell r="D1146" t="str">
            <v>EO</v>
          </cell>
          <cell r="U1146">
            <v>700</v>
          </cell>
        </row>
        <row r="1147">
          <cell r="B1147" t="str">
            <v xml:space="preserve">407 - Retained Earnings             </v>
          </cell>
          <cell r="C1147" t="str">
            <v>OFF - Office Equipment Serv and Mtce</v>
          </cell>
          <cell r="D1147" t="str">
            <v>FS</v>
          </cell>
          <cell r="U1147">
            <v>500</v>
          </cell>
        </row>
        <row r="1148">
          <cell r="B1148" t="str">
            <v xml:space="preserve">407 - Retained Earnings             </v>
          </cell>
          <cell r="C1148" t="str">
            <v>OFF - Office Equipment Serv and Mtce</v>
          </cell>
          <cell r="D1148" t="str">
            <v>HR</v>
          </cell>
          <cell r="U1148">
            <v>0</v>
          </cell>
        </row>
        <row r="1149">
          <cell r="B1149" t="str">
            <v xml:space="preserve">407 - Retained Earnings             </v>
          </cell>
          <cell r="C1149" t="str">
            <v>OFF - Office Equipment Serv and Mtce</v>
          </cell>
          <cell r="D1149" t="str">
            <v>IS</v>
          </cell>
          <cell r="U1149">
            <v>600</v>
          </cell>
        </row>
        <row r="1150">
          <cell r="B1150" t="str">
            <v xml:space="preserve">407 - Retained Earnings             </v>
          </cell>
          <cell r="C1150" t="str">
            <v xml:space="preserve">ALL - Internal Allocations          </v>
          </cell>
          <cell r="D1150" t="str">
            <v>CS</v>
          </cell>
          <cell r="U1150">
            <v>15500</v>
          </cell>
        </row>
        <row r="1151">
          <cell r="B1151" t="str">
            <v xml:space="preserve">407 - Retained Earnings             </v>
          </cell>
          <cell r="C1151" t="str">
            <v xml:space="preserve">ALL - Internal Allocations          </v>
          </cell>
          <cell r="D1151" t="str">
            <v>CSP</v>
          </cell>
          <cell r="U1151">
            <v>30500</v>
          </cell>
        </row>
        <row r="1152">
          <cell r="B1152" t="str">
            <v xml:space="preserve">407 - Retained Earnings             </v>
          </cell>
          <cell r="C1152" t="str">
            <v xml:space="preserve">ALL - Internal Allocations          </v>
          </cell>
          <cell r="D1152" t="str">
            <v>EO</v>
          </cell>
          <cell r="U1152">
            <v>7000</v>
          </cell>
        </row>
        <row r="1153">
          <cell r="B1153" t="str">
            <v xml:space="preserve">407 - Retained Earnings             </v>
          </cell>
          <cell r="C1153" t="str">
            <v xml:space="preserve">ALL - Internal Allocations          </v>
          </cell>
          <cell r="D1153" t="str">
            <v>EO</v>
          </cell>
          <cell r="U1153">
            <v>101300</v>
          </cell>
        </row>
        <row r="1154">
          <cell r="B1154" t="str">
            <v xml:space="preserve">407 - Retained Earnings             </v>
          </cell>
          <cell r="C1154" t="str">
            <v xml:space="preserve">ALL - Internal Allocations          </v>
          </cell>
          <cell r="D1154" t="str">
            <v>EO</v>
          </cell>
          <cell r="U1154">
            <v>45400</v>
          </cell>
        </row>
        <row r="1155">
          <cell r="B1155" t="str">
            <v xml:space="preserve">407 - Retained Earnings             </v>
          </cell>
          <cell r="C1155" t="str">
            <v xml:space="preserve">ALL - Internal Allocations          </v>
          </cell>
          <cell r="D1155" t="str">
            <v>EO</v>
          </cell>
          <cell r="U1155">
            <v>8100</v>
          </cell>
        </row>
        <row r="1156">
          <cell r="B1156" t="str">
            <v xml:space="preserve">407 - Retained Earnings             </v>
          </cell>
          <cell r="C1156" t="str">
            <v xml:space="preserve">ALL - Internal Allocations          </v>
          </cell>
          <cell r="D1156" t="str">
            <v>FS</v>
          </cell>
          <cell r="U1156">
            <v>0</v>
          </cell>
        </row>
        <row r="1157">
          <cell r="B1157" t="str">
            <v xml:space="preserve">407 - Retained Earnings             </v>
          </cell>
          <cell r="C1157" t="str">
            <v xml:space="preserve">ALL - Internal Allocations          </v>
          </cell>
          <cell r="D1157" t="str">
            <v>HR</v>
          </cell>
          <cell r="U1157">
            <v>14400</v>
          </cell>
        </row>
        <row r="1158">
          <cell r="B1158" t="str">
            <v xml:space="preserve">407 - Retained Earnings             </v>
          </cell>
          <cell r="C1158" t="str">
            <v xml:space="preserve">ALL - Internal Allocations          </v>
          </cell>
          <cell r="D1158" t="str">
            <v>IS</v>
          </cell>
          <cell r="U1158">
            <v>100</v>
          </cell>
        </row>
        <row r="1159">
          <cell r="B1159" t="str">
            <v xml:space="preserve">407 - Retained Earnings             </v>
          </cell>
          <cell r="C1159" t="str">
            <v xml:space="preserve">PSV - Professional Services         </v>
          </cell>
          <cell r="D1159" t="str">
            <v>CS</v>
          </cell>
          <cell r="U1159">
            <v>75800</v>
          </cell>
        </row>
        <row r="1160">
          <cell r="B1160" t="str">
            <v xml:space="preserve">407 - Retained Earnings             </v>
          </cell>
          <cell r="C1160" t="str">
            <v xml:space="preserve">PSV - Professional Services         </v>
          </cell>
          <cell r="D1160" t="str">
            <v>EO</v>
          </cell>
          <cell r="U1160">
            <v>15500</v>
          </cell>
        </row>
        <row r="1161">
          <cell r="B1161" t="str">
            <v xml:space="preserve">407 - Retained Earnings             </v>
          </cell>
          <cell r="C1161" t="str">
            <v xml:space="preserve">PSV - Professional Services         </v>
          </cell>
          <cell r="D1161" t="str">
            <v>FS</v>
          </cell>
          <cell r="U1161">
            <v>0</v>
          </cell>
        </row>
        <row r="1162">
          <cell r="B1162" t="str">
            <v xml:space="preserve">407 - Retained Earnings             </v>
          </cell>
          <cell r="C1162" t="str">
            <v xml:space="preserve">PSV - Professional Services         </v>
          </cell>
          <cell r="D1162" t="str">
            <v>FS</v>
          </cell>
          <cell r="U1162">
            <v>56700</v>
          </cell>
        </row>
        <row r="1163">
          <cell r="B1163" t="str">
            <v xml:space="preserve">407 - Retained Earnings             </v>
          </cell>
          <cell r="C1163" t="str">
            <v xml:space="preserve">PSV - Professional Services         </v>
          </cell>
          <cell r="D1163" t="str">
            <v>HR</v>
          </cell>
          <cell r="U1163">
            <v>4500</v>
          </cell>
        </row>
        <row r="1164">
          <cell r="B1164" t="str">
            <v xml:space="preserve">407 - Retained Earnings             </v>
          </cell>
          <cell r="C1164" t="str">
            <v xml:space="preserve">PSV - Professional Services         </v>
          </cell>
          <cell r="D1164" t="str">
            <v>CS</v>
          </cell>
          <cell r="U1164">
            <v>40200</v>
          </cell>
        </row>
        <row r="1165">
          <cell r="B1165" t="str">
            <v xml:space="preserve">407 - Retained Earnings             </v>
          </cell>
          <cell r="C1165" t="str">
            <v xml:space="preserve">PSV - Professional Services         </v>
          </cell>
          <cell r="D1165" t="str">
            <v>CSP</v>
          </cell>
          <cell r="U1165">
            <v>15500</v>
          </cell>
        </row>
        <row r="1166">
          <cell r="B1166" t="str">
            <v xml:space="preserve">407 - Retained Earnings             </v>
          </cell>
          <cell r="C1166" t="str">
            <v xml:space="preserve">PSV - Professional Services         </v>
          </cell>
          <cell r="D1166" t="str">
            <v>EO</v>
          </cell>
          <cell r="U1166">
            <v>1000</v>
          </cell>
        </row>
        <row r="1167">
          <cell r="B1167" t="str">
            <v xml:space="preserve">407 - Retained Earnings             </v>
          </cell>
          <cell r="C1167" t="str">
            <v xml:space="preserve">PSV - Professional Services         </v>
          </cell>
          <cell r="D1167" t="str">
            <v>FS</v>
          </cell>
          <cell r="U1167">
            <v>18600</v>
          </cell>
        </row>
        <row r="1168">
          <cell r="B1168" t="str">
            <v xml:space="preserve">407 - Retained Earnings             </v>
          </cell>
          <cell r="C1168" t="str">
            <v xml:space="preserve">PSV - Professional Services         </v>
          </cell>
          <cell r="D1168" t="str">
            <v>HR</v>
          </cell>
          <cell r="U1168">
            <v>71800</v>
          </cell>
        </row>
        <row r="1169">
          <cell r="B1169" t="str">
            <v xml:space="preserve">407 - Retained Earnings             </v>
          </cell>
          <cell r="C1169" t="str">
            <v xml:space="preserve">PSV - Professional Services         </v>
          </cell>
          <cell r="D1169" t="str">
            <v>EO</v>
          </cell>
          <cell r="U1169">
            <v>6000</v>
          </cell>
        </row>
        <row r="1170">
          <cell r="B1170" t="str">
            <v xml:space="preserve">407 - Retained Earnings             </v>
          </cell>
          <cell r="C1170" t="str">
            <v xml:space="preserve">PSV - Professional Services         </v>
          </cell>
          <cell r="D1170" t="str">
            <v>FS</v>
          </cell>
          <cell r="U1170">
            <v>41200</v>
          </cell>
        </row>
        <row r="1171">
          <cell r="B1171" t="str">
            <v xml:space="preserve">407 - Retained Earnings             </v>
          </cell>
          <cell r="C1171" t="str">
            <v xml:space="preserve">PSV - Professional Services         </v>
          </cell>
          <cell r="D1171" t="str">
            <v>CS</v>
          </cell>
          <cell r="U1171">
            <v>36200</v>
          </cell>
        </row>
        <row r="1172">
          <cell r="B1172" t="str">
            <v xml:space="preserve">407 - Retained Earnings             </v>
          </cell>
          <cell r="C1172" t="str">
            <v xml:space="preserve">PSV - Professional Services         </v>
          </cell>
          <cell r="D1172" t="str">
            <v>CSP</v>
          </cell>
          <cell r="U1172">
            <v>15500</v>
          </cell>
        </row>
        <row r="1173">
          <cell r="B1173" t="str">
            <v xml:space="preserve">407 - Retained Earnings             </v>
          </cell>
          <cell r="C1173" t="str">
            <v xml:space="preserve">PSV - Professional Services         </v>
          </cell>
          <cell r="D1173" t="str">
            <v>EO</v>
          </cell>
          <cell r="U1173">
            <v>500</v>
          </cell>
        </row>
        <row r="1174">
          <cell r="B1174" t="str">
            <v xml:space="preserve">407 - Retained Earnings             </v>
          </cell>
          <cell r="C1174" t="str">
            <v xml:space="preserve">PSV - Professional Services         </v>
          </cell>
          <cell r="D1174" t="str">
            <v>EO</v>
          </cell>
          <cell r="U1174">
            <v>22400</v>
          </cell>
        </row>
        <row r="1175">
          <cell r="B1175" t="str">
            <v xml:space="preserve">407 - Retained Earnings             </v>
          </cell>
          <cell r="C1175" t="str">
            <v xml:space="preserve">PSV - Professional Services         </v>
          </cell>
          <cell r="D1175" t="str">
            <v>FS</v>
          </cell>
          <cell r="U1175">
            <v>137300</v>
          </cell>
        </row>
        <row r="1176">
          <cell r="B1176" t="str">
            <v xml:space="preserve">407 - Retained Earnings             </v>
          </cell>
          <cell r="C1176" t="str">
            <v xml:space="preserve">PSV - Professional Services         </v>
          </cell>
          <cell r="D1176" t="str">
            <v>HR</v>
          </cell>
          <cell r="U1176">
            <v>41100</v>
          </cell>
        </row>
        <row r="1177">
          <cell r="B1177" t="str">
            <v xml:space="preserve">407 - Retained Earnings             </v>
          </cell>
          <cell r="C1177" t="str">
            <v xml:space="preserve">PSV - Professional Services         </v>
          </cell>
          <cell r="D1177" t="str">
            <v>IS</v>
          </cell>
          <cell r="U1177">
            <v>29700</v>
          </cell>
        </row>
        <row r="1178">
          <cell r="B1178" t="str">
            <v xml:space="preserve">407 - Retained Earnings             </v>
          </cell>
          <cell r="C1178" t="str">
            <v xml:space="preserve">PSV - Professional Services         </v>
          </cell>
          <cell r="D1178" t="str">
            <v>EO</v>
          </cell>
          <cell r="U1178">
            <v>241500</v>
          </cell>
        </row>
        <row r="1179">
          <cell r="B1179" t="str">
            <v xml:space="preserve">407 - Retained Earnings             </v>
          </cell>
          <cell r="C1179" t="str">
            <v xml:space="preserve">PSV - Professional Services         </v>
          </cell>
          <cell r="D1179" t="str">
            <v>CSP</v>
          </cell>
          <cell r="U1179">
            <v>90000</v>
          </cell>
        </row>
        <row r="1180">
          <cell r="B1180" t="str">
            <v xml:space="preserve">407 - Retained Earnings             </v>
          </cell>
          <cell r="C1180" t="str">
            <v xml:space="preserve">PSV - Professional Services         </v>
          </cell>
          <cell r="D1180" t="str">
            <v>CSP</v>
          </cell>
          <cell r="U1180">
            <v>2100</v>
          </cell>
        </row>
        <row r="1181">
          <cell r="B1181" t="str">
            <v xml:space="preserve">407 - Retained Earnings             </v>
          </cell>
          <cell r="C1181" t="str">
            <v xml:space="preserve">PSV - Professional Services         </v>
          </cell>
          <cell r="D1181" t="str">
            <v>IS</v>
          </cell>
          <cell r="U1181">
            <v>25800</v>
          </cell>
        </row>
        <row r="1182">
          <cell r="B1182" t="str">
            <v xml:space="preserve">407 - Retained Earnings             </v>
          </cell>
          <cell r="C1182" t="str">
            <v xml:space="preserve">PSV - Professional Services         </v>
          </cell>
          <cell r="D1182" t="str">
            <v>IS</v>
          </cell>
          <cell r="U1182">
            <v>51500</v>
          </cell>
        </row>
        <row r="1183">
          <cell r="B1183" t="str">
            <v xml:space="preserve">407 - Retained Earnings             </v>
          </cell>
          <cell r="C1183" t="str">
            <v xml:space="preserve">PSV - Professional Services         </v>
          </cell>
          <cell r="D1183" t="str">
            <v>CSP</v>
          </cell>
          <cell r="U1183">
            <v>92700</v>
          </cell>
        </row>
        <row r="1184">
          <cell r="B1184" t="str">
            <v xml:space="preserve">407 - Retained Earnings             </v>
          </cell>
          <cell r="C1184" t="str">
            <v xml:space="preserve">PSV - Professional Services         </v>
          </cell>
          <cell r="D1184" t="str">
            <v>CSP</v>
          </cell>
          <cell r="U1184">
            <v>53600</v>
          </cell>
        </row>
        <row r="1185">
          <cell r="B1185" t="str">
            <v xml:space="preserve">407 - Retained Earnings             </v>
          </cell>
          <cell r="C1185" t="str">
            <v xml:space="preserve">PSV - Professional Services         </v>
          </cell>
          <cell r="D1185" t="str">
            <v>CS</v>
          </cell>
          <cell r="U1185">
            <v>130000</v>
          </cell>
        </row>
        <row r="1186">
          <cell r="B1186" t="str">
            <v xml:space="preserve">407 - Retained Earnings             </v>
          </cell>
          <cell r="C1186" t="str">
            <v xml:space="preserve">PTX - Property Taxes                </v>
          </cell>
          <cell r="D1186" t="str">
            <v>CS</v>
          </cell>
          <cell r="U1186">
            <v>391000</v>
          </cell>
        </row>
        <row r="1187">
          <cell r="B1187" t="str">
            <v xml:space="preserve">407 - Retained Earnings             </v>
          </cell>
          <cell r="C1187" t="str">
            <v xml:space="preserve">PTX - Property Taxes                </v>
          </cell>
          <cell r="D1187" t="str">
            <v>EO</v>
          </cell>
          <cell r="U1187">
            <v>62000</v>
          </cell>
        </row>
        <row r="1188">
          <cell r="B1188" t="str">
            <v xml:space="preserve">407 - Retained Earnings             </v>
          </cell>
          <cell r="C1188" t="str">
            <v xml:space="preserve">PTX - Property Taxes                </v>
          </cell>
          <cell r="D1188" t="str">
            <v>EO</v>
          </cell>
          <cell r="U1188">
            <v>48000</v>
          </cell>
        </row>
        <row r="1189">
          <cell r="B1189" t="str">
            <v xml:space="preserve">407 - Retained Earnings             </v>
          </cell>
          <cell r="C1189" t="str">
            <v xml:space="preserve">PSV - Professional Services         </v>
          </cell>
          <cell r="D1189" t="str">
            <v>CS</v>
          </cell>
          <cell r="U1189">
            <v>0</v>
          </cell>
        </row>
        <row r="1190">
          <cell r="B1190" t="str">
            <v xml:space="preserve">407 - Retained Earnings             </v>
          </cell>
          <cell r="C1190" t="str">
            <v xml:space="preserve">PSV - Professional Services         </v>
          </cell>
          <cell r="D1190" t="str">
            <v>CSP</v>
          </cell>
          <cell r="U1190">
            <v>7200</v>
          </cell>
        </row>
        <row r="1191">
          <cell r="B1191" t="str">
            <v xml:space="preserve">407 - Retained Earnings             </v>
          </cell>
          <cell r="C1191" t="str">
            <v xml:space="preserve">PSV - Professional Services         </v>
          </cell>
          <cell r="D1191" t="str">
            <v>EO</v>
          </cell>
          <cell r="U1191">
            <v>1200</v>
          </cell>
        </row>
        <row r="1192">
          <cell r="B1192" t="str">
            <v xml:space="preserve">407 - Retained Earnings             </v>
          </cell>
          <cell r="C1192" t="str">
            <v xml:space="preserve">PSV - Professional Services         </v>
          </cell>
          <cell r="D1192" t="str">
            <v>EO</v>
          </cell>
          <cell r="U1192">
            <v>338300</v>
          </cell>
        </row>
        <row r="1193">
          <cell r="B1193" t="str">
            <v xml:space="preserve">407 - Retained Earnings             </v>
          </cell>
          <cell r="C1193" t="str">
            <v xml:space="preserve">PSV - Professional Services         </v>
          </cell>
          <cell r="D1193" t="str">
            <v>EO</v>
          </cell>
          <cell r="U1193">
            <v>61500</v>
          </cell>
        </row>
        <row r="1194">
          <cell r="B1194" t="str">
            <v xml:space="preserve">407 - Retained Earnings             </v>
          </cell>
          <cell r="C1194" t="str">
            <v xml:space="preserve">PSV - Professional Services         </v>
          </cell>
          <cell r="D1194" t="str">
            <v>EO</v>
          </cell>
          <cell r="U1194">
            <v>18000</v>
          </cell>
        </row>
        <row r="1195">
          <cell r="B1195" t="str">
            <v xml:space="preserve">407 - Retained Earnings             </v>
          </cell>
          <cell r="C1195" t="str">
            <v xml:space="preserve">PSV - Professional Services         </v>
          </cell>
          <cell r="D1195" t="str">
            <v>HR</v>
          </cell>
          <cell r="U1195">
            <v>46400</v>
          </cell>
        </row>
        <row r="1196">
          <cell r="B1196" t="str">
            <v xml:space="preserve">407 - Retained Earnings             </v>
          </cell>
          <cell r="C1196" t="str">
            <v xml:space="preserve">PSV - Professional Services         </v>
          </cell>
          <cell r="D1196" t="str">
            <v>IS</v>
          </cell>
          <cell r="U1196">
            <v>480400</v>
          </cell>
        </row>
        <row r="1197">
          <cell r="B1197" t="str">
            <v xml:space="preserve">407 - Retained Earnings             </v>
          </cell>
          <cell r="C1197" t="str">
            <v xml:space="preserve">PSV - Professional Services         </v>
          </cell>
          <cell r="D1197" t="str">
            <v>EO</v>
          </cell>
          <cell r="U1197">
            <v>4100</v>
          </cell>
        </row>
        <row r="1198">
          <cell r="B1198" t="str">
            <v xml:space="preserve">407 - Retained Earnings             </v>
          </cell>
          <cell r="C1198" t="str">
            <v xml:space="preserve">PSV - Professional Services         </v>
          </cell>
          <cell r="D1198" t="str">
            <v>EO</v>
          </cell>
          <cell r="U1198">
            <v>50900</v>
          </cell>
        </row>
        <row r="1199">
          <cell r="B1199" t="str">
            <v xml:space="preserve">407 - Retained Earnings             </v>
          </cell>
          <cell r="C1199" t="str">
            <v xml:space="preserve">PSV - Professional Services         </v>
          </cell>
          <cell r="D1199" t="str">
            <v>EO</v>
          </cell>
          <cell r="U1199">
            <v>23100</v>
          </cell>
        </row>
        <row r="1200">
          <cell r="B1200" t="str">
            <v xml:space="preserve">407 - Retained Earnings             </v>
          </cell>
          <cell r="C1200" t="str">
            <v xml:space="preserve">PSV - Professional Services         </v>
          </cell>
          <cell r="D1200" t="str">
            <v>CSP</v>
          </cell>
          <cell r="U1200">
            <v>51500</v>
          </cell>
        </row>
        <row r="1201">
          <cell r="B1201" t="str">
            <v xml:space="preserve">407 - Retained Earnings             </v>
          </cell>
          <cell r="C1201" t="str">
            <v xml:space="preserve">PSV - Professional Services         </v>
          </cell>
          <cell r="D1201" t="str">
            <v>CSP</v>
          </cell>
          <cell r="U1201">
            <v>59700</v>
          </cell>
        </row>
        <row r="1202">
          <cell r="B1202" t="str">
            <v xml:space="preserve">407 - Retained Earnings             </v>
          </cell>
          <cell r="C1202" t="str">
            <v xml:space="preserve">PSV - Professional Services         </v>
          </cell>
          <cell r="D1202" t="str">
            <v>CSP</v>
          </cell>
          <cell r="U1202">
            <v>38600</v>
          </cell>
        </row>
        <row r="1203">
          <cell r="B1203" t="str">
            <v xml:space="preserve">407 - Retained Earnings             </v>
          </cell>
          <cell r="C1203" t="str">
            <v xml:space="preserve">PSV - Professional Services         </v>
          </cell>
          <cell r="D1203" t="str">
            <v>CSP</v>
          </cell>
          <cell r="U1203">
            <v>250000</v>
          </cell>
        </row>
        <row r="1204">
          <cell r="B1204" t="str">
            <v xml:space="preserve">407 - Retained Earnings             </v>
          </cell>
          <cell r="C1204" t="str">
            <v xml:space="preserve">PSV - Professional Services         </v>
          </cell>
          <cell r="D1204" t="str">
            <v>CSP</v>
          </cell>
          <cell r="U1204">
            <v>1060900</v>
          </cell>
        </row>
        <row r="1205">
          <cell r="B1205" t="str">
            <v xml:space="preserve">407 - Retained Earnings             </v>
          </cell>
          <cell r="C1205" t="str">
            <v xml:space="preserve">PSV - Professional Services         </v>
          </cell>
          <cell r="D1205" t="str">
            <v>CS</v>
          </cell>
          <cell r="U1205">
            <v>67100</v>
          </cell>
        </row>
        <row r="1206">
          <cell r="B1206" t="str">
            <v xml:space="preserve">407 - Retained Earnings             </v>
          </cell>
          <cell r="C1206" t="str">
            <v xml:space="preserve">FAC - Facilities Maint and Repair   </v>
          </cell>
          <cell r="D1206" t="str">
            <v>EO</v>
          </cell>
          <cell r="U1206">
            <v>138000</v>
          </cell>
        </row>
        <row r="1207">
          <cell r="B1207" t="str">
            <v xml:space="preserve">407 - Retained Earnings             </v>
          </cell>
          <cell r="C1207" t="str">
            <v xml:space="preserve">PTX - Property Taxes                </v>
          </cell>
          <cell r="D1207" t="str">
            <v>EO</v>
          </cell>
          <cell r="U1207">
            <v>721000</v>
          </cell>
        </row>
        <row r="1208">
          <cell r="B1208" t="str">
            <v xml:space="preserve">407 - Retained Earnings             </v>
          </cell>
          <cell r="C1208" t="str">
            <v xml:space="preserve">FAC - Facilities Maint and Repair   </v>
          </cell>
          <cell r="D1208" t="str">
            <v>EO</v>
          </cell>
          <cell r="U1208">
            <v>100000</v>
          </cell>
        </row>
        <row r="1209">
          <cell r="B1209" t="str">
            <v xml:space="preserve">407 - Retained Earnings             </v>
          </cell>
          <cell r="C1209" t="str">
            <v xml:space="preserve">FAC - Facilities Maint and Repair   </v>
          </cell>
          <cell r="D1209" t="str">
            <v>EO</v>
          </cell>
          <cell r="U1209">
            <v>386300</v>
          </cell>
        </row>
        <row r="1210">
          <cell r="B1210" t="str">
            <v xml:space="preserve">407 - Retained Earnings             </v>
          </cell>
          <cell r="C1210" t="str">
            <v xml:space="preserve">FAC - Facilities Maint and Repair   </v>
          </cell>
          <cell r="D1210" t="str">
            <v>EO</v>
          </cell>
          <cell r="U1210">
            <v>80000</v>
          </cell>
        </row>
        <row r="1211">
          <cell r="B1211" t="str">
            <v xml:space="preserve">407 - Retained Earnings             </v>
          </cell>
          <cell r="C1211" t="str">
            <v xml:space="preserve">FAC - Facilities Maint and Repair   </v>
          </cell>
          <cell r="D1211" t="str">
            <v>EO</v>
          </cell>
          <cell r="U1211">
            <v>40000</v>
          </cell>
        </row>
        <row r="1212">
          <cell r="B1212" t="str">
            <v xml:space="preserve">407 - Retained Earnings             </v>
          </cell>
          <cell r="C1212" t="str">
            <v xml:space="preserve">FAC - Facilities Maint and Repair   </v>
          </cell>
          <cell r="D1212" t="str">
            <v>EO</v>
          </cell>
          <cell r="U1212">
            <v>220500</v>
          </cell>
        </row>
        <row r="1213">
          <cell r="B1213" t="str">
            <v xml:space="preserve">407 - Retained Earnings             </v>
          </cell>
          <cell r="C1213" t="str">
            <v xml:space="preserve">FAC - Facilities Maint and Repair   </v>
          </cell>
          <cell r="D1213" t="str">
            <v>EO</v>
          </cell>
          <cell r="U1213">
            <v>75000</v>
          </cell>
        </row>
        <row r="1214">
          <cell r="B1214" t="str">
            <v xml:space="preserve">407 - Retained Earnings             </v>
          </cell>
          <cell r="C1214" t="str">
            <v xml:space="preserve">FAC - Facilities Maint and Repair   </v>
          </cell>
          <cell r="D1214" t="str">
            <v>EO</v>
          </cell>
          <cell r="U1214">
            <v>90000</v>
          </cell>
        </row>
        <row r="1215">
          <cell r="B1215" t="str">
            <v xml:space="preserve">407 - Retained Earnings             </v>
          </cell>
          <cell r="C1215" t="str">
            <v xml:space="preserve">FAC - Facilities Maint and Repair   </v>
          </cell>
          <cell r="D1215" t="str">
            <v>EO</v>
          </cell>
          <cell r="U1215">
            <v>10000</v>
          </cell>
        </row>
        <row r="1216">
          <cell r="B1216" t="str">
            <v xml:space="preserve">407 - Retained Earnings             </v>
          </cell>
          <cell r="C1216" t="str">
            <v xml:space="preserve">FAC - Facilities Maint and Repair   </v>
          </cell>
          <cell r="D1216" t="str">
            <v>EO</v>
          </cell>
          <cell r="U1216">
            <v>60000</v>
          </cell>
        </row>
        <row r="1217">
          <cell r="B1217" t="str">
            <v xml:space="preserve">407 - Retained Earnings             </v>
          </cell>
          <cell r="C1217" t="str">
            <v xml:space="preserve">FAC - Facilities Maint and Repair   </v>
          </cell>
          <cell r="D1217" t="str">
            <v>EO</v>
          </cell>
          <cell r="U1217">
            <v>38000</v>
          </cell>
        </row>
        <row r="1218">
          <cell r="B1218" t="str">
            <v xml:space="preserve">407 - Retained Earnings             </v>
          </cell>
          <cell r="C1218" t="str">
            <v xml:space="preserve">FAC - Facilities Maint and Repair   </v>
          </cell>
          <cell r="D1218" t="str">
            <v>EO</v>
          </cell>
          <cell r="U1218">
            <v>14000</v>
          </cell>
        </row>
        <row r="1219">
          <cell r="B1219" t="str">
            <v xml:space="preserve">407 - Retained Earnings             </v>
          </cell>
          <cell r="C1219" t="str">
            <v xml:space="preserve">FAC - Facilities Maint and Repair   </v>
          </cell>
          <cell r="D1219" t="str">
            <v>EO</v>
          </cell>
          <cell r="U1219">
            <v>30000</v>
          </cell>
        </row>
        <row r="1220">
          <cell r="B1220" t="str">
            <v xml:space="preserve">407 - Retained Earnings             </v>
          </cell>
          <cell r="C1220" t="str">
            <v xml:space="preserve">FAC - Facilities Maint and Repair   </v>
          </cell>
          <cell r="D1220" t="str">
            <v>EO</v>
          </cell>
          <cell r="U1220">
            <v>15000</v>
          </cell>
        </row>
        <row r="1221">
          <cell r="B1221" t="str">
            <v xml:space="preserve">407 - Retained Earnings             </v>
          </cell>
          <cell r="C1221" t="str">
            <v xml:space="preserve">FAC - Facilities Maint and Repair   </v>
          </cell>
          <cell r="D1221" t="str">
            <v>EO</v>
          </cell>
          <cell r="U1221">
            <v>25000</v>
          </cell>
        </row>
        <row r="1222">
          <cell r="B1222" t="str">
            <v xml:space="preserve">407 - Retained Earnings             </v>
          </cell>
          <cell r="C1222" t="str">
            <v xml:space="preserve">FAC - Facilities Maint and Repair   </v>
          </cell>
          <cell r="D1222" t="str">
            <v>EO</v>
          </cell>
          <cell r="U1222">
            <v>20000</v>
          </cell>
        </row>
        <row r="1223">
          <cell r="B1223" t="str">
            <v xml:space="preserve">407 - Retained Earnings             </v>
          </cell>
          <cell r="C1223" t="str">
            <v xml:space="preserve">FAC - Facilities Maint and Repair   </v>
          </cell>
          <cell r="D1223" t="str">
            <v>EO</v>
          </cell>
          <cell r="U1223">
            <v>25000</v>
          </cell>
        </row>
        <row r="1224">
          <cell r="B1224" t="str">
            <v xml:space="preserve">407 - Retained Earnings             </v>
          </cell>
          <cell r="C1224" t="str">
            <v xml:space="preserve">FAC - Facilities Maint and Repair   </v>
          </cell>
          <cell r="D1224" t="str">
            <v>EO</v>
          </cell>
          <cell r="U1224">
            <v>12000</v>
          </cell>
        </row>
        <row r="1225">
          <cell r="B1225" t="str">
            <v xml:space="preserve">407 - Retained Earnings             </v>
          </cell>
          <cell r="C1225" t="str">
            <v xml:space="preserve">FAC - Facilities Maint and Repair   </v>
          </cell>
          <cell r="D1225" t="str">
            <v>EO</v>
          </cell>
          <cell r="U1225">
            <v>30000</v>
          </cell>
        </row>
        <row r="1226">
          <cell r="B1226" t="str">
            <v xml:space="preserve">407 - Retained Earnings             </v>
          </cell>
          <cell r="C1226" t="str">
            <v xml:space="preserve">FAC - Facilities Maint and Repair   </v>
          </cell>
          <cell r="D1226" t="str">
            <v>EO</v>
          </cell>
          <cell r="U1226">
            <v>6000</v>
          </cell>
        </row>
        <row r="1227">
          <cell r="B1227" t="str">
            <v xml:space="preserve">407 - Retained Earnings             </v>
          </cell>
          <cell r="C1227" t="str">
            <v xml:space="preserve">FAC - Facilities Maint and Repair   </v>
          </cell>
          <cell r="D1227" t="str">
            <v>EO</v>
          </cell>
          <cell r="U1227">
            <v>15000</v>
          </cell>
        </row>
        <row r="1228">
          <cell r="B1228" t="str">
            <v xml:space="preserve">407 - Retained Earnings             </v>
          </cell>
          <cell r="C1228" t="str">
            <v xml:space="preserve">FAC - Facilities Maint and Repair   </v>
          </cell>
          <cell r="D1228" t="str">
            <v>EO</v>
          </cell>
          <cell r="U1228">
            <v>22000</v>
          </cell>
        </row>
        <row r="1229">
          <cell r="B1229" t="str">
            <v xml:space="preserve">407 - Retained Earnings             </v>
          </cell>
          <cell r="C1229" t="str">
            <v xml:space="preserve">FAC - Facilities Maint and Repair   </v>
          </cell>
          <cell r="D1229" t="str">
            <v>EO</v>
          </cell>
          <cell r="U1229">
            <v>80000</v>
          </cell>
        </row>
        <row r="1230">
          <cell r="B1230" t="str">
            <v xml:space="preserve">407 - Retained Earnings             </v>
          </cell>
          <cell r="C1230" t="str">
            <v xml:space="preserve">MS - Materials &amp; Supplies          </v>
          </cell>
          <cell r="D1230" t="str">
            <v>CSP</v>
          </cell>
          <cell r="U1230">
            <v>1800</v>
          </cell>
        </row>
        <row r="1231">
          <cell r="B1231" t="str">
            <v xml:space="preserve">407 - Retained Earnings             </v>
          </cell>
          <cell r="C1231" t="str">
            <v xml:space="preserve">MS - Materials &amp; Supplies          </v>
          </cell>
          <cell r="D1231" t="str">
            <v>EO</v>
          </cell>
          <cell r="U1231">
            <v>300</v>
          </cell>
        </row>
        <row r="1232">
          <cell r="B1232" t="str">
            <v xml:space="preserve">407 - Retained Earnings             </v>
          </cell>
          <cell r="C1232" t="str">
            <v xml:space="preserve">MS - Materials &amp; Supplies          </v>
          </cell>
          <cell r="D1232" t="str">
            <v>EO</v>
          </cell>
          <cell r="U1232">
            <v>123400</v>
          </cell>
        </row>
        <row r="1233">
          <cell r="B1233" t="str">
            <v xml:space="preserve">407 - Retained Earnings             </v>
          </cell>
          <cell r="C1233" t="str">
            <v xml:space="preserve">MS - Materials &amp; Supplies          </v>
          </cell>
          <cell r="D1233" t="str">
            <v>EO</v>
          </cell>
          <cell r="U1233">
            <v>2000</v>
          </cell>
        </row>
        <row r="1234">
          <cell r="B1234" t="str">
            <v xml:space="preserve">407 - Retained Earnings             </v>
          </cell>
          <cell r="C1234" t="str">
            <v xml:space="preserve">MS - Materials &amp; Supplies          </v>
          </cell>
          <cell r="D1234" t="str">
            <v>EO</v>
          </cell>
          <cell r="U1234">
            <v>9700</v>
          </cell>
        </row>
        <row r="1235">
          <cell r="B1235" t="str">
            <v xml:space="preserve">407 - Retained Earnings             </v>
          </cell>
          <cell r="C1235" t="str">
            <v xml:space="preserve">MS - Materials &amp; Supplies          </v>
          </cell>
          <cell r="D1235" t="str">
            <v>CS</v>
          </cell>
          <cell r="U1235">
            <v>1000</v>
          </cell>
        </row>
        <row r="1236">
          <cell r="B1236" t="str">
            <v xml:space="preserve">407 - Retained Earnings             </v>
          </cell>
          <cell r="C1236" t="str">
            <v xml:space="preserve">MS - Materials &amp; Supplies          </v>
          </cell>
          <cell r="D1236" t="str">
            <v>CSP</v>
          </cell>
          <cell r="U1236">
            <v>0</v>
          </cell>
        </row>
        <row r="1237">
          <cell r="B1237" t="str">
            <v xml:space="preserve">407 - Retained Earnings             </v>
          </cell>
          <cell r="C1237" t="str">
            <v xml:space="preserve">MS - Materials &amp; Supplies          </v>
          </cell>
          <cell r="D1237" t="str">
            <v>EO</v>
          </cell>
          <cell r="U1237">
            <v>0</v>
          </cell>
        </row>
        <row r="1238">
          <cell r="B1238" t="str">
            <v xml:space="preserve">407 - Retained Earnings             </v>
          </cell>
          <cell r="C1238" t="str">
            <v xml:space="preserve">MS - Materials &amp; Supplies          </v>
          </cell>
          <cell r="D1238" t="str">
            <v>EO</v>
          </cell>
          <cell r="U1238">
            <v>200</v>
          </cell>
        </row>
        <row r="1239">
          <cell r="B1239" t="str">
            <v xml:space="preserve">407 - Retained Earnings             </v>
          </cell>
          <cell r="C1239" t="str">
            <v xml:space="preserve">MS - Materials &amp; Supplies          </v>
          </cell>
          <cell r="D1239" t="str">
            <v>EO</v>
          </cell>
          <cell r="U1239">
            <v>500</v>
          </cell>
        </row>
        <row r="1240">
          <cell r="B1240" t="str">
            <v xml:space="preserve">407 - Retained Earnings             </v>
          </cell>
          <cell r="C1240" t="str">
            <v xml:space="preserve">MS - Materials &amp; Supplies          </v>
          </cell>
          <cell r="D1240" t="str">
            <v>FS</v>
          </cell>
          <cell r="U1240">
            <v>200</v>
          </cell>
        </row>
        <row r="1241">
          <cell r="B1241" t="str">
            <v xml:space="preserve">407 - Retained Earnings             </v>
          </cell>
          <cell r="C1241" t="str">
            <v xml:space="preserve">MS - Materials &amp; Supplies          </v>
          </cell>
          <cell r="D1241" t="str">
            <v>HR</v>
          </cell>
          <cell r="U1241">
            <v>1000</v>
          </cell>
        </row>
        <row r="1242">
          <cell r="B1242" t="str">
            <v xml:space="preserve">407 - Retained Earnings             </v>
          </cell>
          <cell r="C1242" t="str">
            <v xml:space="preserve">MS - Materials &amp; Supplies          </v>
          </cell>
          <cell r="D1242" t="str">
            <v>CS</v>
          </cell>
          <cell r="U1242">
            <v>16500</v>
          </cell>
        </row>
        <row r="1243">
          <cell r="B1243" t="str">
            <v xml:space="preserve">407 - Retained Earnings             </v>
          </cell>
          <cell r="C1243" t="str">
            <v xml:space="preserve">MS - Materials &amp; Supplies          </v>
          </cell>
          <cell r="D1243" t="str">
            <v>CSP</v>
          </cell>
          <cell r="U1243">
            <v>0</v>
          </cell>
        </row>
        <row r="1244">
          <cell r="B1244" t="str">
            <v xml:space="preserve">407 - Retained Earnings             </v>
          </cell>
          <cell r="C1244" t="str">
            <v xml:space="preserve">MS - Materials &amp; Supplies          </v>
          </cell>
          <cell r="D1244" t="str">
            <v>EO</v>
          </cell>
          <cell r="U1244">
            <v>800</v>
          </cell>
        </row>
        <row r="1245">
          <cell r="B1245" t="str">
            <v xml:space="preserve">407 - Retained Earnings             </v>
          </cell>
          <cell r="C1245" t="str">
            <v xml:space="preserve">MS - Materials &amp; Supplies          </v>
          </cell>
          <cell r="D1245" t="str">
            <v>EO</v>
          </cell>
          <cell r="U1245">
            <v>1700</v>
          </cell>
        </row>
        <row r="1246">
          <cell r="B1246" t="str">
            <v xml:space="preserve">407 - Retained Earnings             </v>
          </cell>
          <cell r="C1246" t="str">
            <v xml:space="preserve">MS - Materials &amp; Supplies          </v>
          </cell>
          <cell r="D1246" t="str">
            <v>EO</v>
          </cell>
          <cell r="U1246">
            <v>1100</v>
          </cell>
        </row>
        <row r="1247">
          <cell r="B1247" t="str">
            <v xml:space="preserve">407 - Retained Earnings             </v>
          </cell>
          <cell r="C1247" t="str">
            <v xml:space="preserve">MS - Materials &amp; Supplies          </v>
          </cell>
          <cell r="D1247" t="str">
            <v>EO</v>
          </cell>
          <cell r="U1247">
            <v>200</v>
          </cell>
        </row>
        <row r="1248">
          <cell r="B1248" t="str">
            <v xml:space="preserve">407 - Retained Earnings             </v>
          </cell>
          <cell r="C1248" t="str">
            <v xml:space="preserve">MS - Materials &amp; Supplies          </v>
          </cell>
          <cell r="D1248" t="str">
            <v>FS</v>
          </cell>
          <cell r="U1248">
            <v>3600</v>
          </cell>
        </row>
        <row r="1249">
          <cell r="B1249" t="str">
            <v xml:space="preserve">407 - Retained Earnings             </v>
          </cell>
          <cell r="C1249" t="str">
            <v xml:space="preserve">MS - Materials &amp; Supplies          </v>
          </cell>
          <cell r="D1249" t="str">
            <v>HR</v>
          </cell>
          <cell r="U1249">
            <v>13700</v>
          </cell>
        </row>
        <row r="1250">
          <cell r="B1250" t="str">
            <v xml:space="preserve">407 - Retained Earnings             </v>
          </cell>
          <cell r="C1250" t="str">
            <v xml:space="preserve">MS - Materials &amp; Supplies          </v>
          </cell>
          <cell r="D1250" t="str">
            <v>IS</v>
          </cell>
          <cell r="U1250">
            <v>200</v>
          </cell>
        </row>
        <row r="1251">
          <cell r="B1251" t="str">
            <v xml:space="preserve">407 - Retained Earnings             </v>
          </cell>
          <cell r="C1251" t="str">
            <v xml:space="preserve">MS - Materials &amp; Supplies          </v>
          </cell>
          <cell r="D1251" t="str">
            <v>CS</v>
          </cell>
          <cell r="U1251">
            <v>4900</v>
          </cell>
        </row>
        <row r="1252">
          <cell r="B1252" t="str">
            <v xml:space="preserve">407 - Retained Earnings             </v>
          </cell>
          <cell r="C1252" t="str">
            <v xml:space="preserve">MS - Materials &amp; Supplies          </v>
          </cell>
          <cell r="D1252" t="str">
            <v>CSP</v>
          </cell>
          <cell r="U1252">
            <v>2300</v>
          </cell>
        </row>
        <row r="1253">
          <cell r="B1253" t="str">
            <v xml:space="preserve">407 - Retained Earnings             </v>
          </cell>
          <cell r="C1253" t="str">
            <v xml:space="preserve">MS - Materials &amp; Supplies          </v>
          </cell>
          <cell r="D1253" t="str">
            <v>EO</v>
          </cell>
          <cell r="U1253">
            <v>100</v>
          </cell>
        </row>
        <row r="1254">
          <cell r="B1254" t="str">
            <v xml:space="preserve">407 - Retained Earnings             </v>
          </cell>
          <cell r="C1254" t="str">
            <v xml:space="preserve">MS - Materials &amp; Supplies          </v>
          </cell>
          <cell r="D1254" t="str">
            <v>EO</v>
          </cell>
          <cell r="U1254">
            <v>2600</v>
          </cell>
        </row>
        <row r="1255">
          <cell r="B1255" t="str">
            <v xml:space="preserve">407 - Retained Earnings             </v>
          </cell>
          <cell r="C1255" t="str">
            <v xml:space="preserve">MS - Materials &amp; Supplies          </v>
          </cell>
          <cell r="D1255" t="str">
            <v>EO</v>
          </cell>
          <cell r="U1255">
            <v>2100</v>
          </cell>
        </row>
        <row r="1256">
          <cell r="B1256" t="str">
            <v xml:space="preserve">407 - Retained Earnings             </v>
          </cell>
          <cell r="C1256" t="str">
            <v xml:space="preserve">MS - Materials &amp; Supplies          </v>
          </cell>
          <cell r="D1256" t="str">
            <v>EO</v>
          </cell>
          <cell r="U1256">
            <v>900</v>
          </cell>
        </row>
        <row r="1257">
          <cell r="B1257" t="str">
            <v xml:space="preserve">407 - Retained Earnings             </v>
          </cell>
          <cell r="C1257" t="str">
            <v xml:space="preserve">MS - Materials &amp; Supplies          </v>
          </cell>
          <cell r="D1257" t="str">
            <v>FS</v>
          </cell>
          <cell r="U1257">
            <v>200</v>
          </cell>
        </row>
        <row r="1258">
          <cell r="B1258" t="str">
            <v xml:space="preserve">407 - Retained Earnings             </v>
          </cell>
          <cell r="C1258" t="str">
            <v xml:space="preserve">MS - Materials &amp; Supplies          </v>
          </cell>
          <cell r="D1258" t="str">
            <v>HR</v>
          </cell>
          <cell r="U1258">
            <v>6200</v>
          </cell>
        </row>
        <row r="1259">
          <cell r="B1259" t="str">
            <v xml:space="preserve">407 - Retained Earnings             </v>
          </cell>
          <cell r="C1259" t="str">
            <v xml:space="preserve">MS - Materials &amp; Supplies          </v>
          </cell>
          <cell r="D1259" t="str">
            <v>IS</v>
          </cell>
          <cell r="U1259">
            <v>5500</v>
          </cell>
        </row>
        <row r="1260">
          <cell r="B1260" t="str">
            <v xml:space="preserve">407 - Retained Earnings             </v>
          </cell>
          <cell r="C1260" t="str">
            <v xml:space="preserve">MS - Materials &amp; Supplies          </v>
          </cell>
          <cell r="D1260" t="str">
            <v>CS</v>
          </cell>
          <cell r="U1260">
            <v>6300</v>
          </cell>
        </row>
        <row r="1261">
          <cell r="B1261" t="str">
            <v xml:space="preserve">407 - Retained Earnings             </v>
          </cell>
          <cell r="C1261" t="str">
            <v xml:space="preserve">MS - Materials &amp; Supplies          </v>
          </cell>
          <cell r="D1261" t="str">
            <v>CSP</v>
          </cell>
          <cell r="U1261">
            <v>32500</v>
          </cell>
        </row>
        <row r="1262">
          <cell r="B1262" t="str">
            <v xml:space="preserve">407 - Retained Earnings             </v>
          </cell>
          <cell r="C1262" t="str">
            <v xml:space="preserve">MS - Materials &amp; Supplies          </v>
          </cell>
          <cell r="D1262" t="str">
            <v>EO</v>
          </cell>
          <cell r="U1262">
            <v>9300</v>
          </cell>
        </row>
        <row r="1263">
          <cell r="B1263" t="str">
            <v xml:space="preserve">407 - Retained Earnings             </v>
          </cell>
          <cell r="C1263" t="str">
            <v xml:space="preserve">MS - Materials &amp; Supplies          </v>
          </cell>
          <cell r="D1263" t="str">
            <v>EO</v>
          </cell>
          <cell r="U1263">
            <v>13800</v>
          </cell>
        </row>
        <row r="1264">
          <cell r="B1264" t="str">
            <v xml:space="preserve">407 - Retained Earnings             </v>
          </cell>
          <cell r="C1264" t="str">
            <v xml:space="preserve">MS - Materials &amp; Supplies          </v>
          </cell>
          <cell r="D1264" t="str">
            <v>EO</v>
          </cell>
          <cell r="U1264">
            <v>5100</v>
          </cell>
        </row>
        <row r="1265">
          <cell r="B1265" t="str">
            <v xml:space="preserve">407 - Retained Earnings             </v>
          </cell>
          <cell r="C1265" t="str">
            <v xml:space="preserve">MS - Materials &amp; Supplies          </v>
          </cell>
          <cell r="D1265" t="str">
            <v>EO</v>
          </cell>
          <cell r="U1265">
            <v>3400</v>
          </cell>
        </row>
        <row r="1266">
          <cell r="B1266" t="str">
            <v xml:space="preserve">407 - Retained Earnings             </v>
          </cell>
          <cell r="C1266" t="str">
            <v xml:space="preserve">MS - Materials &amp; Supplies          </v>
          </cell>
          <cell r="D1266" t="str">
            <v>FS</v>
          </cell>
          <cell r="U1266">
            <v>5700</v>
          </cell>
        </row>
        <row r="1267">
          <cell r="B1267" t="str">
            <v xml:space="preserve">407 - Retained Earnings             </v>
          </cell>
          <cell r="C1267" t="str">
            <v xml:space="preserve">MS - Materials &amp; Supplies          </v>
          </cell>
          <cell r="D1267" t="str">
            <v>HR</v>
          </cell>
          <cell r="U1267">
            <v>4600</v>
          </cell>
        </row>
        <row r="1268">
          <cell r="B1268" t="str">
            <v xml:space="preserve">407 - Retained Earnings             </v>
          </cell>
          <cell r="C1268" t="str">
            <v xml:space="preserve">MS - Materials &amp; Supplies          </v>
          </cell>
          <cell r="D1268" t="str">
            <v>IS</v>
          </cell>
          <cell r="U1268">
            <v>4100</v>
          </cell>
        </row>
        <row r="1269">
          <cell r="B1269" t="str">
            <v xml:space="preserve">407 - Retained Earnings             </v>
          </cell>
          <cell r="C1269" t="str">
            <v xml:space="preserve">MS - Materials &amp; Supplies          </v>
          </cell>
          <cell r="D1269" t="str">
            <v>CS</v>
          </cell>
          <cell r="U1269">
            <v>0</v>
          </cell>
        </row>
        <row r="1270">
          <cell r="B1270" t="str">
            <v xml:space="preserve">407 - Retained Earnings             </v>
          </cell>
          <cell r="C1270" t="str">
            <v xml:space="preserve">MS - Materials &amp; Supplies          </v>
          </cell>
          <cell r="D1270" t="str">
            <v>CSP</v>
          </cell>
          <cell r="U1270">
            <v>20800</v>
          </cell>
        </row>
        <row r="1271">
          <cell r="B1271" t="str">
            <v xml:space="preserve">407 - Retained Earnings             </v>
          </cell>
          <cell r="C1271" t="str">
            <v xml:space="preserve">MS - Materials &amp; Supplies          </v>
          </cell>
          <cell r="D1271" t="str">
            <v>EO</v>
          </cell>
          <cell r="U1271">
            <v>700</v>
          </cell>
        </row>
        <row r="1272">
          <cell r="B1272" t="str">
            <v xml:space="preserve">407 - Retained Earnings             </v>
          </cell>
          <cell r="C1272" t="str">
            <v xml:space="preserve">MS - Materials &amp; Supplies          </v>
          </cell>
          <cell r="D1272" t="str">
            <v>EO</v>
          </cell>
          <cell r="U1272">
            <v>37300</v>
          </cell>
        </row>
        <row r="1273">
          <cell r="B1273" t="str">
            <v xml:space="preserve">407 - Retained Earnings             </v>
          </cell>
          <cell r="C1273" t="str">
            <v xml:space="preserve">MS - Materials &amp; Supplies          </v>
          </cell>
          <cell r="D1273" t="str">
            <v>EO</v>
          </cell>
          <cell r="U1273">
            <v>9800</v>
          </cell>
        </row>
        <row r="1274">
          <cell r="B1274" t="str">
            <v xml:space="preserve">407 - Retained Earnings             </v>
          </cell>
          <cell r="C1274" t="str">
            <v xml:space="preserve">MS - Materials &amp; Supplies          </v>
          </cell>
          <cell r="D1274" t="str">
            <v>EO</v>
          </cell>
          <cell r="U1274">
            <v>12300</v>
          </cell>
        </row>
        <row r="1275">
          <cell r="B1275" t="str">
            <v xml:space="preserve">407 - Retained Earnings             </v>
          </cell>
          <cell r="C1275" t="str">
            <v xml:space="preserve">MS - Materials &amp; Supplies          </v>
          </cell>
          <cell r="D1275" t="str">
            <v>FS</v>
          </cell>
          <cell r="U1275">
            <v>100</v>
          </cell>
        </row>
        <row r="1276">
          <cell r="B1276" t="str">
            <v xml:space="preserve">407 - Retained Earnings             </v>
          </cell>
          <cell r="C1276" t="str">
            <v xml:space="preserve">MS - Materials &amp; Supplies          </v>
          </cell>
          <cell r="D1276" t="str">
            <v>HR</v>
          </cell>
          <cell r="U1276">
            <v>200</v>
          </cell>
        </row>
        <row r="1277">
          <cell r="B1277" t="str">
            <v xml:space="preserve">407 - Retained Earnings             </v>
          </cell>
          <cell r="C1277" t="str">
            <v xml:space="preserve">MS - Materials &amp; Supplies          </v>
          </cell>
          <cell r="D1277" t="str">
            <v>IS</v>
          </cell>
          <cell r="U1277">
            <v>200</v>
          </cell>
        </row>
        <row r="1278">
          <cell r="B1278" t="str">
            <v xml:space="preserve">407 - Retained Earnings             </v>
          </cell>
          <cell r="C1278" t="str">
            <v xml:space="preserve">MS - Materials &amp; Supplies          </v>
          </cell>
          <cell r="D1278" t="str">
            <v>CS</v>
          </cell>
          <cell r="U1278">
            <v>7600</v>
          </cell>
        </row>
        <row r="1279">
          <cell r="B1279" t="str">
            <v xml:space="preserve">407 - Retained Earnings             </v>
          </cell>
          <cell r="C1279" t="str">
            <v xml:space="preserve">MS - Materials &amp; Supplies          </v>
          </cell>
          <cell r="D1279" t="str">
            <v>CSP</v>
          </cell>
          <cell r="U1279">
            <v>111800</v>
          </cell>
        </row>
        <row r="1280">
          <cell r="B1280" t="str">
            <v xml:space="preserve">407 - Retained Earnings             </v>
          </cell>
          <cell r="C1280" t="str">
            <v xml:space="preserve">MS - Materials &amp; Supplies          </v>
          </cell>
          <cell r="D1280" t="str">
            <v>EO</v>
          </cell>
          <cell r="U1280">
            <v>1000</v>
          </cell>
        </row>
        <row r="1281">
          <cell r="B1281" t="str">
            <v xml:space="preserve">407 - Retained Earnings             </v>
          </cell>
          <cell r="C1281" t="str">
            <v xml:space="preserve">MS - Materials &amp; Supplies          </v>
          </cell>
          <cell r="D1281" t="str">
            <v>EO</v>
          </cell>
          <cell r="U1281">
            <v>0</v>
          </cell>
        </row>
        <row r="1282">
          <cell r="B1282" t="str">
            <v xml:space="preserve">407 - Retained Earnings             </v>
          </cell>
          <cell r="C1282" t="str">
            <v xml:space="preserve">MS - Materials &amp; Supplies          </v>
          </cell>
          <cell r="D1282" t="str">
            <v>EO</v>
          </cell>
          <cell r="U1282">
            <v>0</v>
          </cell>
        </row>
        <row r="1283">
          <cell r="B1283" t="str">
            <v xml:space="preserve">407 - Retained Earnings             </v>
          </cell>
          <cell r="C1283" t="str">
            <v xml:space="preserve">MS - Materials &amp; Supplies          </v>
          </cell>
          <cell r="D1283" t="str">
            <v>EO</v>
          </cell>
          <cell r="U1283">
            <v>1500</v>
          </cell>
        </row>
        <row r="1284">
          <cell r="B1284" t="str">
            <v xml:space="preserve">407 - Retained Earnings             </v>
          </cell>
          <cell r="C1284" t="str">
            <v xml:space="preserve">MS - Materials &amp; Supplies          </v>
          </cell>
          <cell r="D1284" t="str">
            <v>FS</v>
          </cell>
          <cell r="U1284">
            <v>3100</v>
          </cell>
        </row>
        <row r="1285">
          <cell r="B1285" t="str">
            <v xml:space="preserve">407 - Retained Earnings             </v>
          </cell>
          <cell r="C1285" t="str">
            <v xml:space="preserve">MS - Materials &amp; Supplies          </v>
          </cell>
          <cell r="D1285" t="str">
            <v>HR</v>
          </cell>
          <cell r="U1285">
            <v>6600</v>
          </cell>
        </row>
        <row r="1286">
          <cell r="B1286" t="str">
            <v xml:space="preserve">407 - Retained Earnings             </v>
          </cell>
          <cell r="C1286" t="str">
            <v xml:space="preserve">MS - Materials &amp; Supplies          </v>
          </cell>
          <cell r="D1286" t="str">
            <v>IS</v>
          </cell>
          <cell r="U1286">
            <v>100</v>
          </cell>
        </row>
        <row r="1287">
          <cell r="B1287" t="str">
            <v xml:space="preserve">407 - Retained Earnings             </v>
          </cell>
          <cell r="C1287" t="str">
            <v xml:space="preserve">MS - Materials &amp; Supplies          </v>
          </cell>
          <cell r="D1287" t="str">
            <v>CS</v>
          </cell>
          <cell r="U1287">
            <v>10200</v>
          </cell>
        </row>
        <row r="1288">
          <cell r="B1288" t="str">
            <v xml:space="preserve">407 - Retained Earnings             </v>
          </cell>
          <cell r="C1288" t="str">
            <v xml:space="preserve">MS - Materials &amp; Supplies          </v>
          </cell>
          <cell r="D1288" t="str">
            <v>CSP</v>
          </cell>
          <cell r="U1288">
            <v>1000</v>
          </cell>
        </row>
        <row r="1289">
          <cell r="B1289" t="str">
            <v xml:space="preserve">407 - Retained Earnings             </v>
          </cell>
          <cell r="C1289" t="str">
            <v xml:space="preserve">MS - Materials &amp; Supplies          </v>
          </cell>
          <cell r="D1289" t="str">
            <v>EO</v>
          </cell>
          <cell r="U1289">
            <v>0</v>
          </cell>
        </row>
        <row r="1290">
          <cell r="B1290" t="str">
            <v xml:space="preserve">407 - Retained Earnings             </v>
          </cell>
          <cell r="C1290" t="str">
            <v xml:space="preserve">MS - Materials &amp; Supplies          </v>
          </cell>
          <cell r="D1290" t="str">
            <v>EO</v>
          </cell>
          <cell r="U1290">
            <v>0</v>
          </cell>
        </row>
        <row r="1291">
          <cell r="B1291" t="str">
            <v xml:space="preserve">407 - Retained Earnings             </v>
          </cell>
          <cell r="C1291" t="str">
            <v xml:space="preserve">MS - Materials &amp; Supplies          </v>
          </cell>
          <cell r="D1291" t="str">
            <v>EO</v>
          </cell>
          <cell r="U1291">
            <v>500</v>
          </cell>
        </row>
        <row r="1292">
          <cell r="B1292" t="str">
            <v xml:space="preserve">407 - Retained Earnings             </v>
          </cell>
          <cell r="C1292" t="str">
            <v xml:space="preserve">MS - Materials &amp; Supplies          </v>
          </cell>
          <cell r="D1292" t="str">
            <v>HR</v>
          </cell>
          <cell r="U1292">
            <v>0</v>
          </cell>
        </row>
        <row r="1293">
          <cell r="B1293" t="str">
            <v xml:space="preserve">407 - Retained Earnings             </v>
          </cell>
          <cell r="C1293" t="str">
            <v xml:space="preserve">MS - Materials &amp; Supplies          </v>
          </cell>
          <cell r="D1293" t="str">
            <v>CS</v>
          </cell>
          <cell r="U1293">
            <v>300</v>
          </cell>
        </row>
        <row r="1294">
          <cell r="B1294" t="str">
            <v xml:space="preserve">407 - Retained Earnings             </v>
          </cell>
          <cell r="C1294" t="str">
            <v xml:space="preserve">MS - Materials &amp; Supplies          </v>
          </cell>
          <cell r="D1294" t="str">
            <v>CSP</v>
          </cell>
          <cell r="U1294">
            <v>1500</v>
          </cell>
        </row>
        <row r="1295">
          <cell r="B1295" t="str">
            <v xml:space="preserve">407 - Retained Earnings             </v>
          </cell>
          <cell r="C1295" t="str">
            <v xml:space="preserve">MS - Materials &amp; Supplies          </v>
          </cell>
          <cell r="D1295" t="str">
            <v>EO</v>
          </cell>
          <cell r="U1295">
            <v>100</v>
          </cell>
        </row>
        <row r="1296">
          <cell r="B1296" t="str">
            <v xml:space="preserve">407 - Retained Earnings             </v>
          </cell>
          <cell r="C1296" t="str">
            <v xml:space="preserve">MS - Materials &amp; Supplies          </v>
          </cell>
          <cell r="D1296" t="str">
            <v>EO</v>
          </cell>
          <cell r="U1296">
            <v>30100</v>
          </cell>
        </row>
        <row r="1297">
          <cell r="B1297" t="str">
            <v xml:space="preserve">407 - Retained Earnings             </v>
          </cell>
          <cell r="C1297" t="str">
            <v xml:space="preserve">MS - Materials &amp; Supplies          </v>
          </cell>
          <cell r="D1297" t="str">
            <v>EO</v>
          </cell>
          <cell r="U1297">
            <v>2100</v>
          </cell>
        </row>
        <row r="1298">
          <cell r="B1298" t="str">
            <v xml:space="preserve">407 - Retained Earnings             </v>
          </cell>
          <cell r="C1298" t="str">
            <v xml:space="preserve">MS - Materials &amp; Supplies          </v>
          </cell>
          <cell r="D1298" t="str">
            <v>EO</v>
          </cell>
          <cell r="U1298">
            <v>800</v>
          </cell>
        </row>
        <row r="1299">
          <cell r="B1299" t="str">
            <v xml:space="preserve">407 - Retained Earnings             </v>
          </cell>
          <cell r="C1299" t="str">
            <v xml:space="preserve">MS - Materials &amp; Supplies          </v>
          </cell>
          <cell r="D1299" t="str">
            <v>FS</v>
          </cell>
          <cell r="U1299">
            <v>100</v>
          </cell>
        </row>
        <row r="1300">
          <cell r="B1300" t="str">
            <v xml:space="preserve">407 - Retained Earnings             </v>
          </cell>
          <cell r="C1300" t="str">
            <v xml:space="preserve">MS - Materials &amp; Supplies          </v>
          </cell>
          <cell r="D1300" t="str">
            <v>HR</v>
          </cell>
          <cell r="U1300">
            <v>0</v>
          </cell>
        </row>
        <row r="1301">
          <cell r="B1301" t="str">
            <v xml:space="preserve">407 - Retained Earnings             </v>
          </cell>
          <cell r="C1301" t="str">
            <v xml:space="preserve">MS - Materials &amp; Supplies          </v>
          </cell>
          <cell r="D1301" t="str">
            <v>IS</v>
          </cell>
          <cell r="U1301">
            <v>4600</v>
          </cell>
        </row>
        <row r="1302">
          <cell r="B1302" t="str">
            <v xml:space="preserve">407 - Retained Earnings             </v>
          </cell>
          <cell r="C1302" t="str">
            <v xml:space="preserve">MS - Materials &amp; Supplies          </v>
          </cell>
          <cell r="D1302" t="str">
            <v>EO</v>
          </cell>
          <cell r="U1302">
            <v>8200</v>
          </cell>
        </row>
        <row r="1303">
          <cell r="B1303" t="str">
            <v xml:space="preserve">407 - Retained Earnings             </v>
          </cell>
          <cell r="C1303" t="str">
            <v xml:space="preserve">ALL - Internal Allocations          </v>
          </cell>
          <cell r="D1303" t="str">
            <v>CS</v>
          </cell>
          <cell r="U1303">
            <v>200</v>
          </cell>
        </row>
        <row r="1304">
          <cell r="B1304" t="str">
            <v xml:space="preserve">407 - Retained Earnings             </v>
          </cell>
          <cell r="C1304" t="str">
            <v xml:space="preserve">ALL - Internal Allocations          </v>
          </cell>
          <cell r="D1304" t="str">
            <v>CSP</v>
          </cell>
          <cell r="U1304">
            <v>8000</v>
          </cell>
        </row>
        <row r="1305">
          <cell r="B1305" t="str">
            <v xml:space="preserve">407 - Retained Earnings             </v>
          </cell>
          <cell r="C1305" t="str">
            <v xml:space="preserve">ALL - Internal Allocations          </v>
          </cell>
          <cell r="D1305" t="str">
            <v>EO</v>
          </cell>
          <cell r="U1305">
            <v>500</v>
          </cell>
        </row>
        <row r="1306">
          <cell r="B1306" t="str">
            <v xml:space="preserve">407 - Retained Earnings             </v>
          </cell>
          <cell r="C1306" t="str">
            <v xml:space="preserve">ALL - Internal Allocations          </v>
          </cell>
          <cell r="D1306" t="str">
            <v>EO</v>
          </cell>
          <cell r="U1306">
            <v>13900</v>
          </cell>
        </row>
        <row r="1307">
          <cell r="B1307" t="str">
            <v xml:space="preserve">407 - Retained Earnings             </v>
          </cell>
          <cell r="C1307" t="str">
            <v xml:space="preserve">ALL - Internal Allocations          </v>
          </cell>
          <cell r="D1307" t="str">
            <v>EO</v>
          </cell>
          <cell r="U1307">
            <v>6700</v>
          </cell>
        </row>
        <row r="1308">
          <cell r="B1308" t="str">
            <v xml:space="preserve">407 - Retained Earnings             </v>
          </cell>
          <cell r="C1308" t="str">
            <v xml:space="preserve">ALL - Internal Allocations          </v>
          </cell>
          <cell r="D1308" t="str">
            <v>EO</v>
          </cell>
          <cell r="U1308">
            <v>2100</v>
          </cell>
        </row>
        <row r="1309">
          <cell r="B1309" t="str">
            <v xml:space="preserve">407 - Retained Earnings             </v>
          </cell>
          <cell r="C1309" t="str">
            <v xml:space="preserve">ALL - Internal Allocations          </v>
          </cell>
          <cell r="D1309" t="str">
            <v>FS</v>
          </cell>
          <cell r="U1309">
            <v>400</v>
          </cell>
        </row>
        <row r="1310">
          <cell r="B1310" t="str">
            <v xml:space="preserve">407 - Retained Earnings             </v>
          </cell>
          <cell r="C1310" t="str">
            <v xml:space="preserve">ALL - Internal Allocations          </v>
          </cell>
          <cell r="D1310" t="str">
            <v>HR</v>
          </cell>
          <cell r="U1310">
            <v>500</v>
          </cell>
        </row>
        <row r="1311">
          <cell r="B1311" t="str">
            <v xml:space="preserve">407 - Retained Earnings             </v>
          </cell>
          <cell r="C1311" t="str">
            <v xml:space="preserve">ALL - Internal Allocations          </v>
          </cell>
          <cell r="D1311" t="str">
            <v>IS</v>
          </cell>
          <cell r="U1311">
            <v>300</v>
          </cell>
        </row>
        <row r="1312">
          <cell r="B1312" t="str">
            <v xml:space="preserve">407 - Retained Earnings             </v>
          </cell>
          <cell r="C1312" t="str">
            <v xml:space="preserve">SSP - Studies and Special Projects  </v>
          </cell>
          <cell r="D1312" t="str">
            <v>CS</v>
          </cell>
          <cell r="U1312">
            <v>363400</v>
          </cell>
        </row>
        <row r="1313">
          <cell r="B1313" t="str">
            <v xml:space="preserve">407 - Retained Earnings             </v>
          </cell>
          <cell r="C1313" t="str">
            <v xml:space="preserve">SSP - Studies and Special Projects  </v>
          </cell>
          <cell r="D1313" t="str">
            <v>CSP</v>
          </cell>
          <cell r="U1313">
            <v>6000</v>
          </cell>
        </row>
        <row r="1314">
          <cell r="B1314" t="str">
            <v xml:space="preserve">407 - Retained Earnings             </v>
          </cell>
          <cell r="C1314" t="str">
            <v xml:space="preserve">SSP - Studies and Special Projects  </v>
          </cell>
          <cell r="D1314" t="str">
            <v>EO</v>
          </cell>
          <cell r="U1314">
            <v>2500</v>
          </cell>
        </row>
        <row r="1315">
          <cell r="B1315" t="str">
            <v xml:space="preserve">407 - Retained Earnings             </v>
          </cell>
          <cell r="C1315" t="str">
            <v xml:space="preserve">SSP - Studies and Special Projects  </v>
          </cell>
          <cell r="D1315" t="str">
            <v>EO</v>
          </cell>
          <cell r="U1315">
            <v>15000</v>
          </cell>
        </row>
        <row r="1316">
          <cell r="B1316" t="str">
            <v xml:space="preserve">407 - Retained Earnings             </v>
          </cell>
          <cell r="C1316" t="str">
            <v xml:space="preserve">SSP - Studies and Special Projects  </v>
          </cell>
          <cell r="D1316" t="str">
            <v>EO</v>
          </cell>
          <cell r="U1316">
            <v>25000</v>
          </cell>
        </row>
        <row r="1317">
          <cell r="B1317" t="str">
            <v xml:space="preserve">407 - Retained Earnings             </v>
          </cell>
          <cell r="C1317" t="str">
            <v xml:space="preserve">SSP - Studies and Special Projects  </v>
          </cell>
          <cell r="D1317" t="str">
            <v>HR</v>
          </cell>
          <cell r="U1317">
            <v>22100</v>
          </cell>
        </row>
        <row r="1318">
          <cell r="B1318" t="str">
            <v xml:space="preserve">407 - Retained Earnings             </v>
          </cell>
          <cell r="C1318" t="str">
            <v xml:space="preserve">REG - Rental Regulatory and Other   </v>
          </cell>
          <cell r="D1318" t="str">
            <v>FS</v>
          </cell>
          <cell r="U1318">
            <v>40800</v>
          </cell>
        </row>
        <row r="1319">
          <cell r="B1319" t="str">
            <v xml:space="preserve">407 - Retained Earnings             </v>
          </cell>
          <cell r="C1319" t="str">
            <v xml:space="preserve">REG - Rental Regulatory and Other   </v>
          </cell>
          <cell r="D1319" t="str">
            <v>CS</v>
          </cell>
          <cell r="U1319">
            <v>53600</v>
          </cell>
        </row>
        <row r="1320">
          <cell r="B1320" t="str">
            <v xml:space="preserve">407 - Retained Earnings             </v>
          </cell>
          <cell r="C1320" t="str">
            <v xml:space="preserve">REG - Rental Regulatory and Other   </v>
          </cell>
          <cell r="D1320" t="str">
            <v>CSP</v>
          </cell>
          <cell r="U1320">
            <v>0</v>
          </cell>
        </row>
        <row r="1321">
          <cell r="B1321" t="str">
            <v xml:space="preserve">407 - Retained Earnings             </v>
          </cell>
          <cell r="C1321" t="str">
            <v xml:space="preserve">REG - Rental Regulatory and Other   </v>
          </cell>
          <cell r="D1321" t="str">
            <v>EO</v>
          </cell>
          <cell r="U1321">
            <v>2000</v>
          </cell>
        </row>
        <row r="1322">
          <cell r="B1322" t="str">
            <v xml:space="preserve">407 - Retained Earnings             </v>
          </cell>
          <cell r="C1322" t="str">
            <v xml:space="preserve">REG - Rental Regulatory and Other   </v>
          </cell>
          <cell r="D1322" t="str">
            <v>HR</v>
          </cell>
          <cell r="U1322">
            <v>2000</v>
          </cell>
        </row>
        <row r="1323">
          <cell r="B1323" t="str">
            <v xml:space="preserve">407 - Retained Earnings             </v>
          </cell>
          <cell r="C1323" t="str">
            <v xml:space="preserve">REG - Rental Regulatory and Other   </v>
          </cell>
          <cell r="D1323" t="str">
            <v>HR</v>
          </cell>
          <cell r="U1323">
            <v>12200</v>
          </cell>
        </row>
        <row r="1324">
          <cell r="B1324" t="str">
            <v xml:space="preserve">407 - Retained Earnings             </v>
          </cell>
          <cell r="C1324" t="str">
            <v xml:space="preserve">BD - Bad Debts                     </v>
          </cell>
          <cell r="D1324" t="str">
            <v>CSP</v>
          </cell>
          <cell r="U1324">
            <v>535000</v>
          </cell>
        </row>
        <row r="1325">
          <cell r="B1325" t="str">
            <v xml:space="preserve">407 - Retained Earnings             </v>
          </cell>
          <cell r="C1325" t="str">
            <v xml:space="preserve">ORV - Other Revenue                 </v>
          </cell>
          <cell r="U1325">
            <v>0</v>
          </cell>
        </row>
        <row r="1326">
          <cell r="B1326" t="str">
            <v xml:space="preserve">407 - Retained Earnings             </v>
          </cell>
          <cell r="C1326" t="str">
            <v xml:space="preserve">REG - Rental Regulatory and Other   </v>
          </cell>
          <cell r="D1326" t="str">
            <v>CS</v>
          </cell>
          <cell r="U1326">
            <v>2100</v>
          </cell>
        </row>
        <row r="1327">
          <cell r="B1327" t="str">
            <v xml:space="preserve">407 - Retained Earnings             </v>
          </cell>
          <cell r="C1327" t="str">
            <v xml:space="preserve">REG - Rental Regulatory and Other   </v>
          </cell>
          <cell r="D1327" t="str">
            <v>CSP</v>
          </cell>
          <cell r="U1327">
            <v>5000</v>
          </cell>
        </row>
        <row r="1328">
          <cell r="B1328" t="str">
            <v xml:space="preserve">407 - Retained Earnings             </v>
          </cell>
          <cell r="C1328" t="str">
            <v xml:space="preserve">REG - Rental Regulatory and Other   </v>
          </cell>
          <cell r="D1328" t="str">
            <v>EO</v>
          </cell>
          <cell r="U1328">
            <v>0</v>
          </cell>
        </row>
        <row r="1329">
          <cell r="B1329" t="str">
            <v xml:space="preserve">407 - Retained Earnings             </v>
          </cell>
          <cell r="C1329" t="str">
            <v xml:space="preserve">REG - Rental Regulatory and Other   </v>
          </cell>
          <cell r="D1329" t="str">
            <v>EO</v>
          </cell>
          <cell r="U1329">
            <v>8500</v>
          </cell>
        </row>
        <row r="1330">
          <cell r="B1330" t="str">
            <v xml:space="preserve">407 - Retained Earnings             </v>
          </cell>
          <cell r="C1330" t="str">
            <v xml:space="preserve">REG - Rental Regulatory and Other   </v>
          </cell>
          <cell r="D1330" t="str">
            <v>EO</v>
          </cell>
          <cell r="U1330">
            <v>1000</v>
          </cell>
        </row>
        <row r="1331">
          <cell r="B1331" t="str">
            <v xml:space="preserve">407 - Retained Earnings             </v>
          </cell>
          <cell r="C1331" t="str">
            <v xml:space="preserve">REG - Rental Regulatory and Other   </v>
          </cell>
          <cell r="D1331" t="str">
            <v>EO</v>
          </cell>
          <cell r="U1331">
            <v>400</v>
          </cell>
        </row>
        <row r="1332">
          <cell r="B1332" t="str">
            <v xml:space="preserve">407 - Retained Earnings             </v>
          </cell>
          <cell r="C1332" t="str">
            <v xml:space="preserve">REG - Rental Regulatory and Other   </v>
          </cell>
          <cell r="D1332" t="str">
            <v>FS</v>
          </cell>
          <cell r="U1332">
            <v>2000</v>
          </cell>
        </row>
        <row r="1333">
          <cell r="B1333" t="str">
            <v xml:space="preserve">407 - Retained Earnings             </v>
          </cell>
          <cell r="C1333" t="str">
            <v xml:space="preserve">REG - Rental Regulatory and Other   </v>
          </cell>
          <cell r="D1333" t="str">
            <v>HR</v>
          </cell>
          <cell r="U1333">
            <v>9100</v>
          </cell>
        </row>
        <row r="1334">
          <cell r="B1334" t="str">
            <v xml:space="preserve">407 - Retained Earnings             </v>
          </cell>
          <cell r="C1334" t="str">
            <v xml:space="preserve">REG - Rental Regulatory and Other   </v>
          </cell>
          <cell r="D1334" t="str">
            <v>IS</v>
          </cell>
          <cell r="U1334">
            <v>0</v>
          </cell>
        </row>
        <row r="1335">
          <cell r="B1335" t="str">
            <v xml:space="preserve">407 - Retained Earnings             </v>
          </cell>
          <cell r="C1335" t="str">
            <v xml:space="preserve">REG - Rental Regulatory and Other   </v>
          </cell>
          <cell r="D1335" t="str">
            <v>CS</v>
          </cell>
          <cell r="U1335">
            <v>76200</v>
          </cell>
        </row>
        <row r="1336">
          <cell r="B1336" t="str">
            <v xml:space="preserve">407 - Retained Earnings             </v>
          </cell>
          <cell r="C1336" t="str">
            <v xml:space="preserve">REG - Rental Regulatory and Other   </v>
          </cell>
          <cell r="D1336" t="str">
            <v>CSP</v>
          </cell>
          <cell r="U1336">
            <v>1000</v>
          </cell>
        </row>
        <row r="1337">
          <cell r="B1337" t="str">
            <v xml:space="preserve">407 - Retained Earnings             </v>
          </cell>
          <cell r="C1337" t="str">
            <v xml:space="preserve">REG - Rental Regulatory and Other   </v>
          </cell>
          <cell r="D1337" t="str">
            <v>EO</v>
          </cell>
          <cell r="U1337">
            <v>57000</v>
          </cell>
        </row>
        <row r="1338">
          <cell r="B1338" t="str">
            <v xml:space="preserve">407 - Retained Earnings             </v>
          </cell>
          <cell r="C1338" t="str">
            <v xml:space="preserve">REG - Rental Regulatory and Other   </v>
          </cell>
          <cell r="D1338" t="str">
            <v>HR</v>
          </cell>
          <cell r="U1338">
            <v>600</v>
          </cell>
        </row>
        <row r="1339">
          <cell r="B1339" t="str">
            <v xml:space="preserve">407 - Retained Earnings             </v>
          </cell>
          <cell r="C1339" t="str">
            <v xml:space="preserve">REG - Rental Regulatory and Other   </v>
          </cell>
          <cell r="D1339" t="str">
            <v>EO</v>
          </cell>
          <cell r="U1339">
            <v>1500</v>
          </cell>
        </row>
        <row r="1340">
          <cell r="B1340" t="str">
            <v xml:space="preserve">407 - Retained Earnings             </v>
          </cell>
          <cell r="C1340" t="str">
            <v xml:space="preserve">REG - Rental Regulatory and Other   </v>
          </cell>
          <cell r="D1340" t="str">
            <v>EO</v>
          </cell>
          <cell r="U1340">
            <v>5000</v>
          </cell>
        </row>
        <row r="1341">
          <cell r="B1341" t="str">
            <v xml:space="preserve">407 - Retained Earnings             </v>
          </cell>
          <cell r="C1341" t="str">
            <v xml:space="preserve">REG - Rental Regulatory and Other   </v>
          </cell>
          <cell r="D1341" t="str">
            <v>EO</v>
          </cell>
          <cell r="U1341">
            <v>7000</v>
          </cell>
        </row>
        <row r="1342">
          <cell r="B1342" t="str">
            <v xml:space="preserve">407 - Retained Earnings             </v>
          </cell>
          <cell r="C1342" t="str">
            <v xml:space="preserve">REG - Rental Regulatory and Other   </v>
          </cell>
          <cell r="D1342" t="str">
            <v>EO</v>
          </cell>
          <cell r="U1342">
            <v>-1000</v>
          </cell>
        </row>
        <row r="1343">
          <cell r="B1343" t="str">
            <v xml:space="preserve">407 - Retained Earnings             </v>
          </cell>
          <cell r="C1343" t="str">
            <v xml:space="preserve">INV - Inventory Obsolescence        </v>
          </cell>
          <cell r="D1343" t="str">
            <v>EO</v>
          </cell>
          <cell r="U1343">
            <v>60000</v>
          </cell>
        </row>
        <row r="1344">
          <cell r="B1344" t="str">
            <v xml:space="preserve">407 - Retained Earnings             </v>
          </cell>
          <cell r="C1344" t="str">
            <v xml:space="preserve">REG - Rental Regulatory and Other   </v>
          </cell>
          <cell r="D1344" t="str">
            <v>EO</v>
          </cell>
          <cell r="U1344">
            <v>79000</v>
          </cell>
        </row>
        <row r="1345">
          <cell r="B1345" t="str">
            <v xml:space="preserve">407 - Retained Earnings             </v>
          </cell>
          <cell r="C1345" t="str">
            <v xml:space="preserve">REG - Rental Regulatory and Other   </v>
          </cell>
          <cell r="D1345" t="str">
            <v>EO</v>
          </cell>
          <cell r="U1345">
            <v>110000</v>
          </cell>
        </row>
        <row r="1346">
          <cell r="B1346" t="str">
            <v xml:space="preserve">407 - Retained Earnings             </v>
          </cell>
          <cell r="C1346" t="str">
            <v xml:space="preserve">REG - Rental Regulatory and Other   </v>
          </cell>
          <cell r="D1346" t="str">
            <v>FS</v>
          </cell>
          <cell r="U1346">
            <v>367200</v>
          </cell>
        </row>
        <row r="1347">
          <cell r="B1347" t="str">
            <v xml:space="preserve">407 - Retained Earnings             </v>
          </cell>
          <cell r="C1347" t="str">
            <v xml:space="preserve">REG - Rental Regulatory and Other   </v>
          </cell>
          <cell r="D1347" t="str">
            <v>FS</v>
          </cell>
          <cell r="U1347">
            <v>221400</v>
          </cell>
        </row>
        <row r="1348">
          <cell r="B1348" t="str">
            <v xml:space="preserve">407 - Retained Earnings             </v>
          </cell>
          <cell r="C1348" t="str">
            <v xml:space="preserve">REG - Rental Regulatory and Other   </v>
          </cell>
          <cell r="D1348" t="str">
            <v>FS</v>
          </cell>
          <cell r="U1348">
            <v>28600</v>
          </cell>
        </row>
        <row r="1349">
          <cell r="B1349" t="str">
            <v xml:space="preserve">407 - Retained Earnings             </v>
          </cell>
          <cell r="C1349" t="str">
            <v xml:space="preserve">SSP - Studies and Special Projects  </v>
          </cell>
          <cell r="D1349" t="str">
            <v>EO</v>
          </cell>
          <cell r="U1349">
            <v>20000</v>
          </cell>
        </row>
        <row r="1350">
          <cell r="B1350" t="str">
            <v xml:space="preserve">407 - Retained Earnings             </v>
          </cell>
          <cell r="C1350" t="str">
            <v xml:space="preserve">FLT - Fleet Operations and Mtce     </v>
          </cell>
          <cell r="D1350" t="str">
            <v>EO</v>
          </cell>
          <cell r="U1350">
            <v>13400</v>
          </cell>
        </row>
        <row r="1351">
          <cell r="B1351" t="str">
            <v xml:space="preserve">407 - Retained Earnings             </v>
          </cell>
          <cell r="C1351" t="str">
            <v xml:space="preserve">FLT - Fleet Operations and Mtce     </v>
          </cell>
          <cell r="D1351" t="str">
            <v>EO</v>
          </cell>
          <cell r="U1351">
            <v>50000</v>
          </cell>
        </row>
        <row r="1352">
          <cell r="B1352" t="str">
            <v xml:space="preserve">407 - Retained Earnings             </v>
          </cell>
          <cell r="C1352" t="str">
            <v xml:space="preserve">FLT - Fleet Operations and Mtce     </v>
          </cell>
          <cell r="D1352" t="str">
            <v>EO</v>
          </cell>
          <cell r="U1352">
            <v>72000</v>
          </cell>
        </row>
        <row r="1353">
          <cell r="B1353" t="str">
            <v xml:space="preserve">407 - Retained Earnings             </v>
          </cell>
          <cell r="C1353" t="str">
            <v xml:space="preserve">FLT - Fleet Operations and Mtce     </v>
          </cell>
          <cell r="D1353" t="str">
            <v>EO</v>
          </cell>
          <cell r="U1353">
            <v>388200</v>
          </cell>
        </row>
        <row r="1354">
          <cell r="B1354" t="str">
            <v xml:space="preserve">407 - Retained Earnings             </v>
          </cell>
          <cell r="C1354" t="str">
            <v xml:space="preserve">FLT - Fleet Operations and Mtce     </v>
          </cell>
          <cell r="D1354" t="str">
            <v>EO</v>
          </cell>
          <cell r="U1354">
            <v>3300</v>
          </cell>
        </row>
        <row r="1355">
          <cell r="B1355" t="str">
            <v xml:space="preserve">407 - Retained Earnings             </v>
          </cell>
          <cell r="C1355" t="str">
            <v xml:space="preserve">FLT - Fleet Operations and Mtce     </v>
          </cell>
          <cell r="D1355" t="str">
            <v>EO</v>
          </cell>
          <cell r="U1355">
            <v>185000</v>
          </cell>
        </row>
        <row r="1356">
          <cell r="B1356" t="str">
            <v xml:space="preserve">407 - Retained Earnings             </v>
          </cell>
          <cell r="C1356" t="str">
            <v xml:space="preserve">FLT - Fleet Operations and Mtce     </v>
          </cell>
          <cell r="D1356" t="str">
            <v>EO</v>
          </cell>
          <cell r="U1356">
            <v>72100</v>
          </cell>
        </row>
        <row r="1357">
          <cell r="B1357" t="str">
            <v xml:space="preserve">407 - Retained Earnings             </v>
          </cell>
          <cell r="C1357" t="str">
            <v xml:space="preserve">FLT - Fleet Operations and Mtce     </v>
          </cell>
          <cell r="D1357" t="str">
            <v>EO</v>
          </cell>
          <cell r="U1357">
            <v>39100</v>
          </cell>
        </row>
        <row r="1358">
          <cell r="B1358" t="str">
            <v xml:space="preserve">407 - Retained Earnings             </v>
          </cell>
          <cell r="C1358" t="str">
            <v xml:space="preserve">FLT - Fleet Operations and Mtce     </v>
          </cell>
          <cell r="D1358" t="str">
            <v>EO</v>
          </cell>
          <cell r="U1358">
            <v>3600</v>
          </cell>
        </row>
        <row r="1359">
          <cell r="B1359" t="str">
            <v xml:space="preserve">407 - Retained Earnings             </v>
          </cell>
          <cell r="C1359" t="str">
            <v xml:space="preserve">FLT - Fleet Operations and Mtce     </v>
          </cell>
          <cell r="D1359" t="str">
            <v>EO</v>
          </cell>
          <cell r="U1359">
            <v>7200</v>
          </cell>
        </row>
        <row r="1360">
          <cell r="B1360" t="str">
            <v xml:space="preserve">407 - Retained Earnings             </v>
          </cell>
          <cell r="C1360" t="str">
            <v xml:space="preserve">FLT - Fleet Operations and Mtce     </v>
          </cell>
          <cell r="D1360" t="str">
            <v>EO</v>
          </cell>
          <cell r="U1360">
            <v>215000</v>
          </cell>
        </row>
        <row r="1361">
          <cell r="B1361" t="str">
            <v xml:space="preserve">407 - Retained Earnings             </v>
          </cell>
          <cell r="C1361" t="str">
            <v xml:space="preserve">FLT - Fleet Operations and Mtce     </v>
          </cell>
          <cell r="D1361" t="str">
            <v>EO</v>
          </cell>
          <cell r="U1361">
            <v>30900</v>
          </cell>
        </row>
        <row r="1362">
          <cell r="B1362" t="str">
            <v xml:space="preserve">407 - Retained Earnings             </v>
          </cell>
          <cell r="C1362" t="str">
            <v xml:space="preserve">LAB - Labour and Benefits           </v>
          </cell>
          <cell r="D1362" t="str">
            <v>CB</v>
          </cell>
          <cell r="U1362">
            <v>-5691400</v>
          </cell>
        </row>
        <row r="1363">
          <cell r="B1363" t="str">
            <v xml:space="preserve">407 - Retained Earnings             </v>
          </cell>
          <cell r="C1363" t="str">
            <v xml:space="preserve">ALL - Internal Allocations          </v>
          </cell>
          <cell r="D1363" t="str">
            <v>EO</v>
          </cell>
          <cell r="U1363">
            <v>-1698400</v>
          </cell>
        </row>
        <row r="1364">
          <cell r="B1364" t="str">
            <v xml:space="preserve">407 - Retained Earnings             </v>
          </cell>
          <cell r="C1364" t="str">
            <v xml:space="preserve">ALL - Internal Allocations          </v>
          </cell>
          <cell r="D1364" t="str">
            <v>EO</v>
          </cell>
          <cell r="U1364">
            <v>-850100</v>
          </cell>
        </row>
        <row r="1365">
          <cell r="B1365" t="str">
            <v xml:space="preserve">407 - Retained Earnings             </v>
          </cell>
          <cell r="C1365" t="str">
            <v xml:space="preserve">REC - Cost Recoveries               </v>
          </cell>
          <cell r="D1365" t="str">
            <v>CSP</v>
          </cell>
          <cell r="U1365">
            <v>0</v>
          </cell>
        </row>
        <row r="1366">
          <cell r="B1366" t="str">
            <v xml:space="preserve">407 - Retained Earnings             </v>
          </cell>
          <cell r="C1366" t="str">
            <v xml:space="preserve">REC - Cost Recoveries               </v>
          </cell>
          <cell r="D1366" t="str">
            <v>EO</v>
          </cell>
          <cell r="U1366">
            <v>-28000</v>
          </cell>
        </row>
        <row r="1367">
          <cell r="B1367" t="str">
            <v xml:space="preserve">407 - Retained Earnings             </v>
          </cell>
          <cell r="C1367" t="str">
            <v xml:space="preserve">REC - Cost Recoveries               </v>
          </cell>
          <cell r="D1367" t="str">
            <v>EO</v>
          </cell>
          <cell r="U1367">
            <v>0</v>
          </cell>
        </row>
        <row r="1368">
          <cell r="B1368" t="str">
            <v xml:space="preserve">407 - Retained Earnings             </v>
          </cell>
          <cell r="C1368" t="str">
            <v xml:space="preserve">REC - Cost Recoveries               </v>
          </cell>
          <cell r="D1368" t="str">
            <v>EO</v>
          </cell>
          <cell r="U1368">
            <v>0</v>
          </cell>
        </row>
        <row r="1369">
          <cell r="B1369" t="str">
            <v xml:space="preserve">407 - Retained Earnings             </v>
          </cell>
          <cell r="C1369" t="str">
            <v xml:space="preserve">REC - Cost Recoveries               </v>
          </cell>
          <cell r="D1369" t="str">
            <v>IS</v>
          </cell>
          <cell r="U1369">
            <v>0</v>
          </cell>
        </row>
        <row r="1370">
          <cell r="B1370" t="str">
            <v xml:space="preserve">407 - Retained Earnings             </v>
          </cell>
          <cell r="C1370" t="str">
            <v xml:space="preserve">REC - Cost Recoveries               </v>
          </cell>
          <cell r="D1370" t="str">
            <v>CSP</v>
          </cell>
          <cell r="U1370">
            <v>-2684000</v>
          </cell>
        </row>
        <row r="1371">
          <cell r="B1371" t="str">
            <v xml:space="preserve">407 - Retained Earnings             </v>
          </cell>
          <cell r="C1371" t="str">
            <v xml:space="preserve">REC - Cost Recoveries               </v>
          </cell>
          <cell r="D1371" t="str">
            <v>EO</v>
          </cell>
          <cell r="U1371">
            <v>-10000</v>
          </cell>
        </row>
        <row r="1372">
          <cell r="B1372" t="str">
            <v xml:space="preserve">407 - Retained Earnings             </v>
          </cell>
          <cell r="C1372" t="str">
            <v xml:space="preserve">REC - Cost Recoveries               </v>
          </cell>
          <cell r="D1372" t="str">
            <v>EO</v>
          </cell>
          <cell r="U1372">
            <v>-70000</v>
          </cell>
        </row>
        <row r="1373">
          <cell r="B1373" t="str">
            <v xml:space="preserve">407 - Retained Earnings             </v>
          </cell>
          <cell r="C1373" t="str">
            <v xml:space="preserve">REC - Cost Recoveries               </v>
          </cell>
          <cell r="D1373" t="str">
            <v>IS</v>
          </cell>
          <cell r="U1373">
            <v>-366000</v>
          </cell>
        </row>
        <row r="1374">
          <cell r="B1374" t="str">
            <v xml:space="preserve">407 - Retained Earnings             </v>
          </cell>
          <cell r="C1374" t="str">
            <v xml:space="preserve">ORV - Other Revenue                 </v>
          </cell>
          <cell r="U1374">
            <v>-86500</v>
          </cell>
        </row>
        <row r="1375">
          <cell r="B1375" t="str">
            <v xml:space="preserve">407 - Retained Earnings             </v>
          </cell>
          <cell r="C1375" t="str">
            <v xml:space="preserve">INT - Interest expense              </v>
          </cell>
          <cell r="U1375">
            <v>0</v>
          </cell>
        </row>
        <row r="1376">
          <cell r="B1376" t="str">
            <v xml:space="preserve">407 - Retained Earnings             </v>
          </cell>
          <cell r="C1376" t="str">
            <v xml:space="preserve">INT - Interest expense              </v>
          </cell>
          <cell r="U1376">
            <v>270000</v>
          </cell>
        </row>
        <row r="1377">
          <cell r="B1377" t="str">
            <v xml:space="preserve">407 - Retained Earnings             </v>
          </cell>
          <cell r="C1377" t="str">
            <v xml:space="preserve">INT - Interest expense              </v>
          </cell>
          <cell r="U1377">
            <v>0</v>
          </cell>
        </row>
        <row r="1378">
          <cell r="B1378" t="str">
            <v xml:space="preserve">407 - Retained Earnings             </v>
          </cell>
          <cell r="C1378" t="str">
            <v xml:space="preserve">INT - Interest expense              </v>
          </cell>
          <cell r="U1378">
            <v>50000</v>
          </cell>
        </row>
        <row r="1379">
          <cell r="B1379" t="str">
            <v xml:space="preserve">407 - Retained Earnings             </v>
          </cell>
          <cell r="C1379" t="str">
            <v xml:space="preserve">INT - Interest expense              </v>
          </cell>
          <cell r="U1379">
            <v>4200000</v>
          </cell>
        </row>
        <row r="1380">
          <cell r="B1380" t="str">
            <v xml:space="preserve">407 - Retained Earnings             </v>
          </cell>
          <cell r="C1380" t="str">
            <v>DEP - Amortization of Capital Assets</v>
          </cell>
          <cell r="U1380">
            <v>0</v>
          </cell>
        </row>
        <row r="1381">
          <cell r="B1381" t="str">
            <v xml:space="preserve">407 - Retained Earnings             </v>
          </cell>
          <cell r="C1381" t="str">
            <v>DEP - Amortization of Capital Assets</v>
          </cell>
          <cell r="U1381">
            <v>0</v>
          </cell>
        </row>
        <row r="1382">
          <cell r="B1382" t="str">
            <v xml:space="preserve">407 - Retained Earnings             </v>
          </cell>
          <cell r="C1382" t="str">
            <v>DEP - Amortization of Capital Assets</v>
          </cell>
          <cell r="U1382">
            <v>0</v>
          </cell>
        </row>
        <row r="1383">
          <cell r="B1383" t="str">
            <v xml:space="preserve">407 - Retained Earnings             </v>
          </cell>
          <cell r="C1383" t="str">
            <v>DEP - Amortization of Capital Assets</v>
          </cell>
          <cell r="U1383">
            <v>0</v>
          </cell>
        </row>
        <row r="1384">
          <cell r="B1384" t="str">
            <v xml:space="preserve">407 - Retained Earnings             </v>
          </cell>
          <cell r="C1384" t="str">
            <v>DEP - Amortization of Capital Assets</v>
          </cell>
          <cell r="U1384">
            <v>0</v>
          </cell>
        </row>
        <row r="1385">
          <cell r="B1385" t="str">
            <v xml:space="preserve">407 - Retained Earnings             </v>
          </cell>
          <cell r="C1385" t="str">
            <v>DEP - Amortization of Capital Assets</v>
          </cell>
          <cell r="U1385">
            <v>0</v>
          </cell>
        </row>
        <row r="1386">
          <cell r="B1386" t="str">
            <v xml:space="preserve">407 - Retained Earnings             </v>
          </cell>
          <cell r="C1386" t="str">
            <v>DEP - Amortization of Capital Assets</v>
          </cell>
          <cell r="U1386">
            <v>0</v>
          </cell>
        </row>
        <row r="1387">
          <cell r="B1387" t="str">
            <v xml:space="preserve">407 - Retained Earnings             </v>
          </cell>
          <cell r="C1387" t="str">
            <v>DEP - Amortization of Capital Assets</v>
          </cell>
          <cell r="U1387">
            <v>0</v>
          </cell>
        </row>
        <row r="1388">
          <cell r="B1388" t="str">
            <v xml:space="preserve">407 - Retained Earnings             </v>
          </cell>
          <cell r="C1388" t="str">
            <v>DEP - Amortization of Capital Assets</v>
          </cell>
          <cell r="U1388">
            <v>0</v>
          </cell>
        </row>
        <row r="1389">
          <cell r="B1389" t="str">
            <v xml:space="preserve">407 - Retained Earnings             </v>
          </cell>
          <cell r="C1389" t="str">
            <v>DEP - Amortization of Capital Assets</v>
          </cell>
          <cell r="U1389">
            <v>0</v>
          </cell>
        </row>
        <row r="1390">
          <cell r="B1390" t="str">
            <v xml:space="preserve">407 - Retained Earnings             </v>
          </cell>
          <cell r="C1390" t="str">
            <v>DEP - Amortization of Capital Assets</v>
          </cell>
          <cell r="U1390">
            <v>0</v>
          </cell>
        </row>
        <row r="1391">
          <cell r="B1391" t="str">
            <v xml:space="preserve">407 - Retained Earnings             </v>
          </cell>
          <cell r="C1391" t="str">
            <v>DEP - Amortization of Capital Assets</v>
          </cell>
          <cell r="U1391">
            <v>0</v>
          </cell>
        </row>
        <row r="1392">
          <cell r="B1392" t="str">
            <v xml:space="preserve">407 - Retained Earnings             </v>
          </cell>
          <cell r="C1392" t="str">
            <v>DEP - Amortization of Capital Assets</v>
          </cell>
          <cell r="U1392">
            <v>0</v>
          </cell>
        </row>
        <row r="1393">
          <cell r="B1393" t="str">
            <v xml:space="preserve">407 - Retained Earnings             </v>
          </cell>
          <cell r="C1393" t="str">
            <v>DEP - Amortization of Capital Assets</v>
          </cell>
          <cell r="U1393">
            <v>0</v>
          </cell>
        </row>
        <row r="1394">
          <cell r="B1394" t="str">
            <v xml:space="preserve">407 - Retained Earnings             </v>
          </cell>
          <cell r="C1394" t="str">
            <v>DEP - Amortization of Capital Assets</v>
          </cell>
          <cell r="U1394">
            <v>0</v>
          </cell>
        </row>
        <row r="1395">
          <cell r="B1395" t="str">
            <v xml:space="preserve">407 - Retained Earnings             </v>
          </cell>
          <cell r="C1395" t="str">
            <v>DEP - Amortization of Capital Assets</v>
          </cell>
          <cell r="U1395">
            <v>0</v>
          </cell>
        </row>
        <row r="1396">
          <cell r="B1396" t="str">
            <v xml:space="preserve">407 - Retained Earnings             </v>
          </cell>
          <cell r="C1396" t="str">
            <v>DEP - Amortization of Capital Assets</v>
          </cell>
          <cell r="U1396">
            <v>0</v>
          </cell>
        </row>
        <row r="1397">
          <cell r="B1397" t="str">
            <v xml:space="preserve">407 - Retained Earnings             </v>
          </cell>
          <cell r="C1397" t="str">
            <v>DEP - Amortization of Capital Assets</v>
          </cell>
          <cell r="U1397">
            <v>0</v>
          </cell>
        </row>
        <row r="1398">
          <cell r="B1398" t="str">
            <v xml:space="preserve">407 - Retained Earnings             </v>
          </cell>
          <cell r="C1398" t="str">
            <v>DEP - Amortization of Capital Assets</v>
          </cell>
          <cell r="U1398">
            <v>15919000</v>
          </cell>
        </row>
        <row r="1399">
          <cell r="B1399" t="str">
            <v xml:space="preserve">407 - Retained Earnings             </v>
          </cell>
          <cell r="C1399" t="str">
            <v>DEP - Amortization of Capital Assets</v>
          </cell>
          <cell r="U1399">
            <v>0</v>
          </cell>
        </row>
        <row r="1400">
          <cell r="B1400" t="str">
            <v xml:space="preserve">407 - Retained Earnings             </v>
          </cell>
          <cell r="C1400" t="str">
            <v xml:space="preserve">ITX - Income Tax                    </v>
          </cell>
          <cell r="U1400">
            <v>3362400</v>
          </cell>
        </row>
        <row r="1401">
          <cell r="B1401" t="str">
            <v xml:space="preserve">407 - Retained Earnings             </v>
          </cell>
          <cell r="C1401" t="str">
            <v xml:space="preserve">CTX - Capital Tax                   </v>
          </cell>
          <cell r="U1401">
            <v>600000</v>
          </cell>
        </row>
        <row r="1402">
          <cell r="B1402" t="str">
            <v xml:space="preserve">407 - Retained Earnings             </v>
          </cell>
          <cell r="C1402" t="str">
            <v xml:space="preserve">DTX - Deferred Tax                  </v>
          </cell>
          <cell r="U1402">
            <v>0</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IESO Submission"/>
      <sheetName val="Reconciliation"/>
      <sheetName val="F1 Customer Count "/>
      <sheetName val="I1 Input Current Month Init Est"/>
      <sheetName val="I2 Input Rev Prev Mth Init Est"/>
      <sheetName val="I3 Input Prev Mth Trueup Sett "/>
      <sheetName val="I4 Input Rev 2nd Prev Mth Init "/>
      <sheetName val="I5 Input 2 Prev Mth Trueup Sett"/>
      <sheetName val="I6 Input Rev 3rd Prev Mth Init"/>
      <sheetName val="I7 Input 3 Prev Mth Trueup Sett"/>
      <sheetName val="I8 Input Rev 4th Prev Mth Init"/>
      <sheetName val="I9 Input 4 Prev Mth Trueup Sett"/>
      <sheetName val="I10 Input Rev 3rd Prev Mth I"/>
      <sheetName val="I11 Input 3 Prev Mth Trueup"/>
      <sheetName val="I12 Input Rev 3rd Prev Mth I"/>
      <sheetName val="I13 Input 3 Prev Mth Trueup"/>
      <sheetName val="I14 Input Rev 3rd Prev Mth I"/>
      <sheetName val="I15 Input 3 Prev Mth Trueup"/>
      <sheetName val="I16 Input Rev 3rd Prev Mth I"/>
      <sheetName val="I17 Input 3 Prev Mth Trueup"/>
      <sheetName val="I18 Input Rev 3rd Prev Mth"/>
      <sheetName val="I19 Input 3 Prev Mth Trueup"/>
      <sheetName val="I20 Input Rev 3rd Prev Mth"/>
      <sheetName val="I21 Input 3 Prev Mth Trueup"/>
      <sheetName val="I22 Input Rev 3rd Prev Mth"/>
      <sheetName val="I23 Input 3 Prev Mth Trueup"/>
      <sheetName val="I24 Input Rev 3rd Prev Mth"/>
      <sheetName val="I25 Input 3 Prev Mth Trueup"/>
      <sheetName val="A1 Input Accounting Adjustments"/>
      <sheetName val="Master 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8">
          <cell r="E8">
            <v>44501</v>
          </cell>
          <cell r="F8">
            <v>44531</v>
          </cell>
          <cell r="G8">
            <v>44562</v>
          </cell>
        </row>
        <row r="10">
          <cell r="E10">
            <v>44530</v>
          </cell>
          <cell r="F10">
            <v>44561</v>
          </cell>
          <cell r="G10">
            <v>44592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2-A Capital Projects"/>
      <sheetName val="App.2-B_Fixed Asset Cont 2009"/>
      <sheetName val="App.2-B_Fixed Asset Cont 2010"/>
      <sheetName val="App.2-B_Fixed Asset Cont 2011"/>
      <sheetName val="App.2-B_Fix Ass Cont 2012 CGAA "/>
      <sheetName val="App.2-B_Fix Ass Cont 2012 MIFRS"/>
      <sheetName val="App.2-B_Fix Ass Cont 2013 CGAAP"/>
      <sheetName val="App.2-B_Fix Ass Cont 2013 MIFRS"/>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 Summary"/>
      <sheetName val="App.2-K_Employee Costs"/>
      <sheetName val="App.2-L_OM&amp;A_per_Cust_FTEE"/>
      <sheetName val="App.2-M_Regulatory_Costs"/>
      <sheetName val="App.2-N_Corp_Cost_Allocation"/>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U_IFRS Transition Costs"/>
      <sheetName val="App.2-T_1592_Tax_Variance"/>
      <sheetName val="App.2-V_Rev_Reconciliation"/>
      <sheetName val="Bill Impacts App 2-W Residentia"/>
      <sheetName val="Bill Impacts App 2-W GS&lt;50"/>
      <sheetName val="Bill Impacts App 2-W GS 50 -299"/>
      <sheetName val="Bill Impacts App 2-W GS 3000-49"/>
      <sheetName val="Bill Impacts App 2-W USL"/>
      <sheetName val="Bill Impacts App 2-W Street Lgt"/>
      <sheetName val="Bill Impacts App 2-W Sent Lgts"/>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BOUT THIS SPREADSHEET"/>
      <sheetName val="1 - PROJECTIONS"/>
      <sheetName val="2 - 2008 BUDGET"/>
      <sheetName val="3 - FUTURE YEARS OUTLOOK"/>
      <sheetName val="4 - NARRATIVE"/>
      <sheetName val="LISTS"/>
      <sheetName val="Assumptions"/>
    </sheetNames>
    <sheetDataSet>
      <sheetData sheetId="0"/>
      <sheetData sheetId="1" refreshError="1"/>
      <sheetData sheetId="2" refreshError="1"/>
      <sheetData sheetId="3"/>
      <sheetData sheetId="4" refreshError="1"/>
      <sheetData sheetId="5" refreshError="1"/>
      <sheetData sheetId="6">
        <row r="14">
          <cell r="B14" t="str">
            <v>METERS</v>
          </cell>
        </row>
        <row r="15">
          <cell r="B15" t="str">
            <v>COMMUN</v>
          </cell>
        </row>
        <row r="16">
          <cell r="B16" t="str">
            <v>INTERFACE</v>
          </cell>
        </row>
        <row r="17">
          <cell r="B17" t="str">
            <v>OTHER</v>
          </cell>
        </row>
      </sheetData>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NTFS"/>
      <sheetName val="for MDA"/>
      <sheetName val="Sheet2"/>
      <sheetName val="Assumptions"/>
      <sheetName val="Reg AC summary"/>
      <sheetName val="10.3511"/>
      <sheetName val="Revisions"/>
      <sheetName val="1508Other"/>
      <sheetName val=" AC 1562  PILs detail"/>
      <sheetName val="10.1555 Disp old"/>
      <sheetName val="10.1556 Disp old"/>
      <sheetName val="Monthly Bal Sheet 2012 &amp; 2013"/>
      <sheetName val="Energy-COP"/>
      <sheetName val="RSVA"/>
      <sheetName val="Reg Assets LT"/>
      <sheetName val="1508 IFRS"/>
      <sheetName val="10.1590 Recoveries  (2)"/>
      <sheetName val="10.1590 Recoveries "/>
      <sheetName val="10.1555  TOU"/>
      <sheetName val="10.1556 TOU"/>
      <sheetName val="10.1555 NonTOU Disp"/>
      <sheetName val="Disposition 1595"/>
      <sheetName val="Smart Meter Summary"/>
      <sheetName val="Monthly Bal Sheet Revised for M"/>
      <sheetName val="10.1555Original "/>
      <sheetName val="10.1555 SM-RA"/>
      <sheetName val="10.1556 SM-RA"/>
      <sheetName val="Sheet4"/>
      <sheetName val="Sheet3"/>
      <sheetName val="BDGT REV"/>
      <sheetName val="Calc Amort Exp 2012"/>
      <sheetName val="10.1555 "/>
      <sheetName val="STRD MTRS"/>
      <sheetName val="Allocate Proj Mgmt"/>
      <sheetName val="10.1556"/>
      <sheetName val="10.1480"/>
      <sheetName val="10.1480.SPC"/>
      <sheetName val="10.1480.LLPLC"/>
      <sheetName val="10.1590 Reg Assets"/>
      <sheetName val="10.1591 New Sept 1 "/>
      <sheetName val="10.1518"/>
      <sheetName val="10.1548"/>
      <sheetName val="10.1531"/>
      <sheetName val="10.1532"/>
      <sheetName val="10.1535"/>
      <sheetName val=" 1562  PILs detail"/>
      <sheetName val="1562  PILs"/>
      <sheetName val="1592  PILs"/>
      <sheetName val="10.3428"/>
      <sheetName val="Sheet1"/>
    </sheetNames>
    <sheetDataSet>
      <sheetData sheetId="0"/>
      <sheetData sheetId="1"/>
      <sheetData sheetId="2"/>
      <sheetData sheetId="3"/>
      <sheetData sheetId="4"/>
      <sheetData sheetId="5">
        <row r="13">
          <cell r="C13">
            <v>1.47E-2</v>
          </cell>
        </row>
      </sheetData>
      <sheetData sheetId="6"/>
      <sheetData sheetId="7"/>
      <sheetData sheetId="8"/>
      <sheetData sheetId="9"/>
      <sheetData sheetId="10"/>
      <sheetData sheetId="11"/>
      <sheetData sheetId="12"/>
      <sheetData sheetId="13">
        <row r="46">
          <cell r="L46">
            <v>2973121.3821834396</v>
          </cell>
        </row>
      </sheetData>
      <sheetData sheetId="14"/>
      <sheetData sheetId="15"/>
      <sheetData sheetId="16"/>
      <sheetData sheetId="17"/>
      <sheetData sheetId="18"/>
      <sheetData sheetId="19"/>
      <sheetData sheetId="20"/>
      <sheetData sheetId="21">
        <row r="23">
          <cell r="O23">
            <v>-7642739</v>
          </cell>
        </row>
      </sheetData>
      <sheetData sheetId="22">
        <row r="23">
          <cell r="O23">
            <v>-7642739</v>
          </cell>
        </row>
      </sheetData>
      <sheetData sheetId="23">
        <row r="23">
          <cell r="O23">
            <v>-7642739</v>
          </cell>
        </row>
      </sheetData>
      <sheetData sheetId="24">
        <row r="46">
          <cell r="L46">
            <v>2974580.7321834392</v>
          </cell>
        </row>
      </sheetData>
      <sheetData sheetId="25"/>
      <sheetData sheetId="26"/>
      <sheetData sheetId="27"/>
      <sheetData sheetId="28"/>
      <sheetData sheetId="29"/>
      <sheetData sheetId="30">
        <row r="48">
          <cell r="M48">
            <v>458614.41440697887</v>
          </cell>
        </row>
      </sheetData>
      <sheetData sheetId="31">
        <row r="48">
          <cell r="M48">
            <v>458614.41440697887</v>
          </cell>
        </row>
      </sheetData>
      <sheetData sheetId="32"/>
      <sheetData sheetId="33">
        <row r="174">
          <cell r="C174">
            <v>0</v>
          </cell>
        </row>
      </sheetData>
      <sheetData sheetId="34">
        <row r="46">
          <cell r="L46">
            <v>2974580.7321834392</v>
          </cell>
        </row>
      </sheetData>
      <sheetData sheetId="35"/>
      <sheetData sheetId="36"/>
      <sheetData sheetId="37"/>
      <sheetData sheetId="38"/>
      <sheetData sheetId="39"/>
      <sheetData sheetId="40">
        <row r="48">
          <cell r="M48">
            <v>458614.41440697887</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results"/>
      <sheetName val="Relationships"/>
      <sheetName val="SFR stats"/>
      <sheetName val="Customer Counts"/>
      <sheetName val="Manual Bills"/>
      <sheetName val="GL Corr"/>
      <sheetName val="GL"/>
      <sheetName val="Purchase&amp;Losses - pre RRRP adj"/>
      <sheetName val="Purchases &amp; Losses"/>
      <sheetName val="Distrib Stats &amp; Unbill Distrib"/>
      <sheetName val="TfrDisc"/>
      <sheetName val="RR"/>
      <sheetName val="Energy Stats "/>
      <sheetName val="Class A Billings"/>
      <sheetName val="Non-Comm Chgs"/>
      <sheetName val="StatsCan"/>
      <sheetName val="Customer Billing analysis"/>
      <sheetName val="Unbilled Energy"/>
      <sheetName val="Unbilled Energy (2)"/>
      <sheetName val="RSVA gl"/>
      <sheetName val="Interest"/>
      <sheetName val="RSVA"/>
      <sheetName val="RSVA accts"/>
      <sheetName val="GA Analysis"/>
      <sheetName val="GL Balances 2013"/>
      <sheetName val="COP"/>
      <sheetName val="Day 1 2 or 3 jnls"/>
      <sheetName val="IESO invoice distribution preli"/>
      <sheetName val="IESO invoice distribution"/>
      <sheetName val="IESO Credit forms"/>
      <sheetName val="IESO Credits"/>
      <sheetName val="IESO Price and Qty Difference"/>
      <sheetName val="Transm Conn Chg Generation"/>
      <sheetName val="BalSheet Pres"/>
      <sheetName val="YE WP fixed price debits"/>
      <sheetName val="Board report"/>
      <sheetName val="YE FS Note 5"/>
      <sheetName val="YE pres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ists"/>
    </sheetNames>
    <sheetDataSet>
      <sheetData sheetId="0">
        <row r="43">
          <cell r="B43" t="str">
            <v>A - Regulatory</v>
          </cell>
        </row>
        <row r="44">
          <cell r="B44" t="str">
            <v>B - Safety</v>
          </cell>
        </row>
        <row r="45">
          <cell r="B45" t="str">
            <v>C - Reliability</v>
          </cell>
        </row>
        <row r="46">
          <cell r="B46" t="str">
            <v>D - Service Level Enhancements</v>
          </cell>
        </row>
        <row r="47">
          <cell r="B47" t="str">
            <v>E - Capacity</v>
          </cell>
        </row>
        <row r="48">
          <cell r="B48" t="str">
            <v xml:space="preserve">F - City &amp; Developer Driven </v>
          </cell>
        </row>
        <row r="49">
          <cell r="B49" t="str">
            <v>G - Customer Service</v>
          </cell>
        </row>
        <row r="50">
          <cell r="B50" t="str">
            <v>H - Efficiency</v>
          </cell>
        </row>
        <row r="54">
          <cell r="B54" t="str">
            <v>1-3 = Low priority</v>
          </cell>
        </row>
        <row r="55">
          <cell r="B55" t="str">
            <v>4-6 = Moderate priorty</v>
          </cell>
        </row>
        <row r="56">
          <cell r="B56" t="str">
            <v>7-10 = High priority</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8182-CBC6-4F4B-A6AE-2AE194B1471F}">
  <dimension ref="A1:CO10"/>
  <sheetViews>
    <sheetView tabSelected="1" zoomScale="70" zoomScaleNormal="70" workbookViewId="0">
      <pane xSplit="2" ySplit="7" topLeftCell="C8" activePane="bottomRight" state="frozen"/>
      <selection pane="topRight" activeCell="C1" sqref="C1"/>
      <selection pane="bottomLeft" activeCell="A8" sqref="A8"/>
      <selection pane="bottomRight" activeCell="A47" sqref="A47"/>
    </sheetView>
  </sheetViews>
  <sheetFormatPr defaultRowHeight="14.5" x14ac:dyDescent="0.35"/>
  <cols>
    <col min="1" max="1" width="26.453125" style="3" customWidth="1"/>
    <col min="2" max="2" width="9.54296875" style="3" customWidth="1"/>
    <col min="3" max="12" width="16.7265625" style="3" customWidth="1"/>
    <col min="13" max="82" width="16.7265625" style="26" customWidth="1"/>
    <col min="83" max="84" width="20.26953125" style="3" customWidth="1"/>
    <col min="85" max="86" width="17.36328125" style="3" customWidth="1"/>
    <col min="87" max="88" width="26.54296875" style="3" customWidth="1"/>
    <col min="89" max="93" width="17.36328125" style="3" customWidth="1"/>
    <col min="94" max="16384" width="8.7265625" style="3"/>
  </cols>
  <sheetData>
    <row r="1" spans="1:93" ht="29.5" customHeight="1" x14ac:dyDescent="0.35">
      <c r="A1" s="20" t="s">
        <v>12</v>
      </c>
    </row>
    <row r="2" spans="1:93" s="26" customFormat="1" ht="19" customHeight="1" x14ac:dyDescent="0.45">
      <c r="A2" s="78" t="s">
        <v>13</v>
      </c>
    </row>
    <row r="3" spans="1:93" ht="15" thickBot="1" x14ac:dyDescent="0.4"/>
    <row r="4" spans="1:93" ht="29" thickBot="1" x14ac:dyDescent="0.7">
      <c r="C4" s="100">
        <v>2015</v>
      </c>
      <c r="D4" s="101"/>
      <c r="E4" s="101"/>
      <c r="F4" s="101"/>
      <c r="G4" s="101"/>
      <c r="H4" s="101"/>
      <c r="I4" s="101"/>
      <c r="J4" s="101"/>
      <c r="K4" s="101"/>
      <c r="L4" s="102"/>
      <c r="M4" s="100">
        <v>2016</v>
      </c>
      <c r="N4" s="101"/>
      <c r="O4" s="101"/>
      <c r="P4" s="101"/>
      <c r="Q4" s="101"/>
      <c r="R4" s="101"/>
      <c r="S4" s="101"/>
      <c r="T4" s="101"/>
      <c r="U4" s="101"/>
      <c r="V4" s="102"/>
      <c r="W4" s="100">
        <v>2017</v>
      </c>
      <c r="X4" s="101"/>
      <c r="Y4" s="101"/>
      <c r="Z4" s="101"/>
      <c r="AA4" s="101"/>
      <c r="AB4" s="101"/>
      <c r="AC4" s="101"/>
      <c r="AD4" s="101"/>
      <c r="AE4" s="101"/>
      <c r="AF4" s="102"/>
      <c r="AG4" s="100">
        <v>2018</v>
      </c>
      <c r="AH4" s="101"/>
      <c r="AI4" s="101"/>
      <c r="AJ4" s="101"/>
      <c r="AK4" s="101"/>
      <c r="AL4" s="101"/>
      <c r="AM4" s="101"/>
      <c r="AN4" s="101"/>
      <c r="AO4" s="101"/>
      <c r="AP4" s="102"/>
      <c r="AQ4" s="100">
        <v>2019</v>
      </c>
      <c r="AR4" s="101"/>
      <c r="AS4" s="101"/>
      <c r="AT4" s="101"/>
      <c r="AU4" s="101"/>
      <c r="AV4" s="101"/>
      <c r="AW4" s="101"/>
      <c r="AX4" s="101"/>
      <c r="AY4" s="101"/>
      <c r="AZ4" s="102"/>
      <c r="BA4" s="100">
        <v>2020</v>
      </c>
      <c r="BB4" s="101"/>
      <c r="BC4" s="101"/>
      <c r="BD4" s="101"/>
      <c r="BE4" s="101"/>
      <c r="BF4" s="101"/>
      <c r="BG4" s="101"/>
      <c r="BH4" s="101"/>
      <c r="BI4" s="101"/>
      <c r="BJ4" s="102"/>
      <c r="BK4" s="100">
        <v>2021</v>
      </c>
      <c r="BL4" s="101"/>
      <c r="BM4" s="101"/>
      <c r="BN4" s="101"/>
      <c r="BO4" s="101"/>
      <c r="BP4" s="101"/>
      <c r="BQ4" s="101"/>
      <c r="BR4" s="101"/>
      <c r="BS4" s="101"/>
      <c r="BT4" s="102"/>
      <c r="BU4" s="100">
        <v>2022</v>
      </c>
      <c r="BV4" s="101"/>
      <c r="BW4" s="101"/>
      <c r="BX4" s="101"/>
      <c r="BY4" s="101"/>
      <c r="BZ4" s="101"/>
      <c r="CA4" s="101"/>
      <c r="CB4" s="101"/>
      <c r="CC4" s="101"/>
      <c r="CD4" s="102"/>
      <c r="CE4" s="92">
        <f>BU4+1</f>
        <v>2023</v>
      </c>
      <c r="CF4" s="93"/>
      <c r="CG4" s="93"/>
      <c r="CH4" s="93"/>
      <c r="CI4" s="94" t="s">
        <v>144</v>
      </c>
      <c r="CJ4" s="95"/>
      <c r="CK4" s="95"/>
      <c r="CL4" s="96"/>
      <c r="CM4" s="68"/>
      <c r="CN4" s="69" t="s">
        <v>145</v>
      </c>
      <c r="CO4" s="70"/>
    </row>
    <row r="5" spans="1:93" ht="15" customHeight="1" thickBot="1" x14ac:dyDescent="0.4">
      <c r="A5" s="104" t="s">
        <v>0</v>
      </c>
      <c r="B5" s="106" t="s">
        <v>1</v>
      </c>
      <c r="C5" s="97" t="s">
        <v>5</v>
      </c>
      <c r="D5" s="98" t="s">
        <v>6</v>
      </c>
      <c r="E5" s="98" t="s">
        <v>7</v>
      </c>
      <c r="F5" s="98" t="s">
        <v>78</v>
      </c>
      <c r="G5" s="98" t="s">
        <v>8</v>
      </c>
      <c r="H5" s="98" t="s">
        <v>9</v>
      </c>
      <c r="I5" s="98" t="s">
        <v>10</v>
      </c>
      <c r="J5" s="98" t="s">
        <v>7</v>
      </c>
      <c r="K5" s="103" t="s">
        <v>79</v>
      </c>
      <c r="L5" s="99" t="s">
        <v>11</v>
      </c>
      <c r="M5" s="97" t="s">
        <v>80</v>
      </c>
      <c r="N5" s="98" t="s">
        <v>81</v>
      </c>
      <c r="O5" s="98" t="s">
        <v>82</v>
      </c>
      <c r="P5" s="98" t="s">
        <v>83</v>
      </c>
      <c r="Q5" s="98" t="s">
        <v>84</v>
      </c>
      <c r="R5" s="98" t="s">
        <v>85</v>
      </c>
      <c r="S5" s="98" t="s">
        <v>86</v>
      </c>
      <c r="T5" s="98" t="s">
        <v>82</v>
      </c>
      <c r="U5" s="103" t="s">
        <v>87</v>
      </c>
      <c r="V5" s="99" t="s">
        <v>88</v>
      </c>
      <c r="W5" s="97" t="s">
        <v>89</v>
      </c>
      <c r="X5" s="98" t="s">
        <v>90</v>
      </c>
      <c r="Y5" s="98" t="s">
        <v>91</v>
      </c>
      <c r="Z5" s="98" t="s">
        <v>92</v>
      </c>
      <c r="AA5" s="98" t="s">
        <v>93</v>
      </c>
      <c r="AB5" s="98" t="s">
        <v>94</v>
      </c>
      <c r="AC5" s="98" t="s">
        <v>95</v>
      </c>
      <c r="AD5" s="98" t="s">
        <v>91</v>
      </c>
      <c r="AE5" s="103" t="s">
        <v>96</v>
      </c>
      <c r="AF5" s="99" t="s">
        <v>97</v>
      </c>
      <c r="AG5" s="97" t="s">
        <v>98</v>
      </c>
      <c r="AH5" s="98" t="s">
        <v>99</v>
      </c>
      <c r="AI5" s="98" t="s">
        <v>100</v>
      </c>
      <c r="AJ5" s="98" t="s">
        <v>101</v>
      </c>
      <c r="AK5" s="98" t="s">
        <v>102</v>
      </c>
      <c r="AL5" s="98" t="s">
        <v>103</v>
      </c>
      <c r="AM5" s="98" t="s">
        <v>104</v>
      </c>
      <c r="AN5" s="98" t="s">
        <v>100</v>
      </c>
      <c r="AO5" s="103" t="s">
        <v>105</v>
      </c>
      <c r="AP5" s="99" t="s">
        <v>106</v>
      </c>
      <c r="AQ5" s="97" t="s">
        <v>107</v>
      </c>
      <c r="AR5" s="98" t="s">
        <v>108</v>
      </c>
      <c r="AS5" s="98" t="s">
        <v>109</v>
      </c>
      <c r="AT5" s="98" t="s">
        <v>110</v>
      </c>
      <c r="AU5" s="98" t="s">
        <v>111</v>
      </c>
      <c r="AV5" s="98" t="s">
        <v>112</v>
      </c>
      <c r="AW5" s="98" t="s">
        <v>113</v>
      </c>
      <c r="AX5" s="98" t="s">
        <v>109</v>
      </c>
      <c r="AY5" s="103" t="s">
        <v>114</v>
      </c>
      <c r="AZ5" s="99" t="s">
        <v>115</v>
      </c>
      <c r="BA5" s="97" t="s">
        <v>116</v>
      </c>
      <c r="BB5" s="98" t="s">
        <v>117</v>
      </c>
      <c r="BC5" s="98" t="s">
        <v>118</v>
      </c>
      <c r="BD5" s="98" t="s">
        <v>119</v>
      </c>
      <c r="BE5" s="98" t="s">
        <v>120</v>
      </c>
      <c r="BF5" s="98" t="s">
        <v>121</v>
      </c>
      <c r="BG5" s="98" t="s">
        <v>122</v>
      </c>
      <c r="BH5" s="98" t="s">
        <v>118</v>
      </c>
      <c r="BI5" s="103" t="s">
        <v>123</v>
      </c>
      <c r="BJ5" s="99" t="s">
        <v>124</v>
      </c>
      <c r="BK5" s="97" t="s">
        <v>125</v>
      </c>
      <c r="BL5" s="98" t="s">
        <v>126</v>
      </c>
      <c r="BM5" s="98" t="s">
        <v>127</v>
      </c>
      <c r="BN5" s="98" t="s">
        <v>128</v>
      </c>
      <c r="BO5" s="98" t="s">
        <v>129</v>
      </c>
      <c r="BP5" s="98" t="s">
        <v>130</v>
      </c>
      <c r="BQ5" s="98" t="s">
        <v>131</v>
      </c>
      <c r="BR5" s="98" t="s">
        <v>127</v>
      </c>
      <c r="BS5" s="103" t="s">
        <v>132</v>
      </c>
      <c r="BT5" s="99" t="s">
        <v>133</v>
      </c>
      <c r="BU5" s="97" t="s">
        <v>134</v>
      </c>
      <c r="BV5" s="98" t="s">
        <v>135</v>
      </c>
      <c r="BW5" s="98" t="s">
        <v>136</v>
      </c>
      <c r="BX5" s="98" t="s">
        <v>137</v>
      </c>
      <c r="BY5" s="98" t="s">
        <v>138</v>
      </c>
      <c r="BZ5" s="98" t="s">
        <v>139</v>
      </c>
      <c r="CA5" s="98" t="s">
        <v>140</v>
      </c>
      <c r="CB5" s="98" t="s">
        <v>136</v>
      </c>
      <c r="CC5" s="103" t="s">
        <v>141</v>
      </c>
      <c r="CD5" s="99" t="s">
        <v>142</v>
      </c>
      <c r="CE5" s="97" t="s">
        <v>146</v>
      </c>
      <c r="CF5" s="98" t="s">
        <v>147</v>
      </c>
      <c r="CG5" s="98" t="s">
        <v>148</v>
      </c>
      <c r="CH5" s="99" t="s">
        <v>149</v>
      </c>
      <c r="CI5" s="97" t="s">
        <v>150</v>
      </c>
      <c r="CJ5" s="98" t="s">
        <v>151</v>
      </c>
      <c r="CK5" s="98" t="s">
        <v>152</v>
      </c>
      <c r="CL5" s="99" t="s">
        <v>153</v>
      </c>
      <c r="CM5" s="85" t="s">
        <v>154</v>
      </c>
      <c r="CN5" s="88" t="s">
        <v>155</v>
      </c>
      <c r="CO5" s="89" t="s">
        <v>156</v>
      </c>
    </row>
    <row r="6" spans="1:93" ht="42" customHeight="1" thickBot="1" x14ac:dyDescent="0.4">
      <c r="A6" s="105"/>
      <c r="B6" s="107"/>
      <c r="C6" s="97"/>
      <c r="D6" s="98"/>
      <c r="E6" s="98"/>
      <c r="F6" s="98"/>
      <c r="G6" s="98"/>
      <c r="H6" s="98"/>
      <c r="I6" s="98"/>
      <c r="J6" s="98"/>
      <c r="K6" s="103"/>
      <c r="L6" s="99"/>
      <c r="M6" s="97"/>
      <c r="N6" s="98"/>
      <c r="O6" s="98"/>
      <c r="P6" s="98"/>
      <c r="Q6" s="98"/>
      <c r="R6" s="98"/>
      <c r="S6" s="98"/>
      <c r="T6" s="98"/>
      <c r="U6" s="103"/>
      <c r="V6" s="99"/>
      <c r="W6" s="97"/>
      <c r="X6" s="98"/>
      <c r="Y6" s="98"/>
      <c r="Z6" s="98"/>
      <c r="AA6" s="98"/>
      <c r="AB6" s="98"/>
      <c r="AC6" s="98"/>
      <c r="AD6" s="98"/>
      <c r="AE6" s="103"/>
      <c r="AF6" s="99"/>
      <c r="AG6" s="97"/>
      <c r="AH6" s="98"/>
      <c r="AI6" s="98"/>
      <c r="AJ6" s="98"/>
      <c r="AK6" s="98"/>
      <c r="AL6" s="98"/>
      <c r="AM6" s="98"/>
      <c r="AN6" s="98"/>
      <c r="AO6" s="103"/>
      <c r="AP6" s="99"/>
      <c r="AQ6" s="97"/>
      <c r="AR6" s="98"/>
      <c r="AS6" s="98"/>
      <c r="AT6" s="98"/>
      <c r="AU6" s="98"/>
      <c r="AV6" s="98"/>
      <c r="AW6" s="98"/>
      <c r="AX6" s="98"/>
      <c r="AY6" s="103"/>
      <c r="AZ6" s="99"/>
      <c r="BA6" s="97"/>
      <c r="BB6" s="98"/>
      <c r="BC6" s="98"/>
      <c r="BD6" s="98"/>
      <c r="BE6" s="98"/>
      <c r="BF6" s="98"/>
      <c r="BG6" s="98"/>
      <c r="BH6" s="98"/>
      <c r="BI6" s="103"/>
      <c r="BJ6" s="99"/>
      <c r="BK6" s="97"/>
      <c r="BL6" s="98"/>
      <c r="BM6" s="98"/>
      <c r="BN6" s="98"/>
      <c r="BO6" s="98"/>
      <c r="BP6" s="98"/>
      <c r="BQ6" s="98"/>
      <c r="BR6" s="98"/>
      <c r="BS6" s="103"/>
      <c r="BT6" s="99"/>
      <c r="BU6" s="97"/>
      <c r="BV6" s="98"/>
      <c r="BW6" s="98"/>
      <c r="BX6" s="98"/>
      <c r="BY6" s="98"/>
      <c r="BZ6" s="98"/>
      <c r="CA6" s="98"/>
      <c r="CB6" s="98"/>
      <c r="CC6" s="103"/>
      <c r="CD6" s="99"/>
      <c r="CE6" s="97"/>
      <c r="CF6" s="98"/>
      <c r="CG6" s="98"/>
      <c r="CH6" s="99"/>
      <c r="CI6" s="97"/>
      <c r="CJ6" s="98"/>
      <c r="CK6" s="98"/>
      <c r="CL6" s="99"/>
      <c r="CM6" s="86"/>
      <c r="CN6" s="88"/>
      <c r="CO6" s="90"/>
    </row>
    <row r="7" spans="1:93" ht="25.5" customHeight="1" thickBot="1" x14ac:dyDescent="0.4">
      <c r="A7" s="105"/>
      <c r="B7" s="107"/>
      <c r="C7" s="97"/>
      <c r="D7" s="98"/>
      <c r="E7" s="98"/>
      <c r="F7" s="98"/>
      <c r="G7" s="98"/>
      <c r="H7" s="98"/>
      <c r="I7" s="98"/>
      <c r="J7" s="98"/>
      <c r="K7" s="103"/>
      <c r="L7" s="99"/>
      <c r="M7" s="97"/>
      <c r="N7" s="98"/>
      <c r="O7" s="98"/>
      <c r="P7" s="98"/>
      <c r="Q7" s="98"/>
      <c r="R7" s="98"/>
      <c r="S7" s="98"/>
      <c r="T7" s="98"/>
      <c r="U7" s="103"/>
      <c r="V7" s="99"/>
      <c r="W7" s="97"/>
      <c r="X7" s="98"/>
      <c r="Y7" s="98"/>
      <c r="Z7" s="98"/>
      <c r="AA7" s="98"/>
      <c r="AB7" s="98"/>
      <c r="AC7" s="98"/>
      <c r="AD7" s="98"/>
      <c r="AE7" s="103"/>
      <c r="AF7" s="99"/>
      <c r="AG7" s="97"/>
      <c r="AH7" s="98"/>
      <c r="AI7" s="98"/>
      <c r="AJ7" s="98"/>
      <c r="AK7" s="98"/>
      <c r="AL7" s="98"/>
      <c r="AM7" s="98"/>
      <c r="AN7" s="98"/>
      <c r="AO7" s="103"/>
      <c r="AP7" s="99"/>
      <c r="AQ7" s="97"/>
      <c r="AR7" s="98"/>
      <c r="AS7" s="98"/>
      <c r="AT7" s="98"/>
      <c r="AU7" s="98"/>
      <c r="AV7" s="98"/>
      <c r="AW7" s="98"/>
      <c r="AX7" s="98"/>
      <c r="AY7" s="103"/>
      <c r="AZ7" s="99"/>
      <c r="BA7" s="97"/>
      <c r="BB7" s="98"/>
      <c r="BC7" s="98"/>
      <c r="BD7" s="98"/>
      <c r="BE7" s="98"/>
      <c r="BF7" s="98"/>
      <c r="BG7" s="98"/>
      <c r="BH7" s="98"/>
      <c r="BI7" s="103"/>
      <c r="BJ7" s="99"/>
      <c r="BK7" s="97"/>
      <c r="BL7" s="98"/>
      <c r="BM7" s="98"/>
      <c r="BN7" s="98"/>
      <c r="BO7" s="98"/>
      <c r="BP7" s="98"/>
      <c r="BQ7" s="98"/>
      <c r="BR7" s="98"/>
      <c r="BS7" s="103"/>
      <c r="BT7" s="99"/>
      <c r="BU7" s="97"/>
      <c r="BV7" s="98"/>
      <c r="BW7" s="98"/>
      <c r="BX7" s="98"/>
      <c r="BY7" s="98"/>
      <c r="BZ7" s="98"/>
      <c r="CA7" s="98"/>
      <c r="CB7" s="98"/>
      <c r="CC7" s="103"/>
      <c r="CD7" s="99"/>
      <c r="CE7" s="97"/>
      <c r="CF7" s="98"/>
      <c r="CG7" s="98"/>
      <c r="CH7" s="99"/>
      <c r="CI7" s="97"/>
      <c r="CJ7" s="98"/>
      <c r="CK7" s="98"/>
      <c r="CL7" s="99" t="s">
        <v>157</v>
      </c>
      <c r="CM7" s="87"/>
      <c r="CN7" s="88"/>
      <c r="CO7" s="91"/>
    </row>
    <row r="8" spans="1:93" s="9" customFormat="1" x14ac:dyDescent="0.35">
      <c r="A8" s="19" t="s">
        <v>2</v>
      </c>
      <c r="B8" s="1"/>
      <c r="C8" s="21"/>
      <c r="D8" s="23"/>
      <c r="E8" s="23"/>
      <c r="F8" s="23"/>
      <c r="G8" s="23"/>
      <c r="H8" s="23"/>
      <c r="I8" s="23"/>
      <c r="J8" s="23"/>
      <c r="K8" s="23"/>
      <c r="L8" s="12"/>
      <c r="M8" s="21"/>
      <c r="N8" s="23"/>
      <c r="O8" s="23"/>
      <c r="P8" s="23"/>
      <c r="Q8" s="23"/>
      <c r="R8" s="23"/>
      <c r="S8" s="23"/>
      <c r="T8" s="23"/>
      <c r="U8" s="23"/>
      <c r="V8" s="12"/>
      <c r="W8" s="21"/>
      <c r="X8" s="23"/>
      <c r="Y8" s="23"/>
      <c r="Z8" s="23"/>
      <c r="AA8" s="23"/>
      <c r="AB8" s="23"/>
      <c r="AC8" s="23"/>
      <c r="AD8" s="23"/>
      <c r="AE8" s="23"/>
      <c r="AF8" s="12"/>
      <c r="AG8" s="21"/>
      <c r="AH8" s="23"/>
      <c r="AI8" s="23"/>
      <c r="AJ8" s="23"/>
      <c r="AK8" s="23"/>
      <c r="AL8" s="23"/>
      <c r="AM8" s="23"/>
      <c r="AN8" s="23"/>
      <c r="AO8" s="23"/>
      <c r="AP8" s="12"/>
      <c r="AQ8" s="21"/>
      <c r="AR8" s="23"/>
      <c r="AS8" s="23"/>
      <c r="AT8" s="23"/>
      <c r="AU8" s="23"/>
      <c r="AV8" s="23"/>
      <c r="AW8" s="23"/>
      <c r="AX8" s="23"/>
      <c r="AY8" s="23"/>
      <c r="AZ8" s="12"/>
      <c r="BA8" s="21"/>
      <c r="BB8" s="23"/>
      <c r="BC8" s="23"/>
      <c r="BD8" s="23"/>
      <c r="BE8" s="23"/>
      <c r="BF8" s="23"/>
      <c r="BG8" s="23"/>
      <c r="BH8" s="23"/>
      <c r="BI8" s="23"/>
      <c r="BJ8" s="12"/>
      <c r="BK8" s="21"/>
      <c r="BL8" s="23"/>
      <c r="BM8" s="23"/>
      <c r="BN8" s="23"/>
      <c r="BO8" s="23"/>
      <c r="BP8" s="23"/>
      <c r="BQ8" s="23"/>
      <c r="BR8" s="23"/>
      <c r="BS8" s="23"/>
      <c r="BT8" s="12"/>
      <c r="BU8" s="21"/>
      <c r="BV8" s="23"/>
      <c r="BW8" s="23"/>
      <c r="BX8" s="23"/>
      <c r="BY8" s="23"/>
      <c r="BZ8" s="23"/>
      <c r="CA8" s="23"/>
      <c r="CB8" s="23"/>
      <c r="CC8" s="23"/>
      <c r="CD8" s="12"/>
      <c r="CE8" s="21"/>
      <c r="CH8" s="12"/>
      <c r="CL8" s="12"/>
      <c r="CN8" s="71"/>
      <c r="CO8" s="12"/>
    </row>
    <row r="9" spans="1:93" s="6" customFormat="1" ht="17.5" customHeight="1" thickBot="1" x14ac:dyDescent="0.35">
      <c r="A9" s="13" t="s">
        <v>3</v>
      </c>
      <c r="B9" s="11">
        <v>1588</v>
      </c>
      <c r="C9" s="24">
        <v>-467081.43</v>
      </c>
      <c r="D9" s="14">
        <v>-372517.27</v>
      </c>
      <c r="E9" s="14"/>
      <c r="F9" s="25"/>
      <c r="G9" s="18">
        <f t="shared" ref="G9:G10" si="0">C9+D9-E9+SUM(F9:F9)</f>
        <v>-839598.7</v>
      </c>
      <c r="H9" s="4">
        <v>9588.6200000000008</v>
      </c>
      <c r="I9" s="14">
        <v>75.240000000000009</v>
      </c>
      <c r="J9" s="14"/>
      <c r="K9" s="25"/>
      <c r="L9" s="10">
        <f t="shared" ref="L9:L10" si="1">H9+I9-J9+K9</f>
        <v>9663.86</v>
      </c>
      <c r="M9" s="24">
        <f t="shared" ref="M9:M10" si="2">G9</f>
        <v>-839598.7</v>
      </c>
      <c r="N9" s="14">
        <v>292663</v>
      </c>
      <c r="O9" s="14">
        <v>-467081.43</v>
      </c>
      <c r="P9" s="25"/>
      <c r="Q9" s="18">
        <f t="shared" ref="Q9:Q10" si="3">M9+N9-O9+SUM(P9:P9)</f>
        <v>-79854.26999999996</v>
      </c>
      <c r="R9" s="4">
        <f t="shared" ref="R9:R10" si="4">L9</f>
        <v>9663.86</v>
      </c>
      <c r="S9" s="14">
        <v>-4576.3</v>
      </c>
      <c r="T9" s="14">
        <v>2326</v>
      </c>
      <c r="U9" s="25"/>
      <c r="V9" s="10">
        <f t="shared" ref="V9:V10" si="5">R9+S9-T9+U9</f>
        <v>2761.5600000000004</v>
      </c>
      <c r="W9" s="24">
        <f t="shared" ref="W9:W10" si="6">Q9</f>
        <v>-79854.26999999996</v>
      </c>
      <c r="X9" s="14">
        <v>-755159.82</v>
      </c>
      <c r="Y9" s="14">
        <v>-372517.27</v>
      </c>
      <c r="Z9" s="25">
        <f>+'Principal Adjustments'!V103</f>
        <v>492038.05425951362</v>
      </c>
      <c r="AA9" s="18">
        <f t="shared" ref="AA9:AA10" si="7">W9+X9-Y9+SUM(Z9:Z9)</f>
        <v>29541.234259513789</v>
      </c>
      <c r="AB9" s="4">
        <f t="shared" ref="AB9:AB10" si="8">V9</f>
        <v>2761.5600000000004</v>
      </c>
      <c r="AC9" s="14">
        <v>1864.05</v>
      </c>
      <c r="AD9" s="14">
        <v>194.39</v>
      </c>
      <c r="AE9" s="25">
        <f>+'Interest Adjustments'!C8</f>
        <v>41.629999999999995</v>
      </c>
      <c r="AF9" s="10">
        <f t="shared" ref="AF9:AF10" si="9">AB9+AC9-AD9+AE9</f>
        <v>4472.8500000000004</v>
      </c>
      <c r="AG9" s="24">
        <f t="shared" ref="AG9:AG10" si="10">AA9</f>
        <v>29541.234259513789</v>
      </c>
      <c r="AH9" s="14">
        <v>426017.66</v>
      </c>
      <c r="AI9" s="14">
        <v>292663.18</v>
      </c>
      <c r="AJ9" s="25">
        <f>+'Principal Adjustments'!V129</f>
        <v>308217.90650024428</v>
      </c>
      <c r="AK9" s="18">
        <f t="shared" ref="AK9:AK10" si="11">AG9+AH9-AI9+SUM(AJ9:AJ9)</f>
        <v>471113.62075975805</v>
      </c>
      <c r="AL9" s="4">
        <f t="shared" ref="AL9:AL10" si="12">AF9</f>
        <v>4472.8500000000004</v>
      </c>
      <c r="AM9" s="14">
        <v>4064.1200000000003</v>
      </c>
      <c r="AN9" s="14">
        <v>6177.62</v>
      </c>
      <c r="AO9" s="25">
        <f>+'Interest Adjustments'!C9</f>
        <v>340.83</v>
      </c>
      <c r="AP9" s="10">
        <f t="shared" ref="AP9:AP10" si="13">AL9+AM9-AN9+AO9</f>
        <v>2700.1800000000012</v>
      </c>
      <c r="AQ9" s="24">
        <f t="shared" ref="AQ9:AQ10" si="14">AK9</f>
        <v>471113.62075975805</v>
      </c>
      <c r="AR9" s="14">
        <v>1353041.44</v>
      </c>
      <c r="AS9" s="14"/>
      <c r="AT9" s="25">
        <f>+'Principal Adjustments'!V154</f>
        <v>-865132.18283767183</v>
      </c>
      <c r="AU9" s="18">
        <f t="shared" ref="AU9:AU10" si="15">AQ9+AR9-AS9+SUM(AT9:AT9)</f>
        <v>959022.87792208628</v>
      </c>
      <c r="AV9" s="4">
        <f t="shared" ref="AV9:AV10" si="16">AP9</f>
        <v>2700.1800000000012</v>
      </c>
      <c r="AW9" s="14">
        <v>-22018.97</v>
      </c>
      <c r="AX9" s="14"/>
      <c r="AY9" s="25">
        <f>+'Interest Adjustments'!C10</f>
        <v>452.98</v>
      </c>
      <c r="AZ9" s="10">
        <f t="shared" ref="AZ9:AZ10" si="17">AV9+AW9-AX9+AY9</f>
        <v>-18865.810000000001</v>
      </c>
      <c r="BA9" s="24">
        <f t="shared" ref="BA9:BA10" si="18">AU9</f>
        <v>959022.87792208628</v>
      </c>
      <c r="BB9" s="14">
        <v>1052653.94</v>
      </c>
      <c r="BC9" s="14"/>
      <c r="BD9" s="25">
        <f>+'Principal Adjustments'!V179</f>
        <v>-288089.09000000008</v>
      </c>
      <c r="BE9" s="18">
        <f t="shared" ref="BE9:BE10" si="19">BA9+BB9-BC9+SUM(BD9:BD9)</f>
        <v>1723587.7279220861</v>
      </c>
      <c r="BF9" s="4">
        <f t="shared" ref="BF9:BF10" si="20">AZ9</f>
        <v>-18865.810000000001</v>
      </c>
      <c r="BG9" s="14">
        <v>-8272.51</v>
      </c>
      <c r="BH9" s="14"/>
      <c r="BI9" s="25">
        <f>+'Interest Adjustments'!C11</f>
        <v>239.58999999999997</v>
      </c>
      <c r="BJ9" s="10">
        <f t="shared" ref="BJ9:BJ10" si="21">BF9+BG9-BH9+BI9</f>
        <v>-26898.73</v>
      </c>
      <c r="BK9" s="24">
        <f t="shared" ref="BK9:BK10" si="22">BE9</f>
        <v>1723587.7279220861</v>
      </c>
      <c r="BL9" s="14">
        <v>-512957.67</v>
      </c>
      <c r="BM9" s="14">
        <v>940101.61</v>
      </c>
      <c r="BN9" s="25">
        <f>+'Principal Adjustments'!V204</f>
        <v>1985387.22</v>
      </c>
      <c r="BO9" s="18">
        <f t="shared" ref="BO9:BO10" si="23">BK9+BL9-BM9+SUM(BN9:BN9)</f>
        <v>2255915.6679220861</v>
      </c>
      <c r="BP9" s="4">
        <f t="shared" ref="BP9:BP10" si="24">BJ9</f>
        <v>-26898.73</v>
      </c>
      <c r="BQ9" s="14">
        <v>7428.0700000000006</v>
      </c>
      <c r="BR9" s="14">
        <v>-5054.49</v>
      </c>
      <c r="BS9" s="25">
        <f>+'Interest Adjustments'!C12</f>
        <v>-523.73</v>
      </c>
      <c r="BT9" s="10">
        <f t="shared" ref="BT9:BT10" si="25">BP9+BQ9-BR9+BS9</f>
        <v>-14939.9</v>
      </c>
      <c r="BU9" s="24">
        <f t="shared" ref="BU9:BU10" si="26">BO9</f>
        <v>2255915.6679220861</v>
      </c>
      <c r="BV9" s="14">
        <v>1986800.65</v>
      </c>
      <c r="BW9" s="14">
        <v>756073.05999999994</v>
      </c>
      <c r="BX9" s="25">
        <f>+'Principal Adjustments'!V231</f>
        <v>-3993745.7679220857</v>
      </c>
      <c r="BY9" s="18">
        <f t="shared" ref="BY9:BY10" si="27">BU9+BV9-BW9+SUM(BX9:BX9)</f>
        <v>-507102.51000000024</v>
      </c>
      <c r="BZ9" s="4">
        <f t="shared" ref="BZ9:BZ10" si="28">BT9</f>
        <v>-14939.9</v>
      </c>
      <c r="CA9" s="14">
        <v>15597.67</v>
      </c>
      <c r="CB9" s="14">
        <v>-15431.06</v>
      </c>
      <c r="CC9" s="25">
        <f>+'Interest Adjustments'!C13</f>
        <v>5698.1699999999992</v>
      </c>
      <c r="CD9" s="10">
        <f t="shared" ref="CD9:CD10" si="29">BZ9+CA9-CB9+CC9</f>
        <v>21787</v>
      </c>
      <c r="CE9" s="14"/>
      <c r="CF9" s="14"/>
      <c r="CG9" s="4">
        <f>BY9-CE9</f>
        <v>-507102.51000000024</v>
      </c>
      <c r="CH9" s="10">
        <f>CD9-CF9</f>
        <v>21787</v>
      </c>
      <c r="CI9" s="14">
        <f>ROUND(CG9*(4.73%*(31+28+31)/365+4.98%*(30+31+30)/365+4.98%*(31+31+30)/365+5.49%*(31+30+31)/365),2)+ROUND(+CE9*(4.73%*(31+28+31)/365+4.98%*30/365),2)</f>
        <v>-25592.98</v>
      </c>
      <c r="CJ9" s="14">
        <f>ROUND(CG9*5.49%*(31+29+31+30)/366,2)</f>
        <v>-9203.91</v>
      </c>
      <c r="CK9" s="4">
        <f>CH9+CI9+CJ9</f>
        <v>-13009.89</v>
      </c>
      <c r="CL9" s="10">
        <f>SUM(CG9:CJ9)</f>
        <v>-520112.4000000002</v>
      </c>
      <c r="CM9" s="72" t="s">
        <v>158</v>
      </c>
      <c r="CN9" s="73">
        <v>1869759.74</v>
      </c>
      <c r="CO9" s="10">
        <f>ROUND(CN9-SUM(BY9,CD9),2)</f>
        <v>2355075.25</v>
      </c>
    </row>
    <row r="10" spans="1:93" s="6" customFormat="1" ht="17.5" customHeight="1" thickBot="1" x14ac:dyDescent="0.35">
      <c r="A10" s="8" t="s">
        <v>4</v>
      </c>
      <c r="B10" s="15">
        <v>1589</v>
      </c>
      <c r="C10" s="5">
        <v>9622287.6499999985</v>
      </c>
      <c r="D10" s="22">
        <v>-493462.89</v>
      </c>
      <c r="E10" s="22"/>
      <c r="F10" s="16">
        <f>+'Principal Adjustments'!J51</f>
        <v>-857979.25</v>
      </c>
      <c r="G10" s="17">
        <f t="shared" si="0"/>
        <v>8270845.5099999979</v>
      </c>
      <c r="H10" s="2">
        <v>61901.89</v>
      </c>
      <c r="I10" s="22">
        <v>74526.789999999994</v>
      </c>
      <c r="J10" s="22"/>
      <c r="K10" s="16">
        <f>+'Interest Adjustments'!D6</f>
        <v>-3257.25</v>
      </c>
      <c r="L10" s="7">
        <f t="shared" si="1"/>
        <v>133171.43</v>
      </c>
      <c r="M10" s="5">
        <f t="shared" si="2"/>
        <v>8270845.5099999979</v>
      </c>
      <c r="N10" s="22">
        <v>-1365672.68</v>
      </c>
      <c r="O10" s="22">
        <v>9622287.6499999985</v>
      </c>
      <c r="P10" s="16">
        <f>+'Principal Adjustments'!J77</f>
        <v>-801551.09000000008</v>
      </c>
      <c r="Q10" s="17">
        <f t="shared" si="3"/>
        <v>-3518665.91</v>
      </c>
      <c r="R10" s="2">
        <f t="shared" si="4"/>
        <v>133171.43</v>
      </c>
      <c r="S10" s="22">
        <v>44223.39</v>
      </c>
      <c r="T10" s="22">
        <v>204142.26</v>
      </c>
      <c r="U10" s="16">
        <f>+'Interest Adjustments'!D7</f>
        <v>-14641.119999999999</v>
      </c>
      <c r="V10" s="7">
        <f t="shared" si="5"/>
        <v>-41388.559999999998</v>
      </c>
      <c r="W10" s="5">
        <f t="shared" si="6"/>
        <v>-3518665.91</v>
      </c>
      <c r="X10" s="22">
        <v>2901221.44</v>
      </c>
      <c r="Y10" s="22">
        <v>-493462.89</v>
      </c>
      <c r="Z10" s="16">
        <f>+'Principal Adjustments'!J103</f>
        <v>-929233.80999602273</v>
      </c>
      <c r="AA10" s="17">
        <f t="shared" si="7"/>
        <v>-1053215.3899960229</v>
      </c>
      <c r="AB10" s="2">
        <f t="shared" si="8"/>
        <v>-41388.559999999998</v>
      </c>
      <c r="AC10" s="22">
        <v>31908.97</v>
      </c>
      <c r="AD10" s="22">
        <v>-39933.19</v>
      </c>
      <c r="AE10" s="16">
        <f>+'Interest Adjustments'!D8</f>
        <v>-20921.98</v>
      </c>
      <c r="AF10" s="7">
        <f t="shared" si="9"/>
        <v>9531.6200000000063</v>
      </c>
      <c r="AG10" s="5">
        <f t="shared" si="10"/>
        <v>-1053215.3899960229</v>
      </c>
      <c r="AH10" s="22">
        <v>433296.92</v>
      </c>
      <c r="AI10" s="22">
        <v>-1365672.68</v>
      </c>
      <c r="AJ10" s="16">
        <f>+'Principal Adjustments'!J129</f>
        <v>-1610214.0735154429</v>
      </c>
      <c r="AK10" s="17">
        <f t="shared" si="11"/>
        <v>-864459.86351146596</v>
      </c>
      <c r="AL10" s="2">
        <f t="shared" si="12"/>
        <v>9531.6200000000063</v>
      </c>
      <c r="AM10" s="22">
        <v>40623.11</v>
      </c>
      <c r="AN10" s="22">
        <v>-8475.2200000000012</v>
      </c>
      <c r="AO10" s="16">
        <f>+'Interest Adjustments'!D9</f>
        <v>-41190.640000000007</v>
      </c>
      <c r="AP10" s="7">
        <f t="shared" si="13"/>
        <v>17439.310000000005</v>
      </c>
      <c r="AQ10" s="5">
        <f t="shared" si="14"/>
        <v>-864459.86351146596</v>
      </c>
      <c r="AR10" s="22">
        <v>2094579.9</v>
      </c>
      <c r="AS10" s="22"/>
      <c r="AT10" s="16">
        <f>+'Principal Adjustments'!J154</f>
        <v>273778.44708684855</v>
      </c>
      <c r="AU10" s="17">
        <f t="shared" si="15"/>
        <v>1503898.4835753825</v>
      </c>
      <c r="AV10" s="2">
        <f t="shared" si="16"/>
        <v>17439.310000000005</v>
      </c>
      <c r="AW10" s="22">
        <v>118309.44</v>
      </c>
      <c r="AX10" s="22"/>
      <c r="AY10" s="16">
        <f>+'Interest Adjustments'!D10</f>
        <v>-61199.609999999993</v>
      </c>
      <c r="AZ10" s="7">
        <f t="shared" si="17"/>
        <v>74549.140000000014</v>
      </c>
      <c r="BA10" s="5">
        <f t="shared" si="18"/>
        <v>1503898.4835753825</v>
      </c>
      <c r="BB10" s="22">
        <v>629691.46</v>
      </c>
      <c r="BC10" s="22"/>
      <c r="BD10" s="16">
        <f>+'Principal Adjustments'!J179</f>
        <v>-641009.88637248822</v>
      </c>
      <c r="BE10" s="17">
        <f t="shared" si="19"/>
        <v>1492580.057202894</v>
      </c>
      <c r="BF10" s="2">
        <f t="shared" si="20"/>
        <v>74549.140000000014</v>
      </c>
      <c r="BG10" s="22">
        <v>119632.17</v>
      </c>
      <c r="BH10" s="22"/>
      <c r="BI10" s="16">
        <f>+'Interest Adjustments'!D11</f>
        <v>-47866.149999999994</v>
      </c>
      <c r="BJ10" s="7">
        <f t="shared" si="21"/>
        <v>146315.16</v>
      </c>
      <c r="BK10" s="5">
        <f t="shared" si="22"/>
        <v>1492580.057202894</v>
      </c>
      <c r="BL10" s="22">
        <v>-883182.69</v>
      </c>
      <c r="BM10" s="22">
        <v>4579062.7300000004</v>
      </c>
      <c r="BN10" s="16">
        <f>+'Principal Adjustments'!J204</f>
        <v>-454450.35714399995</v>
      </c>
      <c r="BO10" s="17">
        <f t="shared" si="23"/>
        <v>-4424115.7199411066</v>
      </c>
      <c r="BP10" s="2">
        <f t="shared" si="24"/>
        <v>146315.16</v>
      </c>
      <c r="BQ10" s="22">
        <v>12898.659999999998</v>
      </c>
      <c r="BR10" s="22">
        <v>287101.94</v>
      </c>
      <c r="BS10" s="16">
        <f>+'Interest Adjustments'!D12</f>
        <v>-25278.12</v>
      </c>
      <c r="BT10" s="7">
        <f t="shared" si="25"/>
        <v>-153166.24</v>
      </c>
      <c r="BU10" s="5">
        <f t="shared" si="26"/>
        <v>-4424115.7199411066</v>
      </c>
      <c r="BV10" s="22">
        <v>-6509640.8000000017</v>
      </c>
      <c r="BW10" s="22">
        <v>1267738.8899999997</v>
      </c>
      <c r="BX10" s="16">
        <f>+'Principal Adjustments'!J231</f>
        <v>5305882.1099411054</v>
      </c>
      <c r="BY10" s="17">
        <f t="shared" si="27"/>
        <v>-6895613.3000000017</v>
      </c>
      <c r="BZ10" s="2">
        <f t="shared" si="28"/>
        <v>-153166.24</v>
      </c>
      <c r="CA10" s="22">
        <v>-72920.56</v>
      </c>
      <c r="CB10" s="22">
        <v>66473.31</v>
      </c>
      <c r="CC10" s="16">
        <f>+'Interest Adjustments'!D13</f>
        <v>-109512.17</v>
      </c>
      <c r="CD10" s="7">
        <f t="shared" si="29"/>
        <v>-402072.27999999997</v>
      </c>
      <c r="CE10" s="22"/>
      <c r="CF10" s="22"/>
      <c r="CG10" s="2">
        <f>BY10-CE10</f>
        <v>-6895613.3000000017</v>
      </c>
      <c r="CH10" s="7">
        <f>CD10-CF10</f>
        <v>-402072.27999999997</v>
      </c>
      <c r="CI10" s="22">
        <f>ROUND(CG10*(4.73%*(31+28+31)/365+4.98%*(30+31+30)/365+4.98%*(31+31+30)/365+5.49%*(31+30+31)/365),2)+ROUND(+CE10*(4.73%*(31+28+31)/365+4.98%*30/365),2)</f>
        <v>-348014.99</v>
      </c>
      <c r="CJ10" s="22">
        <f>ROUND(CG10*5.49%*(31+29+31+30)/366,2)</f>
        <v>-125155.38</v>
      </c>
      <c r="CK10" s="2">
        <f>CH10+CI10+CJ10</f>
        <v>-875242.65</v>
      </c>
      <c r="CL10" s="7">
        <f>SUM(CG10:CJ10)</f>
        <v>-7770855.950000002</v>
      </c>
      <c r="CM10" s="74" t="s">
        <v>158</v>
      </c>
      <c r="CN10" s="75">
        <v>-7254630.4500000002</v>
      </c>
      <c r="CO10" s="7">
        <f>ROUND(CN10-SUM(BY10,CD10),2)</f>
        <v>43055.13</v>
      </c>
    </row>
  </sheetData>
  <mergeCells count="103">
    <mergeCell ref="M4:V4"/>
    <mergeCell ref="M5:M7"/>
    <mergeCell ref="N5:N7"/>
    <mergeCell ref="O5:O7"/>
    <mergeCell ref="P5:P7"/>
    <mergeCell ref="Q5:Q7"/>
    <mergeCell ref="R5:R7"/>
    <mergeCell ref="S5:S7"/>
    <mergeCell ref="T5:T7"/>
    <mergeCell ref="U5:U7"/>
    <mergeCell ref="V5:V7"/>
    <mergeCell ref="A5:A7"/>
    <mergeCell ref="B5:B7"/>
    <mergeCell ref="W4:AF4"/>
    <mergeCell ref="W5:W7"/>
    <mergeCell ref="X5:X7"/>
    <mergeCell ref="Y5:Y7"/>
    <mergeCell ref="Z5:Z7"/>
    <mergeCell ref="AA5:AA7"/>
    <mergeCell ref="AB5:AB7"/>
    <mergeCell ref="AC5:AC7"/>
    <mergeCell ref="AD5:AD7"/>
    <mergeCell ref="AE5:AE7"/>
    <mergeCell ref="AF5:AF7"/>
    <mergeCell ref="C4:L4"/>
    <mergeCell ref="C5:C7"/>
    <mergeCell ref="D5:D7"/>
    <mergeCell ref="E5:E7"/>
    <mergeCell ref="F5:F7"/>
    <mergeCell ref="G5:G7"/>
    <mergeCell ref="H5:H7"/>
    <mergeCell ref="I5:I7"/>
    <mergeCell ref="K5:K7"/>
    <mergeCell ref="L5:L7"/>
    <mergeCell ref="J5:J7"/>
    <mergeCell ref="AG4:AP4"/>
    <mergeCell ref="AG5:AG7"/>
    <mergeCell ref="AH5:AH7"/>
    <mergeCell ref="AI5:AI7"/>
    <mergeCell ref="AJ5:AJ7"/>
    <mergeCell ref="AK5:AK7"/>
    <mergeCell ref="AL5:AL7"/>
    <mergeCell ref="AM5:AM7"/>
    <mergeCell ref="AN5:AN7"/>
    <mergeCell ref="AO5:AO7"/>
    <mergeCell ref="AP5:AP7"/>
    <mergeCell ref="AQ4:AZ4"/>
    <mergeCell ref="AQ5:AQ7"/>
    <mergeCell ref="AR5:AR7"/>
    <mergeCell ref="AS5:AS7"/>
    <mergeCell ref="AT5:AT7"/>
    <mergeCell ref="AU5:AU7"/>
    <mergeCell ref="AV5:AV7"/>
    <mergeCell ref="AW5:AW7"/>
    <mergeCell ref="AX5:AX7"/>
    <mergeCell ref="AY5:AY7"/>
    <mergeCell ref="AZ5:AZ7"/>
    <mergeCell ref="BA4:BJ4"/>
    <mergeCell ref="BA5:BA7"/>
    <mergeCell ref="BB5:BB7"/>
    <mergeCell ref="BC5:BC7"/>
    <mergeCell ref="BD5:BD7"/>
    <mergeCell ref="BE5:BE7"/>
    <mergeCell ref="BF5:BF7"/>
    <mergeCell ref="BG5:BG7"/>
    <mergeCell ref="BH5:BH7"/>
    <mergeCell ref="BI5:BI7"/>
    <mergeCell ref="BJ5:BJ7"/>
    <mergeCell ref="BK4:BT4"/>
    <mergeCell ref="BK5:BK7"/>
    <mergeCell ref="BL5:BL7"/>
    <mergeCell ref="BM5:BM7"/>
    <mergeCell ref="BN5:BN7"/>
    <mergeCell ref="BO5:BO7"/>
    <mergeCell ref="BP5:BP7"/>
    <mergeCell ref="BQ5:BQ7"/>
    <mergeCell ref="BR5:BR7"/>
    <mergeCell ref="BS5:BS7"/>
    <mergeCell ref="BT5:BT7"/>
    <mergeCell ref="BU4:CD4"/>
    <mergeCell ref="BU5:BU7"/>
    <mergeCell ref="BV5:BV7"/>
    <mergeCell ref="BW5:BW7"/>
    <mergeCell ref="BX5:BX7"/>
    <mergeCell ref="BY5:BY7"/>
    <mergeCell ref="BZ5:BZ7"/>
    <mergeCell ref="CA5:CA7"/>
    <mergeCell ref="CB5:CB7"/>
    <mergeCell ref="CC5:CC7"/>
    <mergeCell ref="CD5:CD7"/>
    <mergeCell ref="CM5:CM7"/>
    <mergeCell ref="CN5:CN7"/>
    <mergeCell ref="CO5:CO7"/>
    <mergeCell ref="CE4:CH4"/>
    <mergeCell ref="CI4:CL4"/>
    <mergeCell ref="CE5:CE7"/>
    <mergeCell ref="CF5:CF7"/>
    <mergeCell ref="CG5:CG7"/>
    <mergeCell ref="CH5:CH7"/>
    <mergeCell ref="CI5:CI7"/>
    <mergeCell ref="CJ5:CJ7"/>
    <mergeCell ref="CK5:CK7"/>
    <mergeCell ref="CL5:CL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4D3D-F888-437B-8C55-34BF18DE82A1}">
  <dimension ref="A1:AD231"/>
  <sheetViews>
    <sheetView zoomScale="70" zoomScaleNormal="70" workbookViewId="0">
      <pane ySplit="2" topLeftCell="A75" activePane="bottomLeft" state="frozen"/>
      <selection pane="bottomLeft" activeCell="N231" sqref="N231:U231"/>
    </sheetView>
  </sheetViews>
  <sheetFormatPr defaultRowHeight="14.5" x14ac:dyDescent="0.35"/>
  <cols>
    <col min="1" max="9" width="8.7265625" style="26"/>
    <col min="10" max="12" width="19.36328125" style="26" customWidth="1"/>
    <col min="13" max="21" width="8.7265625" style="26"/>
    <col min="22" max="24" width="19.36328125" style="26" customWidth="1"/>
    <col min="25" max="16384" width="8.7265625" style="26"/>
  </cols>
  <sheetData>
    <row r="1" spans="1:24" ht="21" x14ac:dyDescent="0.5">
      <c r="A1" s="77" t="s">
        <v>160</v>
      </c>
    </row>
    <row r="3" spans="1:24" s="32" customFormat="1" ht="18" x14ac:dyDescent="0.4">
      <c r="A3" s="32" t="s">
        <v>18</v>
      </c>
      <c r="B3" s="34" t="s">
        <v>19</v>
      </c>
      <c r="C3" s="35"/>
      <c r="D3" s="35"/>
      <c r="E3" s="35"/>
      <c r="F3" s="35"/>
      <c r="G3" s="35"/>
      <c r="H3" s="35"/>
      <c r="J3" s="36"/>
      <c r="K3" s="36"/>
      <c r="L3" s="36"/>
      <c r="M3" s="36"/>
      <c r="N3" s="36"/>
      <c r="O3" s="36"/>
      <c r="V3" s="36"/>
      <c r="W3" s="36"/>
      <c r="X3" s="36"/>
    </row>
    <row r="4" spans="1:24" s="32" customFormat="1" ht="14" x14ac:dyDescent="0.3">
      <c r="B4" s="35"/>
      <c r="C4" s="35"/>
      <c r="D4" s="35"/>
      <c r="E4" s="35"/>
      <c r="F4" s="35"/>
      <c r="G4" s="35"/>
      <c r="H4" s="35"/>
      <c r="J4" s="36"/>
      <c r="K4" s="36"/>
      <c r="L4" s="36"/>
      <c r="M4" s="36"/>
      <c r="N4" s="36"/>
      <c r="O4" s="36"/>
      <c r="V4" s="36"/>
      <c r="W4" s="36"/>
      <c r="X4" s="36"/>
    </row>
    <row r="5" spans="1:24" s="32" customFormat="1" ht="14" x14ac:dyDescent="0.3">
      <c r="B5" s="129" t="s">
        <v>20</v>
      </c>
      <c r="C5" s="130"/>
      <c r="D5" s="130"/>
      <c r="E5" s="130"/>
      <c r="F5" s="130"/>
      <c r="G5" s="130"/>
      <c r="H5" s="130"/>
      <c r="I5" s="130"/>
      <c r="J5" s="130"/>
      <c r="K5" s="130"/>
      <c r="L5" s="131"/>
      <c r="M5" s="36"/>
      <c r="N5" s="132" t="s">
        <v>16</v>
      </c>
      <c r="O5" s="132"/>
      <c r="P5" s="132"/>
      <c r="Q5" s="132"/>
      <c r="R5" s="132"/>
      <c r="S5" s="132"/>
      <c r="T5" s="132"/>
      <c r="U5" s="132"/>
      <c r="V5" s="132"/>
      <c r="W5" s="132"/>
      <c r="X5" s="132"/>
    </row>
    <row r="6" spans="1:24" s="32" customFormat="1" ht="42" x14ac:dyDescent="0.3">
      <c r="B6" s="133" t="s">
        <v>21</v>
      </c>
      <c r="C6" s="133"/>
      <c r="D6" s="133"/>
      <c r="E6" s="133"/>
      <c r="F6" s="133"/>
      <c r="G6" s="133"/>
      <c r="H6" s="133"/>
      <c r="I6" s="133"/>
      <c r="J6" s="37" t="s">
        <v>22</v>
      </c>
      <c r="K6" s="38" t="s">
        <v>23</v>
      </c>
      <c r="L6" s="38" t="s">
        <v>24</v>
      </c>
      <c r="N6" s="133" t="s">
        <v>21</v>
      </c>
      <c r="O6" s="133"/>
      <c r="P6" s="133"/>
      <c r="Q6" s="133"/>
      <c r="R6" s="133"/>
      <c r="S6" s="133"/>
      <c r="T6" s="133"/>
      <c r="U6" s="133"/>
      <c r="V6" s="37" t="s">
        <v>22</v>
      </c>
      <c r="W6" s="38" t="s">
        <v>25</v>
      </c>
      <c r="X6" s="38" t="s">
        <v>24</v>
      </c>
    </row>
    <row r="7" spans="1:24" s="32" customFormat="1" ht="14" x14ac:dyDescent="0.3">
      <c r="B7" s="39">
        <v>1</v>
      </c>
      <c r="C7" s="119"/>
      <c r="D7" s="119"/>
      <c r="E7" s="119"/>
      <c r="F7" s="119"/>
      <c r="G7" s="119"/>
      <c r="H7" s="119"/>
      <c r="I7" s="119"/>
      <c r="J7" s="40"/>
      <c r="K7" s="41"/>
      <c r="L7" s="40"/>
      <c r="M7" s="36"/>
      <c r="N7" s="39">
        <v>1</v>
      </c>
      <c r="O7" s="119"/>
      <c r="P7" s="119"/>
      <c r="Q7" s="119"/>
      <c r="R7" s="119"/>
      <c r="S7" s="119"/>
      <c r="T7" s="119"/>
      <c r="U7" s="119"/>
      <c r="V7" s="40"/>
      <c r="W7" s="41"/>
      <c r="X7" s="40"/>
    </row>
    <row r="8" spans="1:24" s="32" customFormat="1" ht="14" x14ac:dyDescent="0.3">
      <c r="B8" s="42">
        <v>2</v>
      </c>
      <c r="C8" s="119"/>
      <c r="D8" s="119"/>
      <c r="E8" s="119"/>
      <c r="F8" s="119"/>
      <c r="G8" s="119"/>
      <c r="H8" s="119"/>
      <c r="I8" s="119"/>
      <c r="J8" s="40"/>
      <c r="K8" s="41"/>
      <c r="L8" s="40"/>
      <c r="M8" s="36"/>
      <c r="N8" s="42">
        <v>2</v>
      </c>
      <c r="O8" s="119"/>
      <c r="P8" s="119"/>
      <c r="Q8" s="119"/>
      <c r="R8" s="119"/>
      <c r="S8" s="119"/>
      <c r="T8" s="119"/>
      <c r="U8" s="119"/>
      <c r="V8" s="40"/>
      <c r="W8" s="41"/>
      <c r="X8" s="40"/>
    </row>
    <row r="9" spans="1:24" s="32" customFormat="1" ht="14" x14ac:dyDescent="0.3">
      <c r="B9" s="42">
        <v>3</v>
      </c>
      <c r="C9" s="119"/>
      <c r="D9" s="119"/>
      <c r="E9" s="119"/>
      <c r="F9" s="119"/>
      <c r="G9" s="119"/>
      <c r="H9" s="119"/>
      <c r="I9" s="119"/>
      <c r="J9" s="40"/>
      <c r="K9" s="41"/>
      <c r="L9" s="40"/>
      <c r="M9" s="36"/>
      <c r="N9" s="42">
        <v>3</v>
      </c>
      <c r="O9" s="119"/>
      <c r="P9" s="119"/>
      <c r="Q9" s="119"/>
      <c r="R9" s="119"/>
      <c r="S9" s="119"/>
      <c r="T9" s="119"/>
      <c r="U9" s="119"/>
      <c r="V9" s="40"/>
      <c r="W9" s="41"/>
      <c r="X9" s="40"/>
    </row>
    <row r="10" spans="1:24" s="32" customFormat="1" ht="14" x14ac:dyDescent="0.3">
      <c r="B10" s="42">
        <v>4</v>
      </c>
      <c r="C10" s="119"/>
      <c r="D10" s="119"/>
      <c r="E10" s="119"/>
      <c r="F10" s="119"/>
      <c r="G10" s="119"/>
      <c r="H10" s="119"/>
      <c r="I10" s="119"/>
      <c r="J10" s="40"/>
      <c r="K10" s="41"/>
      <c r="L10" s="40"/>
      <c r="M10" s="36"/>
      <c r="N10" s="42">
        <v>4</v>
      </c>
      <c r="O10" s="119"/>
      <c r="P10" s="119"/>
      <c r="Q10" s="119"/>
      <c r="R10" s="119"/>
      <c r="S10" s="119"/>
      <c r="T10" s="119"/>
      <c r="U10" s="119"/>
      <c r="V10" s="40"/>
      <c r="W10" s="41"/>
      <c r="X10" s="40"/>
    </row>
    <row r="11" spans="1:24" s="32" customFormat="1" ht="14" x14ac:dyDescent="0.3">
      <c r="B11" s="42">
        <v>5</v>
      </c>
      <c r="C11" s="119"/>
      <c r="D11" s="119"/>
      <c r="E11" s="119"/>
      <c r="F11" s="119"/>
      <c r="G11" s="119"/>
      <c r="H11" s="119"/>
      <c r="I11" s="119"/>
      <c r="J11" s="40"/>
      <c r="K11" s="41"/>
      <c r="L11" s="40"/>
      <c r="M11" s="36"/>
      <c r="N11" s="42">
        <v>5</v>
      </c>
      <c r="O11" s="119"/>
      <c r="P11" s="119"/>
      <c r="Q11" s="119"/>
      <c r="R11" s="119"/>
      <c r="S11" s="119"/>
      <c r="T11" s="119"/>
      <c r="U11" s="119"/>
      <c r="V11" s="40"/>
      <c r="W11" s="41"/>
      <c r="X11" s="40"/>
    </row>
    <row r="12" spans="1:24" s="32" customFormat="1" ht="14" x14ac:dyDescent="0.3">
      <c r="B12" s="42">
        <v>6</v>
      </c>
      <c r="C12" s="119"/>
      <c r="D12" s="119"/>
      <c r="E12" s="119"/>
      <c r="F12" s="119"/>
      <c r="G12" s="119"/>
      <c r="H12" s="119"/>
      <c r="I12" s="119"/>
      <c r="J12" s="40"/>
      <c r="K12" s="41"/>
      <c r="L12" s="40"/>
      <c r="M12" s="36"/>
      <c r="N12" s="42">
        <v>6</v>
      </c>
      <c r="O12" s="119"/>
      <c r="P12" s="119"/>
      <c r="Q12" s="119"/>
      <c r="R12" s="119"/>
      <c r="S12" s="119"/>
      <c r="T12" s="119"/>
      <c r="U12" s="119"/>
      <c r="V12" s="40"/>
      <c r="W12" s="41"/>
      <c r="X12" s="40"/>
    </row>
    <row r="13" spans="1:24" s="32" customFormat="1" ht="14" x14ac:dyDescent="0.3">
      <c r="B13" s="42">
        <v>7</v>
      </c>
      <c r="C13" s="119"/>
      <c r="D13" s="119"/>
      <c r="E13" s="119"/>
      <c r="F13" s="119"/>
      <c r="G13" s="119"/>
      <c r="H13" s="119"/>
      <c r="I13" s="119"/>
      <c r="J13" s="40"/>
      <c r="K13" s="41"/>
      <c r="L13" s="40"/>
      <c r="M13" s="36"/>
      <c r="N13" s="42">
        <v>7</v>
      </c>
      <c r="O13" s="119"/>
      <c r="P13" s="119"/>
      <c r="Q13" s="119"/>
      <c r="R13" s="119"/>
      <c r="S13" s="119"/>
      <c r="T13" s="119"/>
      <c r="U13" s="119"/>
      <c r="V13" s="40"/>
      <c r="W13" s="41"/>
      <c r="X13" s="40"/>
    </row>
    <row r="14" spans="1:24" s="32" customFormat="1" ht="14" x14ac:dyDescent="0.3">
      <c r="B14" s="42">
        <v>8</v>
      </c>
      <c r="C14" s="119"/>
      <c r="D14" s="119"/>
      <c r="E14" s="119"/>
      <c r="F14" s="119"/>
      <c r="G14" s="119"/>
      <c r="H14" s="119"/>
      <c r="I14" s="119"/>
      <c r="J14" s="40"/>
      <c r="K14" s="41"/>
      <c r="L14" s="40"/>
      <c r="M14" s="36"/>
      <c r="N14" s="42">
        <v>8</v>
      </c>
      <c r="O14" s="119"/>
      <c r="P14" s="119"/>
      <c r="Q14" s="119"/>
      <c r="R14" s="119"/>
      <c r="S14" s="119"/>
      <c r="T14" s="119"/>
      <c r="U14" s="119"/>
      <c r="V14" s="40"/>
      <c r="W14" s="41"/>
      <c r="X14" s="40"/>
    </row>
    <row r="15" spans="1:24" s="32" customFormat="1" ht="14" x14ac:dyDescent="0.3">
      <c r="B15" s="146" t="s">
        <v>26</v>
      </c>
      <c r="C15" s="146"/>
      <c r="D15" s="146"/>
      <c r="E15" s="146"/>
      <c r="F15" s="146"/>
      <c r="G15" s="146"/>
      <c r="H15" s="146"/>
      <c r="I15" s="146"/>
      <c r="J15" s="43">
        <v>0</v>
      </c>
      <c r="K15" s="44"/>
      <c r="L15" s="44"/>
      <c r="M15" s="36"/>
      <c r="N15" s="146" t="s">
        <v>26</v>
      </c>
      <c r="O15" s="146"/>
      <c r="P15" s="146"/>
      <c r="Q15" s="146"/>
      <c r="R15" s="146"/>
      <c r="S15" s="146"/>
      <c r="T15" s="146"/>
      <c r="U15" s="146"/>
      <c r="V15" s="43">
        <v>0</v>
      </c>
      <c r="W15" s="44"/>
      <c r="X15" s="44"/>
    </row>
    <row r="16" spans="1:24" s="32" customFormat="1" ht="14" x14ac:dyDescent="0.3">
      <c r="B16" s="141" t="s">
        <v>27</v>
      </c>
      <c r="C16" s="142"/>
      <c r="D16" s="142"/>
      <c r="E16" s="142"/>
      <c r="F16" s="142"/>
      <c r="G16" s="142"/>
      <c r="H16" s="142"/>
      <c r="I16" s="143"/>
      <c r="J16" s="40"/>
      <c r="K16" s="45"/>
      <c r="L16" s="45"/>
      <c r="M16" s="36"/>
      <c r="N16" s="141" t="s">
        <v>27</v>
      </c>
      <c r="O16" s="142"/>
      <c r="P16" s="142"/>
      <c r="Q16" s="142"/>
      <c r="R16" s="142"/>
      <c r="S16" s="142"/>
      <c r="T16" s="142"/>
      <c r="U16" s="143"/>
      <c r="V16" s="40"/>
      <c r="W16" s="45"/>
      <c r="X16" s="45"/>
    </row>
    <row r="17" spans="1:30" s="32" customFormat="1" ht="14" x14ac:dyDescent="0.3">
      <c r="B17" s="141" t="s">
        <v>28</v>
      </c>
      <c r="C17" s="142"/>
      <c r="D17" s="142"/>
      <c r="E17" s="142"/>
      <c r="F17" s="142"/>
      <c r="G17" s="142"/>
      <c r="H17" s="142"/>
      <c r="I17" s="143"/>
      <c r="J17" s="46">
        <v>0</v>
      </c>
      <c r="K17" s="35"/>
      <c r="L17" s="35"/>
      <c r="M17" s="36"/>
      <c r="N17" s="141" t="s">
        <v>28</v>
      </c>
      <c r="O17" s="142"/>
      <c r="P17" s="142"/>
      <c r="Q17" s="142"/>
      <c r="R17" s="142"/>
      <c r="S17" s="142"/>
      <c r="T17" s="142"/>
      <c r="U17" s="143"/>
      <c r="V17" s="46">
        <v>0</v>
      </c>
      <c r="W17" s="35"/>
      <c r="X17" s="35"/>
    </row>
    <row r="18" spans="1:30" s="32" customFormat="1" ht="14" x14ac:dyDescent="0.3">
      <c r="J18" s="36"/>
      <c r="K18" s="36"/>
      <c r="L18" s="36"/>
      <c r="M18" s="36"/>
      <c r="N18" s="36"/>
      <c r="O18" s="36"/>
      <c r="V18" s="36"/>
      <c r="W18" s="36"/>
      <c r="X18" s="36"/>
    </row>
    <row r="19" spans="1:30" s="32" customFormat="1" ht="14" x14ac:dyDescent="0.3">
      <c r="J19" s="36"/>
      <c r="K19" s="36"/>
      <c r="L19" s="36"/>
      <c r="M19" s="36"/>
      <c r="N19" s="36"/>
      <c r="O19" s="36"/>
      <c r="V19" s="36"/>
      <c r="W19" s="36"/>
      <c r="X19" s="36"/>
    </row>
    <row r="20" spans="1:30" s="32" customFormat="1" ht="18" x14ac:dyDescent="0.4">
      <c r="A20" s="32" t="s">
        <v>29</v>
      </c>
      <c r="B20" s="47" t="s">
        <v>30</v>
      </c>
      <c r="J20" s="36"/>
      <c r="K20" s="36"/>
      <c r="L20" s="36"/>
      <c r="M20" s="36"/>
      <c r="N20" s="36"/>
      <c r="O20" s="36"/>
      <c r="V20" s="36"/>
      <c r="W20" s="36"/>
      <c r="X20" s="36"/>
    </row>
    <row r="21" spans="1:30" s="32" customFormat="1" ht="14" x14ac:dyDescent="0.3">
      <c r="J21" s="36"/>
      <c r="K21" s="36"/>
      <c r="L21" s="36"/>
      <c r="M21" s="36"/>
      <c r="N21" s="36"/>
      <c r="O21" s="36"/>
      <c r="V21" s="36"/>
      <c r="W21" s="36"/>
      <c r="X21" s="36"/>
    </row>
    <row r="22" spans="1:30" s="32" customFormat="1" ht="14" x14ac:dyDescent="0.3">
      <c r="B22" s="33" t="s">
        <v>17</v>
      </c>
      <c r="J22" s="36"/>
      <c r="K22" s="36"/>
      <c r="L22" s="36"/>
      <c r="M22" s="36"/>
      <c r="N22" s="36"/>
      <c r="O22" s="36"/>
      <c r="V22" s="36"/>
      <c r="W22" s="36"/>
      <c r="X22" s="36"/>
    </row>
    <row r="23" spans="1:30" s="32" customFormat="1" ht="15" customHeight="1" x14ac:dyDescent="0.3">
      <c r="B23" s="32" t="s">
        <v>31</v>
      </c>
      <c r="J23" s="36"/>
      <c r="K23" s="36"/>
      <c r="L23" s="36"/>
      <c r="M23" s="36"/>
      <c r="N23" s="36"/>
      <c r="O23" s="36"/>
      <c r="V23" s="36"/>
      <c r="W23" s="144"/>
      <c r="X23" s="144"/>
      <c r="Y23" s="144"/>
      <c r="Z23" s="144"/>
    </row>
    <row r="24" spans="1:30" s="32" customFormat="1" ht="14" x14ac:dyDescent="0.3">
      <c r="B24" s="32" t="s">
        <v>32</v>
      </c>
      <c r="J24" s="36"/>
      <c r="K24" s="36"/>
      <c r="L24" s="36"/>
      <c r="M24" s="36"/>
      <c r="N24" s="36"/>
      <c r="O24" s="36"/>
      <c r="V24" s="36"/>
      <c r="W24" s="144"/>
      <c r="X24" s="144"/>
      <c r="Y24" s="144"/>
      <c r="Z24" s="144"/>
      <c r="AA24" s="48"/>
      <c r="AB24" s="48"/>
      <c r="AC24" s="48"/>
      <c r="AD24" s="48"/>
    </row>
    <row r="25" spans="1:30" s="32" customFormat="1" ht="14" x14ac:dyDescent="0.3">
      <c r="B25" s="32" t="s">
        <v>33</v>
      </c>
      <c r="J25" s="36"/>
      <c r="K25" s="36"/>
      <c r="L25" s="36"/>
      <c r="M25" s="36"/>
      <c r="N25" s="36"/>
      <c r="O25" s="36"/>
      <c r="V25" s="36"/>
      <c r="W25" s="144"/>
      <c r="X25" s="144"/>
      <c r="Y25" s="144"/>
      <c r="Z25" s="144"/>
      <c r="AA25" s="48"/>
      <c r="AB25" s="48"/>
      <c r="AC25" s="48"/>
      <c r="AD25" s="48"/>
    </row>
    <row r="26" spans="1:30" s="32" customFormat="1" ht="29.25" customHeight="1" x14ac:dyDescent="0.3">
      <c r="B26" s="144" t="s">
        <v>34</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48"/>
      <c r="AB26" s="48"/>
      <c r="AC26" s="48"/>
      <c r="AD26" s="48"/>
    </row>
    <row r="27" spans="1:30" s="32" customFormat="1" ht="53.25" customHeight="1" x14ac:dyDescent="0.3">
      <c r="B27" s="145" t="s">
        <v>35</v>
      </c>
      <c r="C27" s="145"/>
      <c r="D27" s="145"/>
      <c r="E27" s="145"/>
      <c r="F27" s="145"/>
      <c r="G27" s="145"/>
      <c r="H27" s="145"/>
      <c r="I27" s="145"/>
      <c r="J27" s="145"/>
      <c r="K27" s="145"/>
      <c r="L27" s="145"/>
      <c r="M27" s="145"/>
      <c r="N27" s="145"/>
      <c r="O27" s="145"/>
      <c r="P27" s="145"/>
      <c r="Q27" s="145"/>
      <c r="R27" s="145"/>
      <c r="S27" s="145"/>
      <c r="T27" s="145"/>
      <c r="U27" s="145"/>
      <c r="V27" s="145"/>
      <c r="W27" s="144"/>
      <c r="X27" s="144"/>
      <c r="Y27" s="144"/>
      <c r="Z27" s="144"/>
      <c r="AA27" s="48"/>
      <c r="AB27" s="48"/>
      <c r="AC27" s="48"/>
      <c r="AD27" s="48"/>
    </row>
    <row r="28" spans="1:30" s="32" customFormat="1" ht="14" x14ac:dyDescent="0.3">
      <c r="J28" s="36"/>
      <c r="K28" s="36"/>
      <c r="L28" s="36"/>
      <c r="M28" s="36"/>
      <c r="N28" s="36"/>
      <c r="O28" s="36"/>
      <c r="P28" s="36"/>
      <c r="V28" s="36"/>
      <c r="W28" s="36"/>
      <c r="X28" s="36"/>
    </row>
    <row r="29" spans="1:30" s="32" customFormat="1" ht="14" x14ac:dyDescent="0.3">
      <c r="A29" s="49"/>
      <c r="B29" s="129" t="s">
        <v>20</v>
      </c>
      <c r="C29" s="130"/>
      <c r="D29" s="130"/>
      <c r="E29" s="130"/>
      <c r="F29" s="130"/>
      <c r="G29" s="130"/>
      <c r="H29" s="130"/>
      <c r="I29" s="130"/>
      <c r="J29" s="130"/>
      <c r="K29" s="131"/>
      <c r="L29" s="50"/>
      <c r="M29" s="49"/>
      <c r="N29" s="132" t="s">
        <v>16</v>
      </c>
      <c r="O29" s="132"/>
      <c r="P29" s="132"/>
      <c r="Q29" s="132"/>
      <c r="R29" s="132"/>
      <c r="S29" s="132"/>
      <c r="T29" s="132"/>
      <c r="U29" s="132"/>
      <c r="V29" s="132"/>
      <c r="W29" s="132"/>
      <c r="X29" s="50"/>
    </row>
    <row r="30" spans="1:30" s="32" customFormat="1" ht="28" x14ac:dyDescent="0.3">
      <c r="A30" s="51" t="s">
        <v>15</v>
      </c>
      <c r="B30" s="133" t="s">
        <v>21</v>
      </c>
      <c r="C30" s="133"/>
      <c r="D30" s="133"/>
      <c r="E30" s="133"/>
      <c r="F30" s="133"/>
      <c r="G30" s="133"/>
      <c r="H30" s="133"/>
      <c r="I30" s="133"/>
      <c r="J30" s="37" t="s">
        <v>22</v>
      </c>
      <c r="K30" s="52" t="s">
        <v>36</v>
      </c>
      <c r="L30" s="53"/>
      <c r="M30" s="51" t="s">
        <v>15</v>
      </c>
      <c r="N30" s="133" t="s">
        <v>21</v>
      </c>
      <c r="O30" s="133"/>
      <c r="P30" s="133"/>
      <c r="Q30" s="133"/>
      <c r="R30" s="133"/>
      <c r="S30" s="133"/>
      <c r="T30" s="133"/>
      <c r="U30" s="133"/>
      <c r="V30" s="37" t="s">
        <v>22</v>
      </c>
      <c r="W30" s="52" t="s">
        <v>36</v>
      </c>
      <c r="X30" s="53"/>
    </row>
    <row r="31" spans="1:30" s="32" customFormat="1" ht="15" customHeight="1" x14ac:dyDescent="0.35">
      <c r="A31" s="54"/>
      <c r="B31" s="120" t="s">
        <v>37</v>
      </c>
      <c r="C31" s="121"/>
      <c r="D31" s="121"/>
      <c r="E31" s="121"/>
      <c r="F31" s="121"/>
      <c r="G31" s="121"/>
      <c r="H31" s="121"/>
      <c r="I31" s="121"/>
      <c r="J31" s="121"/>
      <c r="K31" s="122"/>
      <c r="L31" s="55"/>
      <c r="M31" s="56"/>
      <c r="N31" s="120" t="s">
        <v>37</v>
      </c>
      <c r="O31" s="121"/>
      <c r="P31" s="121"/>
      <c r="Q31" s="121"/>
      <c r="R31" s="121"/>
      <c r="S31" s="121"/>
      <c r="T31" s="121"/>
      <c r="U31" s="121"/>
      <c r="V31" s="121"/>
      <c r="W31" s="122"/>
      <c r="X31" s="55"/>
    </row>
    <row r="32" spans="1:30" s="32" customFormat="1" ht="14" x14ac:dyDescent="0.3">
      <c r="A32" s="57"/>
      <c r="B32" s="39">
        <v>1</v>
      </c>
      <c r="C32" s="118" t="s">
        <v>38</v>
      </c>
      <c r="D32" s="118"/>
      <c r="E32" s="118"/>
      <c r="F32" s="118"/>
      <c r="G32" s="118"/>
      <c r="H32" s="118"/>
      <c r="I32" s="118"/>
      <c r="J32" s="43" t="s">
        <v>38</v>
      </c>
      <c r="K32" s="56"/>
      <c r="L32" s="58"/>
      <c r="M32" s="57"/>
      <c r="N32" s="39">
        <v>1</v>
      </c>
      <c r="O32" s="118" t="s">
        <v>38</v>
      </c>
      <c r="P32" s="118"/>
      <c r="Q32" s="118"/>
      <c r="R32" s="118"/>
      <c r="S32" s="118"/>
      <c r="T32" s="118"/>
      <c r="U32" s="118"/>
      <c r="V32" s="43" t="s">
        <v>38</v>
      </c>
      <c r="W32" s="56"/>
      <c r="X32" s="58"/>
    </row>
    <row r="33" spans="1:24" s="32" customFormat="1" ht="14" x14ac:dyDescent="0.3">
      <c r="A33" s="57"/>
      <c r="B33" s="42">
        <v>2</v>
      </c>
      <c r="C33" s="118" t="s">
        <v>38</v>
      </c>
      <c r="D33" s="118"/>
      <c r="E33" s="118"/>
      <c r="F33" s="118"/>
      <c r="G33" s="118"/>
      <c r="H33" s="118"/>
      <c r="I33" s="118"/>
      <c r="J33" s="43" t="s">
        <v>38</v>
      </c>
      <c r="K33" s="56"/>
      <c r="L33" s="58"/>
      <c r="M33" s="57"/>
      <c r="N33" s="42">
        <v>2</v>
      </c>
      <c r="O33" s="118" t="s">
        <v>38</v>
      </c>
      <c r="P33" s="118"/>
      <c r="Q33" s="118"/>
      <c r="R33" s="118"/>
      <c r="S33" s="118"/>
      <c r="T33" s="118"/>
      <c r="U33" s="118"/>
      <c r="V33" s="43" t="s">
        <v>38</v>
      </c>
      <c r="W33" s="56"/>
      <c r="X33" s="58"/>
    </row>
    <row r="34" spans="1:24" s="32" customFormat="1" ht="14" x14ac:dyDescent="0.3">
      <c r="A34" s="57"/>
      <c r="B34" s="42">
        <v>3</v>
      </c>
      <c r="C34" s="118" t="s">
        <v>38</v>
      </c>
      <c r="D34" s="118"/>
      <c r="E34" s="118"/>
      <c r="F34" s="118"/>
      <c r="G34" s="118"/>
      <c r="H34" s="118"/>
      <c r="I34" s="118"/>
      <c r="J34" s="43" t="s">
        <v>38</v>
      </c>
      <c r="K34" s="56"/>
      <c r="L34" s="58"/>
      <c r="M34" s="57"/>
      <c r="N34" s="42">
        <v>3</v>
      </c>
      <c r="O34" s="118" t="s">
        <v>38</v>
      </c>
      <c r="P34" s="118"/>
      <c r="Q34" s="118"/>
      <c r="R34" s="118"/>
      <c r="S34" s="118"/>
      <c r="T34" s="118"/>
      <c r="U34" s="118"/>
      <c r="V34" s="43" t="s">
        <v>38</v>
      </c>
      <c r="W34" s="56"/>
      <c r="X34" s="58"/>
    </row>
    <row r="35" spans="1:24" s="32" customFormat="1" ht="14" x14ac:dyDescent="0.3">
      <c r="A35" s="57"/>
      <c r="B35" s="42">
        <v>4</v>
      </c>
      <c r="C35" s="118" t="s">
        <v>38</v>
      </c>
      <c r="D35" s="118"/>
      <c r="E35" s="118"/>
      <c r="F35" s="118"/>
      <c r="G35" s="118"/>
      <c r="H35" s="118"/>
      <c r="I35" s="118"/>
      <c r="J35" s="43" t="s">
        <v>38</v>
      </c>
      <c r="K35" s="56"/>
      <c r="L35" s="58"/>
      <c r="M35" s="57"/>
      <c r="N35" s="42">
        <v>4</v>
      </c>
      <c r="O35" s="118" t="s">
        <v>38</v>
      </c>
      <c r="P35" s="118"/>
      <c r="Q35" s="118"/>
      <c r="R35" s="118"/>
      <c r="S35" s="118"/>
      <c r="T35" s="118"/>
      <c r="U35" s="118"/>
      <c r="V35" s="43" t="s">
        <v>38</v>
      </c>
      <c r="W35" s="56"/>
      <c r="X35" s="58"/>
    </row>
    <row r="36" spans="1:24" s="32" customFormat="1" ht="14" x14ac:dyDescent="0.3">
      <c r="A36" s="57"/>
      <c r="B36" s="42">
        <v>5</v>
      </c>
      <c r="C36" s="118" t="s">
        <v>38</v>
      </c>
      <c r="D36" s="118"/>
      <c r="E36" s="118"/>
      <c r="F36" s="118"/>
      <c r="G36" s="118"/>
      <c r="H36" s="118"/>
      <c r="I36" s="118"/>
      <c r="J36" s="43" t="s">
        <v>38</v>
      </c>
      <c r="K36" s="56"/>
      <c r="L36" s="58"/>
      <c r="M36" s="57"/>
      <c r="N36" s="42">
        <v>5</v>
      </c>
      <c r="O36" s="118" t="s">
        <v>38</v>
      </c>
      <c r="P36" s="118"/>
      <c r="Q36" s="118"/>
      <c r="R36" s="118"/>
      <c r="S36" s="118"/>
      <c r="T36" s="118"/>
      <c r="U36" s="118"/>
      <c r="V36" s="43" t="s">
        <v>38</v>
      </c>
      <c r="W36" s="56"/>
      <c r="X36" s="58"/>
    </row>
    <row r="37" spans="1:24" s="32" customFormat="1" ht="14" x14ac:dyDescent="0.3">
      <c r="A37" s="57"/>
      <c r="B37" s="42">
        <v>6</v>
      </c>
      <c r="C37" s="118" t="s">
        <v>38</v>
      </c>
      <c r="D37" s="118"/>
      <c r="E37" s="118"/>
      <c r="F37" s="118"/>
      <c r="G37" s="118"/>
      <c r="H37" s="118"/>
      <c r="I37" s="118"/>
      <c r="J37" s="43" t="s">
        <v>38</v>
      </c>
      <c r="K37" s="56"/>
      <c r="L37" s="58"/>
      <c r="M37" s="57"/>
      <c r="N37" s="42">
        <v>6</v>
      </c>
      <c r="O37" s="118" t="s">
        <v>38</v>
      </c>
      <c r="P37" s="118"/>
      <c r="Q37" s="118"/>
      <c r="R37" s="118"/>
      <c r="S37" s="118"/>
      <c r="T37" s="118"/>
      <c r="U37" s="118"/>
      <c r="V37" s="43" t="s">
        <v>38</v>
      </c>
      <c r="W37" s="56"/>
      <c r="X37" s="58"/>
    </row>
    <row r="38" spans="1:24" s="32" customFormat="1" ht="14" x14ac:dyDescent="0.3">
      <c r="A38" s="57"/>
      <c r="B38" s="42">
        <v>7</v>
      </c>
      <c r="C38" s="118" t="s">
        <v>38</v>
      </c>
      <c r="D38" s="118"/>
      <c r="E38" s="118"/>
      <c r="F38" s="118"/>
      <c r="G38" s="118"/>
      <c r="H38" s="118"/>
      <c r="I38" s="118"/>
      <c r="J38" s="43" t="s">
        <v>38</v>
      </c>
      <c r="K38" s="56"/>
      <c r="L38" s="58"/>
      <c r="M38" s="57"/>
      <c r="N38" s="42">
        <v>7</v>
      </c>
      <c r="O38" s="118" t="s">
        <v>38</v>
      </c>
      <c r="P38" s="118"/>
      <c r="Q38" s="118"/>
      <c r="R38" s="118"/>
      <c r="S38" s="118"/>
      <c r="T38" s="118"/>
      <c r="U38" s="118"/>
      <c r="V38" s="43" t="s">
        <v>38</v>
      </c>
      <c r="W38" s="56"/>
      <c r="X38" s="58"/>
    </row>
    <row r="39" spans="1:24" s="32" customFormat="1" ht="14" x14ac:dyDescent="0.3">
      <c r="A39" s="57"/>
      <c r="B39" s="42">
        <v>8</v>
      </c>
      <c r="C39" s="118" t="s">
        <v>38</v>
      </c>
      <c r="D39" s="118"/>
      <c r="E39" s="118"/>
      <c r="F39" s="118"/>
      <c r="G39" s="118"/>
      <c r="H39" s="118"/>
      <c r="I39" s="118"/>
      <c r="J39" s="43" t="s">
        <v>38</v>
      </c>
      <c r="K39" s="56"/>
      <c r="L39" s="58"/>
      <c r="M39" s="57"/>
      <c r="N39" s="42">
        <v>8</v>
      </c>
      <c r="O39" s="118" t="s">
        <v>38</v>
      </c>
      <c r="P39" s="118"/>
      <c r="Q39" s="118"/>
      <c r="R39" s="118"/>
      <c r="S39" s="118"/>
      <c r="T39" s="118"/>
      <c r="U39" s="118"/>
      <c r="V39" s="43" t="s">
        <v>38</v>
      </c>
      <c r="W39" s="56"/>
      <c r="X39" s="58"/>
    </row>
    <row r="40" spans="1:24" s="32" customFormat="1" ht="14" x14ac:dyDescent="0.3">
      <c r="A40" s="57"/>
      <c r="B40" s="112" t="s">
        <v>39</v>
      </c>
      <c r="C40" s="113"/>
      <c r="D40" s="113"/>
      <c r="E40" s="113"/>
      <c r="F40" s="113"/>
      <c r="G40" s="113"/>
      <c r="H40" s="113"/>
      <c r="I40" s="114"/>
      <c r="J40" s="59">
        <f>SUM(J32:J39)</f>
        <v>0</v>
      </c>
      <c r="K40" s="43"/>
      <c r="L40" s="60"/>
      <c r="M40" s="57"/>
      <c r="N40" s="112" t="s">
        <v>39</v>
      </c>
      <c r="O40" s="113"/>
      <c r="P40" s="113"/>
      <c r="Q40" s="113"/>
      <c r="R40" s="113"/>
      <c r="S40" s="113"/>
      <c r="T40" s="113"/>
      <c r="U40" s="114"/>
      <c r="V40" s="59">
        <f>SUM(V32:V39)</f>
        <v>0</v>
      </c>
      <c r="W40" s="43"/>
      <c r="X40" s="60"/>
    </row>
    <row r="41" spans="1:24" s="32" customFormat="1" x14ac:dyDescent="0.35">
      <c r="A41" s="56">
        <v>2015</v>
      </c>
      <c r="B41" s="120" t="s">
        <v>40</v>
      </c>
      <c r="C41" s="121"/>
      <c r="D41" s="121"/>
      <c r="E41" s="121"/>
      <c r="F41" s="121"/>
      <c r="G41" s="121"/>
      <c r="H41" s="121"/>
      <c r="I41" s="121"/>
      <c r="J41" s="121"/>
      <c r="K41" s="122"/>
      <c r="L41" s="55"/>
      <c r="M41" s="56">
        <f>+A41</f>
        <v>2015</v>
      </c>
      <c r="N41" s="123" t="s">
        <v>40</v>
      </c>
      <c r="O41" s="124"/>
      <c r="P41" s="124"/>
      <c r="Q41" s="124"/>
      <c r="R41" s="124"/>
      <c r="S41" s="124"/>
      <c r="T41" s="124"/>
      <c r="U41" s="124"/>
      <c r="V41" s="124"/>
      <c r="W41" s="124"/>
      <c r="X41" s="61"/>
    </row>
    <row r="42" spans="1:24" s="32" customFormat="1" ht="14" x14ac:dyDescent="0.3">
      <c r="A42" s="57"/>
      <c r="B42" s="39">
        <v>1</v>
      </c>
      <c r="C42" s="125" t="s">
        <v>41</v>
      </c>
      <c r="D42" s="126"/>
      <c r="E42" s="126"/>
      <c r="F42" s="126"/>
      <c r="G42" s="126"/>
      <c r="H42" s="126"/>
      <c r="I42" s="127"/>
      <c r="J42" s="40"/>
      <c r="K42" s="56"/>
      <c r="L42" s="58"/>
      <c r="M42" s="57"/>
      <c r="N42" s="39">
        <v>1</v>
      </c>
      <c r="O42" s="125" t="s">
        <v>42</v>
      </c>
      <c r="P42" s="126"/>
      <c r="Q42" s="126"/>
      <c r="R42" s="126"/>
      <c r="S42" s="126"/>
      <c r="T42" s="126"/>
      <c r="U42" s="127"/>
      <c r="V42" s="40"/>
      <c r="W42" s="56"/>
      <c r="X42" s="58"/>
    </row>
    <row r="43" spans="1:24" s="32" customFormat="1" ht="14" x14ac:dyDescent="0.3">
      <c r="A43" s="57"/>
      <c r="B43" s="42">
        <v>2</v>
      </c>
      <c r="C43" s="118" t="s">
        <v>43</v>
      </c>
      <c r="D43" s="118"/>
      <c r="E43" s="118"/>
      <c r="F43" s="118"/>
      <c r="G43" s="118"/>
      <c r="H43" s="118"/>
      <c r="I43" s="118"/>
      <c r="J43" s="40"/>
      <c r="K43" s="56"/>
      <c r="L43" s="58"/>
      <c r="M43" s="57"/>
      <c r="N43" s="42">
        <v>2</v>
      </c>
      <c r="O43" s="118" t="s">
        <v>44</v>
      </c>
      <c r="P43" s="118"/>
      <c r="Q43" s="118"/>
      <c r="R43" s="118"/>
      <c r="S43" s="118"/>
      <c r="T43" s="118"/>
      <c r="U43" s="118"/>
      <c r="V43" s="40"/>
      <c r="W43" s="56"/>
      <c r="X43" s="58"/>
    </row>
    <row r="44" spans="1:24" s="32" customFormat="1" ht="14" customHeight="1" x14ac:dyDescent="0.3">
      <c r="A44" s="57"/>
      <c r="B44" s="42">
        <v>3</v>
      </c>
      <c r="C44" s="128" t="s">
        <v>45</v>
      </c>
      <c r="D44" s="128"/>
      <c r="E44" s="128"/>
      <c r="F44" s="128"/>
      <c r="G44" s="128"/>
      <c r="H44" s="128"/>
      <c r="I44" s="128"/>
      <c r="J44" s="66">
        <v>-857979.25</v>
      </c>
      <c r="K44" s="67">
        <v>2022</v>
      </c>
      <c r="L44" s="58"/>
      <c r="M44" s="57"/>
      <c r="N44" s="42">
        <v>3</v>
      </c>
      <c r="O44" s="118" t="s">
        <v>43</v>
      </c>
      <c r="P44" s="118"/>
      <c r="Q44" s="118"/>
      <c r="R44" s="118"/>
      <c r="S44" s="118"/>
      <c r="T44" s="118"/>
      <c r="U44" s="118"/>
      <c r="V44" s="40"/>
      <c r="W44" s="56"/>
      <c r="X44" s="58"/>
    </row>
    <row r="45" spans="1:24" s="32" customFormat="1" ht="14" x14ac:dyDescent="0.3">
      <c r="A45" s="57"/>
      <c r="B45" s="42">
        <v>4</v>
      </c>
      <c r="C45" s="119"/>
      <c r="D45" s="119"/>
      <c r="E45" s="119"/>
      <c r="F45" s="119"/>
      <c r="G45" s="119"/>
      <c r="H45" s="119"/>
      <c r="I45" s="119"/>
      <c r="J45" s="40"/>
      <c r="K45" s="56"/>
      <c r="L45" s="58"/>
      <c r="M45" s="57"/>
      <c r="N45" s="42">
        <v>4</v>
      </c>
      <c r="O45" s="138"/>
      <c r="P45" s="139"/>
      <c r="Q45" s="139"/>
      <c r="R45" s="139"/>
      <c r="S45" s="139"/>
      <c r="T45" s="139"/>
      <c r="U45" s="140"/>
      <c r="V45" s="40"/>
      <c r="W45" s="56"/>
      <c r="X45" s="58"/>
    </row>
    <row r="46" spans="1:24" s="32" customFormat="1" ht="14" x14ac:dyDescent="0.3">
      <c r="A46" s="57"/>
      <c r="B46" s="42">
        <v>5</v>
      </c>
      <c r="C46" s="119"/>
      <c r="D46" s="119"/>
      <c r="E46" s="119"/>
      <c r="F46" s="119"/>
      <c r="G46" s="119"/>
      <c r="H46" s="119"/>
      <c r="I46" s="119"/>
      <c r="J46" s="40"/>
      <c r="K46" s="56"/>
      <c r="L46" s="58"/>
      <c r="M46" s="57"/>
      <c r="N46" s="42">
        <v>5</v>
      </c>
      <c r="O46" s="138"/>
      <c r="P46" s="139"/>
      <c r="Q46" s="139"/>
      <c r="R46" s="139"/>
      <c r="S46" s="139"/>
      <c r="T46" s="139"/>
      <c r="U46" s="140"/>
      <c r="V46" s="40"/>
      <c r="W46" s="56"/>
      <c r="X46" s="58"/>
    </row>
    <row r="47" spans="1:24" s="32" customFormat="1" ht="14" x14ac:dyDescent="0.3">
      <c r="A47" s="57"/>
      <c r="B47" s="42">
        <v>6</v>
      </c>
      <c r="C47" s="108"/>
      <c r="D47" s="108"/>
      <c r="E47" s="108"/>
      <c r="F47" s="108"/>
      <c r="G47" s="108"/>
      <c r="H47" s="108"/>
      <c r="I47" s="108"/>
      <c r="J47" s="40"/>
      <c r="K47" s="56"/>
      <c r="L47" s="58"/>
      <c r="M47" s="57"/>
      <c r="N47" s="42">
        <v>6</v>
      </c>
      <c r="O47" s="138"/>
      <c r="P47" s="139"/>
      <c r="Q47" s="139"/>
      <c r="R47" s="139"/>
      <c r="S47" s="139"/>
      <c r="T47" s="139"/>
      <c r="U47" s="140"/>
      <c r="V47" s="40"/>
      <c r="W47" s="56"/>
      <c r="X47" s="58"/>
    </row>
    <row r="48" spans="1:24" s="32" customFormat="1" ht="14" x14ac:dyDescent="0.3">
      <c r="A48" s="57"/>
      <c r="B48" s="42">
        <v>7</v>
      </c>
      <c r="C48" s="108"/>
      <c r="D48" s="108"/>
      <c r="E48" s="108"/>
      <c r="F48" s="108"/>
      <c r="G48" s="108"/>
      <c r="H48" s="108"/>
      <c r="I48" s="108"/>
      <c r="J48" s="40"/>
      <c r="K48" s="56"/>
      <c r="L48" s="58"/>
      <c r="M48" s="57"/>
      <c r="N48" s="42">
        <v>7</v>
      </c>
      <c r="O48" s="109"/>
      <c r="P48" s="110"/>
      <c r="Q48" s="110"/>
      <c r="R48" s="110"/>
      <c r="S48" s="110"/>
      <c r="T48" s="110"/>
      <c r="U48" s="111"/>
      <c r="V48" s="40"/>
      <c r="W48" s="56"/>
      <c r="X48" s="58"/>
    </row>
    <row r="49" spans="1:24" s="32" customFormat="1" ht="14" x14ac:dyDescent="0.3">
      <c r="A49" s="57"/>
      <c r="B49" s="42">
        <v>8</v>
      </c>
      <c r="C49" s="108"/>
      <c r="D49" s="108"/>
      <c r="E49" s="108"/>
      <c r="F49" s="108"/>
      <c r="G49" s="108"/>
      <c r="H49" s="108"/>
      <c r="I49" s="108"/>
      <c r="J49" s="40"/>
      <c r="K49" s="56"/>
      <c r="L49" s="58"/>
      <c r="M49" s="57"/>
      <c r="N49" s="42">
        <v>8</v>
      </c>
      <c r="O49" s="109"/>
      <c r="P49" s="110"/>
      <c r="Q49" s="110"/>
      <c r="R49" s="110"/>
      <c r="S49" s="110"/>
      <c r="T49" s="110"/>
      <c r="U49" s="111"/>
      <c r="V49" s="40"/>
      <c r="W49" s="56"/>
      <c r="X49" s="58"/>
    </row>
    <row r="50" spans="1:24" s="32" customFormat="1" ht="14" x14ac:dyDescent="0.3">
      <c r="A50" s="57"/>
      <c r="B50" s="112" t="s">
        <v>46</v>
      </c>
      <c r="C50" s="113"/>
      <c r="D50" s="113"/>
      <c r="E50" s="113"/>
      <c r="F50" s="113"/>
      <c r="G50" s="113"/>
      <c r="H50" s="113"/>
      <c r="I50" s="114"/>
      <c r="J50" s="43">
        <f>SUM(J42:J49)</f>
        <v>-857979.25</v>
      </c>
      <c r="K50" s="60"/>
      <c r="L50" s="60"/>
      <c r="M50" s="57"/>
      <c r="N50" s="112" t="s">
        <v>46</v>
      </c>
      <c r="O50" s="113"/>
      <c r="P50" s="113"/>
      <c r="Q50" s="113"/>
      <c r="R50" s="113"/>
      <c r="S50" s="113"/>
      <c r="T50" s="113"/>
      <c r="U50" s="114"/>
      <c r="V50" s="43">
        <f>SUM(V42:V49)</f>
        <v>0</v>
      </c>
      <c r="W50" s="60"/>
      <c r="X50" s="60"/>
    </row>
    <row r="51" spans="1:24" s="32" customFormat="1" ht="29.65" customHeight="1" x14ac:dyDescent="0.3">
      <c r="A51" s="63"/>
      <c r="B51" s="115" t="s">
        <v>47</v>
      </c>
      <c r="C51" s="116"/>
      <c r="D51" s="116"/>
      <c r="E51" s="116"/>
      <c r="F51" s="116"/>
      <c r="G51" s="116"/>
      <c r="H51" s="116"/>
      <c r="I51" s="117"/>
      <c r="J51" s="43">
        <f>J50+J40</f>
        <v>-857979.25</v>
      </c>
      <c r="K51" s="60"/>
      <c r="L51" s="60"/>
      <c r="M51" s="63"/>
      <c r="N51" s="115" t="s">
        <v>47</v>
      </c>
      <c r="O51" s="116"/>
      <c r="P51" s="116"/>
      <c r="Q51" s="116"/>
      <c r="R51" s="116"/>
      <c r="S51" s="116"/>
      <c r="T51" s="116"/>
      <c r="U51" s="117"/>
      <c r="V51" s="43">
        <f>V50+V40</f>
        <v>0</v>
      </c>
      <c r="W51" s="60"/>
      <c r="X51" s="60"/>
    </row>
    <row r="52" spans="1:24" s="32" customFormat="1" ht="14" x14ac:dyDescent="0.3">
      <c r="J52" s="36"/>
      <c r="K52" s="36"/>
      <c r="L52" s="36"/>
      <c r="M52" s="36"/>
      <c r="N52" s="36"/>
      <c r="O52" s="36"/>
      <c r="V52" s="36"/>
      <c r="W52" s="36"/>
      <c r="X52" s="36"/>
    </row>
    <row r="53" spans="1:24" s="32" customFormat="1" ht="14" x14ac:dyDescent="0.3">
      <c r="J53" s="36"/>
      <c r="K53" s="36"/>
      <c r="L53" s="36"/>
      <c r="M53" s="36"/>
      <c r="N53" s="36"/>
      <c r="O53" s="36"/>
      <c r="V53" s="36"/>
      <c r="W53" s="36"/>
      <c r="X53" s="36"/>
    </row>
    <row r="54" spans="1:24" s="32" customFormat="1" ht="14" x14ac:dyDescent="0.3">
      <c r="J54" s="36"/>
      <c r="K54" s="36"/>
      <c r="L54" s="36"/>
      <c r="M54" s="36"/>
      <c r="N54" s="36"/>
      <c r="O54" s="36"/>
      <c r="V54" s="36"/>
      <c r="W54" s="36"/>
      <c r="X54" s="36"/>
    </row>
    <row r="55" spans="1:24" s="32" customFormat="1" ht="14" x14ac:dyDescent="0.3">
      <c r="A55" s="49"/>
      <c r="B55" s="129" t="s">
        <v>20</v>
      </c>
      <c r="C55" s="130"/>
      <c r="D55" s="130"/>
      <c r="E55" s="130"/>
      <c r="F55" s="130"/>
      <c r="G55" s="130"/>
      <c r="H55" s="130"/>
      <c r="I55" s="130"/>
      <c r="J55" s="130"/>
      <c r="K55" s="131"/>
      <c r="L55" s="50"/>
      <c r="M55" s="49"/>
      <c r="N55" s="132" t="s">
        <v>16</v>
      </c>
      <c r="O55" s="132"/>
      <c r="P55" s="132"/>
      <c r="Q55" s="132"/>
      <c r="R55" s="132"/>
      <c r="S55" s="132"/>
      <c r="T55" s="132"/>
      <c r="U55" s="132"/>
      <c r="V55" s="132"/>
      <c r="W55" s="132"/>
      <c r="X55" s="50"/>
    </row>
    <row r="56" spans="1:24" s="32" customFormat="1" ht="28" x14ac:dyDescent="0.3">
      <c r="A56" s="51" t="s">
        <v>15</v>
      </c>
      <c r="B56" s="133" t="s">
        <v>21</v>
      </c>
      <c r="C56" s="133"/>
      <c r="D56" s="133"/>
      <c r="E56" s="133"/>
      <c r="F56" s="133"/>
      <c r="G56" s="133"/>
      <c r="H56" s="133"/>
      <c r="I56" s="133"/>
      <c r="J56" s="37" t="s">
        <v>22</v>
      </c>
      <c r="K56" s="52" t="s">
        <v>36</v>
      </c>
      <c r="L56" s="53"/>
      <c r="M56" s="51" t="s">
        <v>15</v>
      </c>
      <c r="N56" s="133" t="s">
        <v>21</v>
      </c>
      <c r="O56" s="133"/>
      <c r="P56" s="133"/>
      <c r="Q56" s="133"/>
      <c r="R56" s="133"/>
      <c r="S56" s="133"/>
      <c r="T56" s="133"/>
      <c r="U56" s="133"/>
      <c r="V56" s="37" t="s">
        <v>22</v>
      </c>
      <c r="W56" s="52" t="s">
        <v>36</v>
      </c>
      <c r="X56" s="53"/>
    </row>
    <row r="57" spans="1:24" s="32" customFormat="1" ht="15" customHeight="1" x14ac:dyDescent="0.35">
      <c r="A57" s="54"/>
      <c r="B57" s="120" t="s">
        <v>37</v>
      </c>
      <c r="C57" s="121"/>
      <c r="D57" s="121"/>
      <c r="E57" s="121"/>
      <c r="F57" s="121"/>
      <c r="G57" s="121"/>
      <c r="H57" s="121"/>
      <c r="I57" s="121"/>
      <c r="J57" s="121"/>
      <c r="K57" s="122"/>
      <c r="L57" s="55"/>
      <c r="M57" s="56"/>
      <c r="N57" s="120" t="s">
        <v>37</v>
      </c>
      <c r="O57" s="121"/>
      <c r="P57" s="121"/>
      <c r="Q57" s="121"/>
      <c r="R57" s="121"/>
      <c r="S57" s="121"/>
      <c r="T57" s="121"/>
      <c r="U57" s="121"/>
      <c r="V57" s="121"/>
      <c r="W57" s="122"/>
      <c r="X57" s="55"/>
    </row>
    <row r="58" spans="1:24" s="32" customFormat="1" ht="14" x14ac:dyDescent="0.3">
      <c r="A58" s="57"/>
      <c r="B58" s="39">
        <v>1</v>
      </c>
      <c r="C58" s="118" t="s">
        <v>38</v>
      </c>
      <c r="D58" s="118"/>
      <c r="E58" s="118"/>
      <c r="F58" s="118"/>
      <c r="G58" s="118"/>
      <c r="H58" s="118"/>
      <c r="I58" s="118"/>
      <c r="J58" s="43" t="s">
        <v>38</v>
      </c>
      <c r="K58" s="56"/>
      <c r="L58" s="58"/>
      <c r="M58" s="57"/>
      <c r="N58" s="39">
        <v>1</v>
      </c>
      <c r="O58" s="118" t="s">
        <v>38</v>
      </c>
      <c r="P58" s="118"/>
      <c r="Q58" s="118"/>
      <c r="R58" s="118"/>
      <c r="S58" s="118"/>
      <c r="T58" s="118"/>
      <c r="U58" s="118"/>
      <c r="V58" s="43" t="s">
        <v>38</v>
      </c>
      <c r="W58" s="56"/>
      <c r="X58" s="58"/>
    </row>
    <row r="59" spans="1:24" s="32" customFormat="1" ht="14" x14ac:dyDescent="0.3">
      <c r="A59" s="57"/>
      <c r="B59" s="42">
        <v>2</v>
      </c>
      <c r="C59" s="118" t="s">
        <v>38</v>
      </c>
      <c r="D59" s="118"/>
      <c r="E59" s="118"/>
      <c r="F59" s="118"/>
      <c r="G59" s="118"/>
      <c r="H59" s="118"/>
      <c r="I59" s="118"/>
      <c r="J59" s="43" t="s">
        <v>38</v>
      </c>
      <c r="K59" s="56"/>
      <c r="L59" s="58"/>
      <c r="M59" s="57"/>
      <c r="N59" s="42">
        <v>2</v>
      </c>
      <c r="O59" s="118" t="s">
        <v>38</v>
      </c>
      <c r="P59" s="118"/>
      <c r="Q59" s="118"/>
      <c r="R59" s="118"/>
      <c r="S59" s="118"/>
      <c r="T59" s="118"/>
      <c r="U59" s="118"/>
      <c r="V59" s="43" t="s">
        <v>38</v>
      </c>
      <c r="W59" s="56"/>
      <c r="X59" s="58"/>
    </row>
    <row r="60" spans="1:24" s="32" customFormat="1" ht="14" x14ac:dyDescent="0.3">
      <c r="A60" s="57"/>
      <c r="B60" s="42">
        <v>3</v>
      </c>
      <c r="C60" s="118" t="s">
        <v>38</v>
      </c>
      <c r="D60" s="118"/>
      <c r="E60" s="118"/>
      <c r="F60" s="118"/>
      <c r="G60" s="118"/>
      <c r="H60" s="118"/>
      <c r="I60" s="118"/>
      <c r="J60" s="43" t="s">
        <v>38</v>
      </c>
      <c r="K60" s="56"/>
      <c r="L60" s="58"/>
      <c r="M60" s="57"/>
      <c r="N60" s="42">
        <v>3</v>
      </c>
      <c r="O60" s="118" t="s">
        <v>38</v>
      </c>
      <c r="P60" s="118"/>
      <c r="Q60" s="118"/>
      <c r="R60" s="118"/>
      <c r="S60" s="118"/>
      <c r="T60" s="118"/>
      <c r="U60" s="118"/>
      <c r="V60" s="43" t="s">
        <v>38</v>
      </c>
      <c r="W60" s="56"/>
      <c r="X60" s="58"/>
    </row>
    <row r="61" spans="1:24" s="32" customFormat="1" ht="14" x14ac:dyDescent="0.3">
      <c r="A61" s="57"/>
      <c r="B61" s="42">
        <v>4</v>
      </c>
      <c r="C61" s="118" t="s">
        <v>38</v>
      </c>
      <c r="D61" s="118"/>
      <c r="E61" s="118"/>
      <c r="F61" s="118"/>
      <c r="G61" s="118"/>
      <c r="H61" s="118"/>
      <c r="I61" s="118"/>
      <c r="J61" s="43" t="s">
        <v>38</v>
      </c>
      <c r="K61" s="56"/>
      <c r="L61" s="58"/>
      <c r="M61" s="57"/>
      <c r="N61" s="42">
        <v>4</v>
      </c>
      <c r="O61" s="118" t="s">
        <v>38</v>
      </c>
      <c r="P61" s="118"/>
      <c r="Q61" s="118"/>
      <c r="R61" s="118"/>
      <c r="S61" s="118"/>
      <c r="T61" s="118"/>
      <c r="U61" s="118"/>
      <c r="V61" s="43" t="s">
        <v>38</v>
      </c>
      <c r="W61" s="56"/>
      <c r="X61" s="58"/>
    </row>
    <row r="62" spans="1:24" s="32" customFormat="1" ht="14" x14ac:dyDescent="0.3">
      <c r="A62" s="57"/>
      <c r="B62" s="42">
        <v>5</v>
      </c>
      <c r="C62" s="118" t="s">
        <v>38</v>
      </c>
      <c r="D62" s="118"/>
      <c r="E62" s="118"/>
      <c r="F62" s="118"/>
      <c r="G62" s="118"/>
      <c r="H62" s="118"/>
      <c r="I62" s="118"/>
      <c r="J62" s="43" t="s">
        <v>38</v>
      </c>
      <c r="K62" s="56"/>
      <c r="L62" s="58"/>
      <c r="M62" s="57"/>
      <c r="N62" s="42">
        <v>5</v>
      </c>
      <c r="O62" s="118" t="s">
        <v>38</v>
      </c>
      <c r="P62" s="118"/>
      <c r="Q62" s="118"/>
      <c r="R62" s="118"/>
      <c r="S62" s="118"/>
      <c r="T62" s="118"/>
      <c r="U62" s="118"/>
      <c r="V62" s="43" t="s">
        <v>38</v>
      </c>
      <c r="W62" s="56"/>
      <c r="X62" s="58"/>
    </row>
    <row r="63" spans="1:24" s="32" customFormat="1" ht="14" x14ac:dyDescent="0.3">
      <c r="A63" s="57"/>
      <c r="B63" s="42">
        <v>6</v>
      </c>
      <c r="C63" s="118" t="s">
        <v>38</v>
      </c>
      <c r="D63" s="118"/>
      <c r="E63" s="118"/>
      <c r="F63" s="118"/>
      <c r="G63" s="118"/>
      <c r="H63" s="118"/>
      <c r="I63" s="118"/>
      <c r="J63" s="43" t="s">
        <v>38</v>
      </c>
      <c r="K63" s="56"/>
      <c r="L63" s="58"/>
      <c r="M63" s="57"/>
      <c r="N63" s="42">
        <v>6</v>
      </c>
      <c r="O63" s="118" t="s">
        <v>38</v>
      </c>
      <c r="P63" s="118"/>
      <c r="Q63" s="118"/>
      <c r="R63" s="118"/>
      <c r="S63" s="118"/>
      <c r="T63" s="118"/>
      <c r="U63" s="118"/>
      <c r="V63" s="43" t="s">
        <v>38</v>
      </c>
      <c r="W63" s="56"/>
      <c r="X63" s="58"/>
    </row>
    <row r="64" spans="1:24" s="32" customFormat="1" ht="14" x14ac:dyDescent="0.3">
      <c r="A64" s="57"/>
      <c r="B64" s="42">
        <v>7</v>
      </c>
      <c r="C64" s="118" t="s">
        <v>38</v>
      </c>
      <c r="D64" s="118"/>
      <c r="E64" s="118"/>
      <c r="F64" s="118"/>
      <c r="G64" s="118"/>
      <c r="H64" s="118"/>
      <c r="I64" s="118"/>
      <c r="J64" s="43" t="s">
        <v>38</v>
      </c>
      <c r="K64" s="56"/>
      <c r="L64" s="58"/>
      <c r="M64" s="57"/>
      <c r="N64" s="42">
        <v>7</v>
      </c>
      <c r="O64" s="118" t="s">
        <v>38</v>
      </c>
      <c r="P64" s="118"/>
      <c r="Q64" s="118"/>
      <c r="R64" s="118"/>
      <c r="S64" s="118"/>
      <c r="T64" s="118"/>
      <c r="U64" s="118"/>
      <c r="V64" s="43" t="s">
        <v>38</v>
      </c>
      <c r="W64" s="56"/>
      <c r="X64" s="58"/>
    </row>
    <row r="65" spans="1:24" s="32" customFormat="1" ht="14" x14ac:dyDescent="0.3">
      <c r="A65" s="57"/>
      <c r="B65" s="42">
        <v>8</v>
      </c>
      <c r="C65" s="118" t="s">
        <v>38</v>
      </c>
      <c r="D65" s="118"/>
      <c r="E65" s="118"/>
      <c r="F65" s="118"/>
      <c r="G65" s="118"/>
      <c r="H65" s="118"/>
      <c r="I65" s="118"/>
      <c r="J65" s="43" t="s">
        <v>38</v>
      </c>
      <c r="K65" s="56"/>
      <c r="L65" s="58"/>
      <c r="M65" s="57"/>
      <c r="N65" s="42">
        <v>8</v>
      </c>
      <c r="O65" s="118" t="s">
        <v>38</v>
      </c>
      <c r="P65" s="118"/>
      <c r="Q65" s="118"/>
      <c r="R65" s="118"/>
      <c r="S65" s="118"/>
      <c r="T65" s="118"/>
      <c r="U65" s="118"/>
      <c r="V65" s="43" t="s">
        <v>38</v>
      </c>
      <c r="W65" s="56"/>
      <c r="X65" s="58"/>
    </row>
    <row r="66" spans="1:24" s="32" customFormat="1" ht="14" x14ac:dyDescent="0.3">
      <c r="A66" s="57"/>
      <c r="B66" s="112" t="s">
        <v>39</v>
      </c>
      <c r="C66" s="113"/>
      <c r="D66" s="113"/>
      <c r="E66" s="113"/>
      <c r="F66" s="113"/>
      <c r="G66" s="113"/>
      <c r="H66" s="113"/>
      <c r="I66" s="114"/>
      <c r="J66" s="59">
        <f>SUM(J58:J65)</f>
        <v>0</v>
      </c>
      <c r="K66" s="43"/>
      <c r="L66" s="60"/>
      <c r="M66" s="57"/>
      <c r="N66" s="112" t="s">
        <v>39</v>
      </c>
      <c r="O66" s="113"/>
      <c r="P66" s="113"/>
      <c r="Q66" s="113"/>
      <c r="R66" s="113"/>
      <c r="S66" s="113"/>
      <c r="T66" s="113"/>
      <c r="U66" s="114"/>
      <c r="V66" s="59">
        <f>SUM(V58:V65)</f>
        <v>0</v>
      </c>
      <c r="W66" s="43"/>
      <c r="X66" s="60"/>
    </row>
    <row r="67" spans="1:24" s="32" customFormat="1" x14ac:dyDescent="0.35">
      <c r="A67" s="56">
        <v>2016</v>
      </c>
      <c r="B67" s="120" t="s">
        <v>40</v>
      </c>
      <c r="C67" s="121"/>
      <c r="D67" s="121"/>
      <c r="E67" s="121"/>
      <c r="F67" s="121"/>
      <c r="G67" s="121"/>
      <c r="H67" s="121"/>
      <c r="I67" s="121"/>
      <c r="J67" s="121"/>
      <c r="K67" s="122"/>
      <c r="L67" s="55"/>
      <c r="M67" s="56">
        <f>+A67</f>
        <v>2016</v>
      </c>
      <c r="N67" s="123" t="s">
        <v>40</v>
      </c>
      <c r="O67" s="124"/>
      <c r="P67" s="124"/>
      <c r="Q67" s="124"/>
      <c r="R67" s="124"/>
      <c r="S67" s="124"/>
      <c r="T67" s="124"/>
      <c r="U67" s="124"/>
      <c r="V67" s="124"/>
      <c r="W67" s="124"/>
      <c r="X67" s="55"/>
    </row>
    <row r="68" spans="1:24" s="32" customFormat="1" ht="14" x14ac:dyDescent="0.3">
      <c r="A68" s="57"/>
      <c r="B68" s="39">
        <v>1</v>
      </c>
      <c r="C68" s="125" t="s">
        <v>41</v>
      </c>
      <c r="D68" s="126"/>
      <c r="E68" s="126"/>
      <c r="F68" s="126"/>
      <c r="G68" s="126"/>
      <c r="H68" s="126"/>
      <c r="I68" s="127"/>
      <c r="J68" s="40"/>
      <c r="K68" s="56"/>
      <c r="L68" s="58"/>
      <c r="M68" s="57"/>
      <c r="N68" s="39">
        <v>1</v>
      </c>
      <c r="O68" s="125" t="s">
        <v>42</v>
      </c>
      <c r="P68" s="126"/>
      <c r="Q68" s="126"/>
      <c r="R68" s="126"/>
      <c r="S68" s="126"/>
      <c r="T68" s="126"/>
      <c r="U68" s="127"/>
      <c r="V68" s="40"/>
      <c r="W68" s="56"/>
      <c r="X68" s="58"/>
    </row>
    <row r="69" spans="1:24" s="32" customFormat="1" ht="14" x14ac:dyDescent="0.3">
      <c r="A69" s="57"/>
      <c r="B69" s="42">
        <v>2</v>
      </c>
      <c r="C69" s="118" t="s">
        <v>43</v>
      </c>
      <c r="D69" s="118"/>
      <c r="E69" s="118"/>
      <c r="F69" s="118"/>
      <c r="G69" s="118"/>
      <c r="H69" s="118"/>
      <c r="I69" s="118"/>
      <c r="J69" s="40"/>
      <c r="K69" s="56"/>
      <c r="L69" s="58"/>
      <c r="M69" s="57"/>
      <c r="N69" s="42">
        <v>2</v>
      </c>
      <c r="O69" s="118" t="s">
        <v>44</v>
      </c>
      <c r="P69" s="118"/>
      <c r="Q69" s="118"/>
      <c r="R69" s="118"/>
      <c r="S69" s="118"/>
      <c r="T69" s="118"/>
      <c r="U69" s="118"/>
      <c r="V69" s="40"/>
      <c r="W69" s="56"/>
      <c r="X69" s="58"/>
    </row>
    <row r="70" spans="1:24" s="32" customFormat="1" ht="14" customHeight="1" x14ac:dyDescent="0.3">
      <c r="A70" s="57"/>
      <c r="B70" s="42">
        <v>3</v>
      </c>
      <c r="C70" s="128" t="s">
        <v>48</v>
      </c>
      <c r="D70" s="128"/>
      <c r="E70" s="128"/>
      <c r="F70" s="128"/>
      <c r="G70" s="128"/>
      <c r="H70" s="128"/>
      <c r="I70" s="128"/>
      <c r="J70" s="66">
        <v>-801551.09000000008</v>
      </c>
      <c r="K70" s="67">
        <v>2022</v>
      </c>
      <c r="L70" s="58"/>
      <c r="M70" s="57"/>
      <c r="N70" s="42">
        <v>3</v>
      </c>
      <c r="O70" s="118" t="s">
        <v>43</v>
      </c>
      <c r="P70" s="118"/>
      <c r="Q70" s="118"/>
      <c r="R70" s="118"/>
      <c r="S70" s="118"/>
      <c r="T70" s="118"/>
      <c r="U70" s="118"/>
      <c r="V70" s="40"/>
      <c r="W70" s="56"/>
      <c r="X70" s="58"/>
    </row>
    <row r="71" spans="1:24" s="32" customFormat="1" ht="14" x14ac:dyDescent="0.3">
      <c r="A71" s="57"/>
      <c r="B71" s="42">
        <v>4</v>
      </c>
      <c r="C71" s="119"/>
      <c r="D71" s="119"/>
      <c r="E71" s="119"/>
      <c r="F71" s="119"/>
      <c r="G71" s="119"/>
      <c r="H71" s="119"/>
      <c r="I71" s="119"/>
      <c r="J71" s="40"/>
      <c r="K71" s="56"/>
      <c r="L71" s="58"/>
      <c r="M71" s="57"/>
      <c r="N71" s="42">
        <v>4</v>
      </c>
      <c r="O71" s="138"/>
      <c r="P71" s="139"/>
      <c r="Q71" s="139"/>
      <c r="R71" s="139"/>
      <c r="S71" s="139"/>
      <c r="T71" s="139"/>
      <c r="U71" s="140"/>
      <c r="V71" s="40"/>
      <c r="W71" s="56"/>
      <c r="X71" s="58"/>
    </row>
    <row r="72" spans="1:24" s="32" customFormat="1" ht="14" x14ac:dyDescent="0.3">
      <c r="A72" s="57"/>
      <c r="B72" s="42">
        <v>5</v>
      </c>
      <c r="C72" s="119"/>
      <c r="D72" s="119"/>
      <c r="E72" s="119"/>
      <c r="F72" s="119"/>
      <c r="G72" s="119"/>
      <c r="H72" s="119"/>
      <c r="I72" s="119"/>
      <c r="J72" s="40"/>
      <c r="K72" s="56"/>
      <c r="L72" s="58"/>
      <c r="M72" s="57"/>
      <c r="N72" s="42">
        <v>5</v>
      </c>
      <c r="O72" s="138"/>
      <c r="P72" s="139"/>
      <c r="Q72" s="139"/>
      <c r="R72" s="139"/>
      <c r="S72" s="139"/>
      <c r="T72" s="139"/>
      <c r="U72" s="140"/>
      <c r="V72" s="40"/>
      <c r="W72" s="56"/>
      <c r="X72" s="58"/>
    </row>
    <row r="73" spans="1:24" s="32" customFormat="1" ht="14" x14ac:dyDescent="0.3">
      <c r="A73" s="57"/>
      <c r="B73" s="42">
        <v>6</v>
      </c>
      <c r="C73" s="108"/>
      <c r="D73" s="108"/>
      <c r="E73" s="108"/>
      <c r="F73" s="108"/>
      <c r="G73" s="108"/>
      <c r="H73" s="108"/>
      <c r="I73" s="108"/>
      <c r="J73" s="40"/>
      <c r="K73" s="56"/>
      <c r="L73" s="58"/>
      <c r="M73" s="57"/>
      <c r="N73" s="42">
        <v>6</v>
      </c>
      <c r="O73" s="138"/>
      <c r="P73" s="139"/>
      <c r="Q73" s="139"/>
      <c r="R73" s="139"/>
      <c r="S73" s="139"/>
      <c r="T73" s="139"/>
      <c r="U73" s="140"/>
      <c r="V73" s="40"/>
      <c r="W73" s="56"/>
      <c r="X73" s="58"/>
    </row>
    <row r="74" spans="1:24" s="32" customFormat="1" ht="14" x14ac:dyDescent="0.3">
      <c r="A74" s="57"/>
      <c r="B74" s="42">
        <v>7</v>
      </c>
      <c r="C74" s="108"/>
      <c r="D74" s="108"/>
      <c r="E74" s="108"/>
      <c r="F74" s="108"/>
      <c r="G74" s="108"/>
      <c r="H74" s="108"/>
      <c r="I74" s="108"/>
      <c r="J74" s="40"/>
      <c r="K74" s="56"/>
      <c r="L74" s="58"/>
      <c r="M74" s="57"/>
      <c r="N74" s="42">
        <v>7</v>
      </c>
      <c r="O74" s="109"/>
      <c r="P74" s="110"/>
      <c r="Q74" s="110"/>
      <c r="R74" s="110"/>
      <c r="S74" s="110"/>
      <c r="T74" s="110"/>
      <c r="U74" s="111"/>
      <c r="V74" s="40"/>
      <c r="W74" s="56"/>
      <c r="X74" s="58"/>
    </row>
    <row r="75" spans="1:24" s="32" customFormat="1" ht="14" x14ac:dyDescent="0.3">
      <c r="A75" s="57"/>
      <c r="B75" s="42">
        <v>8</v>
      </c>
      <c r="C75" s="108"/>
      <c r="D75" s="108"/>
      <c r="E75" s="108"/>
      <c r="F75" s="108"/>
      <c r="G75" s="108"/>
      <c r="H75" s="108"/>
      <c r="I75" s="108"/>
      <c r="J75" s="40"/>
      <c r="K75" s="56"/>
      <c r="L75" s="58"/>
      <c r="M75" s="57"/>
      <c r="N75" s="42">
        <v>8</v>
      </c>
      <c r="O75" s="109"/>
      <c r="P75" s="110"/>
      <c r="Q75" s="110"/>
      <c r="R75" s="110"/>
      <c r="S75" s="110"/>
      <c r="T75" s="110"/>
      <c r="U75" s="111"/>
      <c r="V75" s="40"/>
      <c r="W75" s="56"/>
      <c r="X75" s="58"/>
    </row>
    <row r="76" spans="1:24" s="32" customFormat="1" ht="14" x14ac:dyDescent="0.3">
      <c r="A76" s="57"/>
      <c r="B76" s="112" t="s">
        <v>46</v>
      </c>
      <c r="C76" s="113"/>
      <c r="D76" s="113"/>
      <c r="E76" s="113"/>
      <c r="F76" s="113"/>
      <c r="G76" s="113"/>
      <c r="H76" s="113"/>
      <c r="I76" s="114"/>
      <c r="J76" s="43">
        <f>SUM(J68:J75)</f>
        <v>-801551.09000000008</v>
      </c>
      <c r="K76" s="60"/>
      <c r="L76" s="60"/>
      <c r="M76" s="57"/>
      <c r="N76" s="112" t="s">
        <v>46</v>
      </c>
      <c r="O76" s="113"/>
      <c r="P76" s="113"/>
      <c r="Q76" s="113"/>
      <c r="R76" s="113"/>
      <c r="S76" s="113"/>
      <c r="T76" s="113"/>
      <c r="U76" s="114"/>
      <c r="V76" s="43">
        <f>SUM(V68:V75)</f>
        <v>0</v>
      </c>
      <c r="W76" s="60"/>
      <c r="X76" s="60"/>
    </row>
    <row r="77" spans="1:24" s="32" customFormat="1" ht="29.65" customHeight="1" x14ac:dyDescent="0.3">
      <c r="A77" s="63"/>
      <c r="B77" s="115" t="s">
        <v>47</v>
      </c>
      <c r="C77" s="116"/>
      <c r="D77" s="116"/>
      <c r="E77" s="116"/>
      <c r="F77" s="116"/>
      <c r="G77" s="116"/>
      <c r="H77" s="116"/>
      <c r="I77" s="117"/>
      <c r="J77" s="43">
        <f>J76+J66</f>
        <v>-801551.09000000008</v>
      </c>
      <c r="K77" s="60"/>
      <c r="L77" s="60"/>
      <c r="M77" s="63"/>
      <c r="N77" s="115" t="s">
        <v>47</v>
      </c>
      <c r="O77" s="116"/>
      <c r="P77" s="116"/>
      <c r="Q77" s="116"/>
      <c r="R77" s="116"/>
      <c r="S77" s="116"/>
      <c r="T77" s="116"/>
      <c r="U77" s="117"/>
      <c r="V77" s="43">
        <f>V76+V66</f>
        <v>0</v>
      </c>
      <c r="W77" s="60"/>
      <c r="X77" s="60"/>
    </row>
    <row r="78" spans="1:24" s="32" customFormat="1" ht="14" x14ac:dyDescent="0.3">
      <c r="J78" s="36"/>
      <c r="K78" s="36"/>
      <c r="L78" s="36"/>
      <c r="M78" s="36"/>
      <c r="N78" s="36"/>
      <c r="O78" s="36"/>
      <c r="V78" s="36"/>
      <c r="W78" s="36"/>
      <c r="X78" s="36"/>
    </row>
    <row r="79" spans="1:24" s="32" customFormat="1" ht="14" x14ac:dyDescent="0.3">
      <c r="J79" s="36"/>
      <c r="K79" s="36"/>
      <c r="L79" s="36"/>
      <c r="M79" s="36"/>
      <c r="N79" s="36"/>
      <c r="O79" s="36"/>
      <c r="V79" s="36"/>
      <c r="W79" s="36"/>
      <c r="X79" s="36"/>
    </row>
    <row r="80" spans="1:24" s="32" customFormat="1" ht="14" x14ac:dyDescent="0.3">
      <c r="J80" s="36"/>
      <c r="K80" s="36"/>
      <c r="L80" s="36"/>
      <c r="M80" s="36"/>
      <c r="N80" s="36"/>
      <c r="O80" s="36"/>
      <c r="V80" s="36"/>
      <c r="W80" s="36"/>
      <c r="X80" s="36"/>
    </row>
    <row r="81" spans="1:24" s="32" customFormat="1" ht="14" x14ac:dyDescent="0.3">
      <c r="A81" s="49"/>
      <c r="B81" s="129" t="s">
        <v>20</v>
      </c>
      <c r="C81" s="130"/>
      <c r="D81" s="130"/>
      <c r="E81" s="130"/>
      <c r="F81" s="130"/>
      <c r="G81" s="130"/>
      <c r="H81" s="130"/>
      <c r="I81" s="130"/>
      <c r="J81" s="130"/>
      <c r="K81" s="131"/>
      <c r="L81" s="50"/>
      <c r="M81" s="49"/>
      <c r="N81" s="132" t="s">
        <v>16</v>
      </c>
      <c r="O81" s="132"/>
      <c r="P81" s="132"/>
      <c r="Q81" s="132"/>
      <c r="R81" s="132"/>
      <c r="S81" s="132"/>
      <c r="T81" s="132"/>
      <c r="U81" s="132"/>
      <c r="V81" s="132"/>
      <c r="W81" s="132"/>
      <c r="X81" s="50"/>
    </row>
    <row r="82" spans="1:24" s="32" customFormat="1" ht="28" x14ac:dyDescent="0.3">
      <c r="A82" s="51" t="s">
        <v>15</v>
      </c>
      <c r="B82" s="133" t="s">
        <v>21</v>
      </c>
      <c r="C82" s="133"/>
      <c r="D82" s="133"/>
      <c r="E82" s="133"/>
      <c r="F82" s="133"/>
      <c r="G82" s="133"/>
      <c r="H82" s="133"/>
      <c r="I82" s="133"/>
      <c r="J82" s="37" t="s">
        <v>22</v>
      </c>
      <c r="K82" s="52" t="s">
        <v>36</v>
      </c>
      <c r="L82" s="53"/>
      <c r="M82" s="51" t="s">
        <v>15</v>
      </c>
      <c r="N82" s="133" t="s">
        <v>21</v>
      </c>
      <c r="O82" s="133"/>
      <c r="P82" s="133"/>
      <c r="Q82" s="133"/>
      <c r="R82" s="133"/>
      <c r="S82" s="133"/>
      <c r="T82" s="133"/>
      <c r="U82" s="133"/>
      <c r="V82" s="37" t="s">
        <v>22</v>
      </c>
      <c r="W82" s="52" t="s">
        <v>36</v>
      </c>
      <c r="X82" s="53"/>
    </row>
    <row r="83" spans="1:24" s="32" customFormat="1" ht="15" customHeight="1" x14ac:dyDescent="0.35">
      <c r="A83" s="54"/>
      <c r="B83" s="120" t="s">
        <v>37</v>
      </c>
      <c r="C83" s="121"/>
      <c r="D83" s="121"/>
      <c r="E83" s="121"/>
      <c r="F83" s="121"/>
      <c r="G83" s="121"/>
      <c r="H83" s="121"/>
      <c r="I83" s="121"/>
      <c r="J83" s="121"/>
      <c r="K83" s="122"/>
      <c r="L83" s="55"/>
      <c r="M83" s="56"/>
      <c r="N83" s="120" t="s">
        <v>37</v>
      </c>
      <c r="O83" s="121"/>
      <c r="P83" s="121"/>
      <c r="Q83" s="121"/>
      <c r="R83" s="121"/>
      <c r="S83" s="121"/>
      <c r="T83" s="121"/>
      <c r="U83" s="121"/>
      <c r="V83" s="121"/>
      <c r="W83" s="122"/>
      <c r="X83" s="55"/>
    </row>
    <row r="84" spans="1:24" s="32" customFormat="1" ht="14" x14ac:dyDescent="0.3">
      <c r="A84" s="57"/>
      <c r="B84" s="39">
        <v>1</v>
      </c>
      <c r="C84" s="118" t="s">
        <v>38</v>
      </c>
      <c r="D84" s="118"/>
      <c r="E84" s="118"/>
      <c r="F84" s="118"/>
      <c r="G84" s="118"/>
      <c r="H84" s="118"/>
      <c r="I84" s="118"/>
      <c r="J84" s="43" t="s">
        <v>38</v>
      </c>
      <c r="K84" s="56"/>
      <c r="L84" s="58"/>
      <c r="M84" s="57"/>
      <c r="N84" s="39">
        <v>1</v>
      </c>
      <c r="O84" s="118" t="s">
        <v>38</v>
      </c>
      <c r="P84" s="118"/>
      <c r="Q84" s="118"/>
      <c r="R84" s="118"/>
      <c r="S84" s="118"/>
      <c r="T84" s="118"/>
      <c r="U84" s="118"/>
      <c r="V84" s="43" t="s">
        <v>38</v>
      </c>
      <c r="W84" s="56"/>
      <c r="X84" s="58"/>
    </row>
    <row r="85" spans="1:24" s="32" customFormat="1" ht="14" x14ac:dyDescent="0.3">
      <c r="A85" s="57"/>
      <c r="B85" s="42">
        <v>2</v>
      </c>
      <c r="C85" s="118" t="s">
        <v>38</v>
      </c>
      <c r="D85" s="118"/>
      <c r="E85" s="118"/>
      <c r="F85" s="118"/>
      <c r="G85" s="118"/>
      <c r="H85" s="118"/>
      <c r="I85" s="118"/>
      <c r="J85" s="43" t="s">
        <v>38</v>
      </c>
      <c r="K85" s="56"/>
      <c r="L85" s="58"/>
      <c r="M85" s="57"/>
      <c r="N85" s="42">
        <v>2</v>
      </c>
      <c r="O85" s="118" t="s">
        <v>38</v>
      </c>
      <c r="P85" s="118"/>
      <c r="Q85" s="118"/>
      <c r="R85" s="118"/>
      <c r="S85" s="118"/>
      <c r="T85" s="118"/>
      <c r="U85" s="118"/>
      <c r="V85" s="43" t="s">
        <v>38</v>
      </c>
      <c r="W85" s="56"/>
      <c r="X85" s="58"/>
    </row>
    <row r="86" spans="1:24" s="32" customFormat="1" ht="14" x14ac:dyDescent="0.3">
      <c r="A86" s="57"/>
      <c r="B86" s="42">
        <v>3</v>
      </c>
      <c r="C86" s="118" t="s">
        <v>38</v>
      </c>
      <c r="D86" s="118"/>
      <c r="E86" s="118"/>
      <c r="F86" s="118"/>
      <c r="G86" s="118"/>
      <c r="H86" s="118"/>
      <c r="I86" s="118"/>
      <c r="J86" s="43" t="s">
        <v>38</v>
      </c>
      <c r="K86" s="56"/>
      <c r="L86" s="58"/>
      <c r="M86" s="57"/>
      <c r="N86" s="42">
        <v>3</v>
      </c>
      <c r="O86" s="118" t="s">
        <v>38</v>
      </c>
      <c r="P86" s="118"/>
      <c r="Q86" s="118"/>
      <c r="R86" s="118"/>
      <c r="S86" s="118"/>
      <c r="T86" s="118"/>
      <c r="U86" s="118"/>
      <c r="V86" s="43" t="s">
        <v>38</v>
      </c>
      <c r="W86" s="56"/>
      <c r="X86" s="58"/>
    </row>
    <row r="87" spans="1:24" s="32" customFormat="1" ht="14" x14ac:dyDescent="0.3">
      <c r="A87" s="57"/>
      <c r="B87" s="42">
        <v>4</v>
      </c>
      <c r="C87" s="118" t="s">
        <v>38</v>
      </c>
      <c r="D87" s="118"/>
      <c r="E87" s="118"/>
      <c r="F87" s="118"/>
      <c r="G87" s="118"/>
      <c r="H87" s="118"/>
      <c r="I87" s="118"/>
      <c r="J87" s="43" t="s">
        <v>38</v>
      </c>
      <c r="K87" s="56"/>
      <c r="L87" s="58"/>
      <c r="M87" s="57"/>
      <c r="N87" s="42">
        <v>4</v>
      </c>
      <c r="O87" s="118" t="s">
        <v>38</v>
      </c>
      <c r="P87" s="118"/>
      <c r="Q87" s="118"/>
      <c r="R87" s="118"/>
      <c r="S87" s="118"/>
      <c r="T87" s="118"/>
      <c r="U87" s="118"/>
      <c r="V87" s="43" t="s">
        <v>38</v>
      </c>
      <c r="W87" s="56"/>
      <c r="X87" s="58"/>
    </row>
    <row r="88" spans="1:24" s="32" customFormat="1" ht="14" x14ac:dyDescent="0.3">
      <c r="A88" s="57"/>
      <c r="B88" s="42">
        <v>5</v>
      </c>
      <c r="C88" s="118" t="s">
        <v>38</v>
      </c>
      <c r="D88" s="118"/>
      <c r="E88" s="118"/>
      <c r="F88" s="118"/>
      <c r="G88" s="118"/>
      <c r="H88" s="118"/>
      <c r="I88" s="118"/>
      <c r="J88" s="43" t="s">
        <v>38</v>
      </c>
      <c r="K88" s="56"/>
      <c r="L88" s="58"/>
      <c r="M88" s="57"/>
      <c r="N88" s="42">
        <v>5</v>
      </c>
      <c r="O88" s="118" t="s">
        <v>38</v>
      </c>
      <c r="P88" s="118"/>
      <c r="Q88" s="118"/>
      <c r="R88" s="118"/>
      <c r="S88" s="118"/>
      <c r="T88" s="118"/>
      <c r="U88" s="118"/>
      <c r="V88" s="43" t="s">
        <v>38</v>
      </c>
      <c r="W88" s="56"/>
      <c r="X88" s="58"/>
    </row>
    <row r="89" spans="1:24" s="32" customFormat="1" ht="14" x14ac:dyDescent="0.3">
      <c r="A89" s="57"/>
      <c r="B89" s="42">
        <v>6</v>
      </c>
      <c r="C89" s="118" t="s">
        <v>38</v>
      </c>
      <c r="D89" s="118"/>
      <c r="E89" s="118"/>
      <c r="F89" s="118"/>
      <c r="G89" s="118"/>
      <c r="H89" s="118"/>
      <c r="I89" s="118"/>
      <c r="J89" s="43" t="s">
        <v>38</v>
      </c>
      <c r="K89" s="56"/>
      <c r="L89" s="58"/>
      <c r="M89" s="57"/>
      <c r="N89" s="42">
        <v>6</v>
      </c>
      <c r="O89" s="118" t="s">
        <v>38</v>
      </c>
      <c r="P89" s="118"/>
      <c r="Q89" s="118"/>
      <c r="R89" s="118"/>
      <c r="S89" s="118"/>
      <c r="T89" s="118"/>
      <c r="U89" s="118"/>
      <c r="V89" s="43" t="s">
        <v>38</v>
      </c>
      <c r="W89" s="56"/>
      <c r="X89" s="58"/>
    </row>
    <row r="90" spans="1:24" s="32" customFormat="1" ht="14" x14ac:dyDescent="0.3">
      <c r="A90" s="57"/>
      <c r="B90" s="42">
        <v>7</v>
      </c>
      <c r="C90" s="118" t="s">
        <v>38</v>
      </c>
      <c r="D90" s="118"/>
      <c r="E90" s="118"/>
      <c r="F90" s="118"/>
      <c r="G90" s="118"/>
      <c r="H90" s="118"/>
      <c r="I90" s="118"/>
      <c r="J90" s="43" t="s">
        <v>38</v>
      </c>
      <c r="K90" s="56"/>
      <c r="L90" s="58"/>
      <c r="M90" s="57"/>
      <c r="N90" s="42">
        <v>7</v>
      </c>
      <c r="O90" s="118" t="s">
        <v>38</v>
      </c>
      <c r="P90" s="118"/>
      <c r="Q90" s="118"/>
      <c r="R90" s="118"/>
      <c r="S90" s="118"/>
      <c r="T90" s="118"/>
      <c r="U90" s="118"/>
      <c r="V90" s="43" t="s">
        <v>38</v>
      </c>
      <c r="W90" s="56"/>
      <c r="X90" s="58"/>
    </row>
    <row r="91" spans="1:24" s="32" customFormat="1" ht="14" x14ac:dyDescent="0.3">
      <c r="A91" s="57"/>
      <c r="B91" s="42">
        <v>8</v>
      </c>
      <c r="C91" s="118" t="s">
        <v>38</v>
      </c>
      <c r="D91" s="118"/>
      <c r="E91" s="118"/>
      <c r="F91" s="118"/>
      <c r="G91" s="118"/>
      <c r="H91" s="118"/>
      <c r="I91" s="118"/>
      <c r="J91" s="43" t="s">
        <v>38</v>
      </c>
      <c r="K91" s="56"/>
      <c r="L91" s="58"/>
      <c r="M91" s="57"/>
      <c r="N91" s="42">
        <v>8</v>
      </c>
      <c r="O91" s="118" t="s">
        <v>38</v>
      </c>
      <c r="P91" s="118"/>
      <c r="Q91" s="118"/>
      <c r="R91" s="118"/>
      <c r="S91" s="118"/>
      <c r="T91" s="118"/>
      <c r="U91" s="118"/>
      <c r="V91" s="43" t="s">
        <v>38</v>
      </c>
      <c r="W91" s="56"/>
      <c r="X91" s="58"/>
    </row>
    <row r="92" spans="1:24" s="32" customFormat="1" ht="14" x14ac:dyDescent="0.3">
      <c r="A92" s="57"/>
      <c r="B92" s="112" t="s">
        <v>39</v>
      </c>
      <c r="C92" s="113"/>
      <c r="D92" s="113"/>
      <c r="E92" s="113"/>
      <c r="F92" s="113"/>
      <c r="G92" s="113"/>
      <c r="H92" s="113"/>
      <c r="I92" s="114"/>
      <c r="J92" s="59">
        <f>SUM(J84:J91)</f>
        <v>0</v>
      </c>
      <c r="K92" s="43"/>
      <c r="L92" s="60"/>
      <c r="M92" s="57"/>
      <c r="N92" s="112" t="s">
        <v>39</v>
      </c>
      <c r="O92" s="113"/>
      <c r="P92" s="113"/>
      <c r="Q92" s="113"/>
      <c r="R92" s="113"/>
      <c r="S92" s="113"/>
      <c r="T92" s="113"/>
      <c r="U92" s="114"/>
      <c r="V92" s="59">
        <f>SUM(V84:V91)</f>
        <v>0</v>
      </c>
      <c r="W92" s="43"/>
      <c r="X92" s="60"/>
    </row>
    <row r="93" spans="1:24" s="32" customFormat="1" x14ac:dyDescent="0.35">
      <c r="A93" s="56">
        <v>2017</v>
      </c>
      <c r="B93" s="120" t="s">
        <v>40</v>
      </c>
      <c r="C93" s="121"/>
      <c r="D93" s="121"/>
      <c r="E93" s="121"/>
      <c r="F93" s="121"/>
      <c r="G93" s="121"/>
      <c r="H93" s="121"/>
      <c r="I93" s="121"/>
      <c r="J93" s="121"/>
      <c r="K93" s="122"/>
      <c r="L93" s="55"/>
      <c r="M93" s="56">
        <f>+A93</f>
        <v>2017</v>
      </c>
      <c r="N93" s="123" t="s">
        <v>40</v>
      </c>
      <c r="O93" s="124"/>
      <c r="P93" s="124"/>
      <c r="Q93" s="124"/>
      <c r="R93" s="124"/>
      <c r="S93" s="124"/>
      <c r="T93" s="124"/>
      <c r="U93" s="124"/>
      <c r="V93" s="124"/>
      <c r="W93" s="124"/>
      <c r="X93" s="55"/>
    </row>
    <row r="94" spans="1:24" s="32" customFormat="1" ht="14" x14ac:dyDescent="0.3">
      <c r="A94" s="57"/>
      <c r="B94" s="39">
        <v>1</v>
      </c>
      <c r="C94" s="125" t="s">
        <v>41</v>
      </c>
      <c r="D94" s="126"/>
      <c r="E94" s="126"/>
      <c r="F94" s="126"/>
      <c r="G94" s="126"/>
      <c r="H94" s="126"/>
      <c r="I94" s="127"/>
      <c r="J94" s="40"/>
      <c r="K94" s="56"/>
      <c r="L94" s="58"/>
      <c r="M94" s="57"/>
      <c r="N94" s="39">
        <v>1</v>
      </c>
      <c r="O94" s="125" t="s">
        <v>42</v>
      </c>
      <c r="P94" s="126"/>
      <c r="Q94" s="126"/>
      <c r="R94" s="126"/>
      <c r="S94" s="126"/>
      <c r="T94" s="126"/>
      <c r="U94" s="127"/>
      <c r="V94" s="40"/>
      <c r="W94" s="56"/>
      <c r="X94" s="58"/>
    </row>
    <row r="95" spans="1:24" s="32" customFormat="1" ht="14" x14ac:dyDescent="0.3">
      <c r="A95" s="57"/>
      <c r="B95" s="42">
        <v>2</v>
      </c>
      <c r="C95" s="118" t="s">
        <v>43</v>
      </c>
      <c r="D95" s="118"/>
      <c r="E95" s="118"/>
      <c r="F95" s="118"/>
      <c r="G95" s="118"/>
      <c r="H95" s="118"/>
      <c r="I95" s="118"/>
      <c r="J95" s="40">
        <v>216917.09</v>
      </c>
      <c r="K95" s="56">
        <v>2018</v>
      </c>
      <c r="L95" s="58"/>
      <c r="M95" s="57"/>
      <c r="N95" s="42">
        <v>2</v>
      </c>
      <c r="O95" s="118" t="s">
        <v>44</v>
      </c>
      <c r="P95" s="118"/>
      <c r="Q95" s="118"/>
      <c r="R95" s="118"/>
      <c r="S95" s="118"/>
      <c r="T95" s="118"/>
      <c r="U95" s="118"/>
      <c r="V95" s="40">
        <v>-560700</v>
      </c>
      <c r="W95" s="56">
        <v>2018</v>
      </c>
      <c r="X95" s="58"/>
    </row>
    <row r="96" spans="1:24" s="32" customFormat="1" ht="14" customHeight="1" x14ac:dyDescent="0.3">
      <c r="A96" s="57"/>
      <c r="B96" s="42">
        <v>3</v>
      </c>
      <c r="C96" s="134" t="s">
        <v>49</v>
      </c>
      <c r="D96" s="135"/>
      <c r="E96" s="135"/>
      <c r="F96" s="135"/>
      <c r="G96" s="135"/>
      <c r="H96" s="135"/>
      <c r="I96" s="136"/>
      <c r="J96" s="40">
        <v>-5066.87</v>
      </c>
      <c r="K96" s="56">
        <v>2018</v>
      </c>
      <c r="L96" s="58"/>
      <c r="M96" s="57"/>
      <c r="N96" s="42">
        <v>3</v>
      </c>
      <c r="O96" s="118" t="s">
        <v>43</v>
      </c>
      <c r="P96" s="118"/>
      <c r="Q96" s="118"/>
      <c r="R96" s="118"/>
      <c r="S96" s="118"/>
      <c r="T96" s="118"/>
      <c r="U96" s="118"/>
      <c r="V96" s="40">
        <v>651035.19999999995</v>
      </c>
      <c r="W96" s="56">
        <v>2018</v>
      </c>
      <c r="X96" s="58"/>
    </row>
    <row r="97" spans="1:24" s="32" customFormat="1" ht="14" x14ac:dyDescent="0.3">
      <c r="A97" s="57"/>
      <c r="B97" s="42">
        <v>4</v>
      </c>
      <c r="C97" s="119" t="s">
        <v>50</v>
      </c>
      <c r="D97" s="119"/>
      <c r="E97" s="119"/>
      <c r="F97" s="119"/>
      <c r="G97" s="119"/>
      <c r="H97" s="119"/>
      <c r="I97" s="119"/>
      <c r="J97" s="40">
        <v>-664343.42000000004</v>
      </c>
      <c r="K97" s="56">
        <v>2019</v>
      </c>
      <c r="L97" s="58"/>
      <c r="M97" s="57"/>
      <c r="N97" s="42">
        <v>4</v>
      </c>
      <c r="O97" s="138" t="s">
        <v>50</v>
      </c>
      <c r="P97" s="139"/>
      <c r="Q97" s="139"/>
      <c r="R97" s="139"/>
      <c r="S97" s="139"/>
      <c r="T97" s="139"/>
      <c r="U97" s="140"/>
      <c r="V97" s="40">
        <v>664343.42000000004</v>
      </c>
      <c r="W97" s="56">
        <v>2019</v>
      </c>
      <c r="X97" s="58"/>
    </row>
    <row r="98" spans="1:24" s="32" customFormat="1" ht="14" x14ac:dyDescent="0.3">
      <c r="A98" s="57"/>
      <c r="B98" s="42">
        <v>5</v>
      </c>
      <c r="C98" s="119" t="s">
        <v>51</v>
      </c>
      <c r="D98" s="119"/>
      <c r="E98" s="119"/>
      <c r="F98" s="119"/>
      <c r="G98" s="119"/>
      <c r="H98" s="119"/>
      <c r="I98" s="119"/>
      <c r="J98" s="40">
        <v>-130332.54</v>
      </c>
      <c r="K98" s="56">
        <v>2020</v>
      </c>
      <c r="L98" s="58"/>
      <c r="M98" s="57"/>
      <c r="N98" s="42">
        <v>5</v>
      </c>
      <c r="O98" s="138" t="s">
        <v>51</v>
      </c>
      <c r="P98" s="139"/>
      <c r="Q98" s="139"/>
      <c r="R98" s="139"/>
      <c r="S98" s="139"/>
      <c r="T98" s="139"/>
      <c r="U98" s="140"/>
      <c r="V98" s="40">
        <v>130332.54</v>
      </c>
      <c r="W98" s="56">
        <v>2020</v>
      </c>
      <c r="X98" s="58"/>
    </row>
    <row r="99" spans="1:24" s="32" customFormat="1" ht="14" x14ac:dyDescent="0.3">
      <c r="A99" s="57"/>
      <c r="B99" s="42">
        <v>6</v>
      </c>
      <c r="C99" s="128" t="s">
        <v>52</v>
      </c>
      <c r="D99" s="128"/>
      <c r="E99" s="128"/>
      <c r="F99" s="128"/>
      <c r="G99" s="128"/>
      <c r="H99" s="128"/>
      <c r="I99" s="128"/>
      <c r="J99" s="66">
        <v>-346408.06999602262</v>
      </c>
      <c r="K99" s="67">
        <v>2022</v>
      </c>
      <c r="L99" s="58"/>
      <c r="M99" s="57"/>
      <c r="N99" s="42">
        <v>6</v>
      </c>
      <c r="O99" s="138" t="s">
        <v>53</v>
      </c>
      <c r="P99" s="139"/>
      <c r="Q99" s="139"/>
      <c r="R99" s="139"/>
      <c r="S99" s="139"/>
      <c r="T99" s="139"/>
      <c r="U99" s="140"/>
      <c r="V99" s="40">
        <v>-410928.02</v>
      </c>
      <c r="W99" s="56">
        <v>2020</v>
      </c>
      <c r="X99" s="58"/>
    </row>
    <row r="100" spans="1:24" s="32" customFormat="1" ht="14" x14ac:dyDescent="0.3">
      <c r="A100" s="57"/>
      <c r="B100" s="42">
        <v>7</v>
      </c>
      <c r="C100" s="108"/>
      <c r="D100" s="108"/>
      <c r="E100" s="108"/>
      <c r="F100" s="108"/>
      <c r="G100" s="108"/>
      <c r="H100" s="108"/>
      <c r="I100" s="108"/>
      <c r="J100" s="40"/>
      <c r="K100" s="56"/>
      <c r="L100" s="58"/>
      <c r="M100" s="57"/>
      <c r="N100" s="42">
        <v>7</v>
      </c>
      <c r="O100" s="128" t="s">
        <v>52</v>
      </c>
      <c r="P100" s="128"/>
      <c r="Q100" s="128"/>
      <c r="R100" s="128"/>
      <c r="S100" s="128"/>
      <c r="T100" s="128"/>
      <c r="U100" s="128"/>
      <c r="V100" s="66">
        <v>17954.914259513607</v>
      </c>
      <c r="W100" s="67">
        <v>2022</v>
      </c>
      <c r="X100" s="58"/>
    </row>
    <row r="101" spans="1:24" s="32" customFormat="1" ht="14" x14ac:dyDescent="0.3">
      <c r="A101" s="57"/>
      <c r="B101" s="42">
        <v>8</v>
      </c>
      <c r="C101" s="108"/>
      <c r="D101" s="108"/>
      <c r="E101" s="108"/>
      <c r="F101" s="108"/>
      <c r="G101" s="108"/>
      <c r="H101" s="108"/>
      <c r="I101" s="108"/>
      <c r="J101" s="40"/>
      <c r="K101" s="56"/>
      <c r="L101" s="58"/>
      <c r="M101" s="57"/>
      <c r="N101" s="42">
        <v>8</v>
      </c>
      <c r="O101" s="109"/>
      <c r="P101" s="110"/>
      <c r="Q101" s="110"/>
      <c r="R101" s="110"/>
      <c r="S101" s="110"/>
      <c r="T101" s="110"/>
      <c r="U101" s="111"/>
      <c r="V101" s="40"/>
      <c r="W101" s="56"/>
      <c r="X101" s="58"/>
    </row>
    <row r="102" spans="1:24" s="32" customFormat="1" ht="14" x14ac:dyDescent="0.3">
      <c r="A102" s="57"/>
      <c r="B102" s="112" t="s">
        <v>46</v>
      </c>
      <c r="C102" s="113"/>
      <c r="D102" s="113"/>
      <c r="E102" s="113"/>
      <c r="F102" s="113"/>
      <c r="G102" s="113"/>
      <c r="H102" s="113"/>
      <c r="I102" s="114"/>
      <c r="J102" s="43">
        <f>SUM(J94:J101)</f>
        <v>-929233.80999602273</v>
      </c>
      <c r="K102" s="60"/>
      <c r="L102" s="60"/>
      <c r="M102" s="57"/>
      <c r="N102" s="112" t="s">
        <v>46</v>
      </c>
      <c r="O102" s="113"/>
      <c r="P102" s="113"/>
      <c r="Q102" s="113"/>
      <c r="R102" s="113"/>
      <c r="S102" s="113"/>
      <c r="T102" s="113"/>
      <c r="U102" s="114"/>
      <c r="V102" s="43">
        <f>SUM(V94:V101)</f>
        <v>492038.05425951362</v>
      </c>
      <c r="W102" s="60"/>
      <c r="X102" s="60"/>
    </row>
    <row r="103" spans="1:24" s="32" customFormat="1" ht="29.65" customHeight="1" x14ac:dyDescent="0.3">
      <c r="A103" s="63"/>
      <c r="B103" s="115" t="s">
        <v>47</v>
      </c>
      <c r="C103" s="116"/>
      <c r="D103" s="116"/>
      <c r="E103" s="116"/>
      <c r="F103" s="116"/>
      <c r="G103" s="116"/>
      <c r="H103" s="116"/>
      <c r="I103" s="117"/>
      <c r="J103" s="43">
        <f>J102+J92</f>
        <v>-929233.80999602273</v>
      </c>
      <c r="K103" s="60"/>
      <c r="L103" s="60"/>
      <c r="M103" s="63"/>
      <c r="N103" s="115" t="s">
        <v>47</v>
      </c>
      <c r="O103" s="116"/>
      <c r="P103" s="116"/>
      <c r="Q103" s="116"/>
      <c r="R103" s="116"/>
      <c r="S103" s="116"/>
      <c r="T103" s="116"/>
      <c r="U103" s="117"/>
      <c r="V103" s="43">
        <f>V102+V92</f>
        <v>492038.05425951362</v>
      </c>
      <c r="W103" s="60"/>
      <c r="X103" s="60"/>
    </row>
    <row r="104" spans="1:24" s="32" customFormat="1" ht="14" x14ac:dyDescent="0.3">
      <c r="J104" s="36"/>
      <c r="K104" s="36"/>
      <c r="L104" s="36"/>
      <c r="M104" s="36"/>
      <c r="N104" s="36"/>
      <c r="O104" s="36"/>
      <c r="V104" s="36"/>
      <c r="W104" s="36"/>
      <c r="X104" s="36"/>
    </row>
    <row r="105" spans="1:24" s="32" customFormat="1" ht="14" x14ac:dyDescent="0.3">
      <c r="J105" s="36"/>
      <c r="K105" s="36"/>
      <c r="L105" s="36"/>
      <c r="M105" s="36"/>
      <c r="N105" s="36"/>
      <c r="O105" s="36"/>
      <c r="V105" s="36"/>
      <c r="W105" s="36"/>
      <c r="X105" s="36"/>
    </row>
    <row r="106" spans="1:24" s="32" customFormat="1" ht="14" x14ac:dyDescent="0.3">
      <c r="J106" s="36"/>
      <c r="K106" s="36"/>
      <c r="L106" s="36"/>
      <c r="M106" s="36"/>
      <c r="N106" s="36"/>
      <c r="O106" s="36"/>
      <c r="V106" s="36"/>
      <c r="W106" s="36"/>
      <c r="X106" s="36"/>
    </row>
    <row r="107" spans="1:24" s="32" customFormat="1" ht="14" x14ac:dyDescent="0.3">
      <c r="A107" s="49"/>
      <c r="B107" s="129" t="s">
        <v>20</v>
      </c>
      <c r="C107" s="130"/>
      <c r="D107" s="130"/>
      <c r="E107" s="130"/>
      <c r="F107" s="130"/>
      <c r="G107" s="130"/>
      <c r="H107" s="130"/>
      <c r="I107" s="130"/>
      <c r="J107" s="130"/>
      <c r="K107" s="131"/>
      <c r="L107" s="50"/>
      <c r="M107" s="49"/>
      <c r="N107" s="132" t="s">
        <v>16</v>
      </c>
      <c r="O107" s="132"/>
      <c r="P107" s="132"/>
      <c r="Q107" s="132"/>
      <c r="R107" s="132"/>
      <c r="S107" s="132"/>
      <c r="T107" s="132"/>
      <c r="U107" s="132"/>
      <c r="V107" s="132"/>
      <c r="W107" s="132"/>
      <c r="X107" s="50"/>
    </row>
    <row r="108" spans="1:24" s="32" customFormat="1" ht="28" x14ac:dyDescent="0.3">
      <c r="A108" s="51" t="s">
        <v>15</v>
      </c>
      <c r="B108" s="133" t="s">
        <v>21</v>
      </c>
      <c r="C108" s="133"/>
      <c r="D108" s="133"/>
      <c r="E108" s="133"/>
      <c r="F108" s="133"/>
      <c r="G108" s="133"/>
      <c r="H108" s="133"/>
      <c r="I108" s="133"/>
      <c r="J108" s="37" t="s">
        <v>22</v>
      </c>
      <c r="K108" s="52" t="s">
        <v>36</v>
      </c>
      <c r="L108" s="53"/>
      <c r="M108" s="51" t="s">
        <v>15</v>
      </c>
      <c r="N108" s="133" t="s">
        <v>21</v>
      </c>
      <c r="O108" s="133"/>
      <c r="P108" s="133"/>
      <c r="Q108" s="133"/>
      <c r="R108" s="133"/>
      <c r="S108" s="133"/>
      <c r="T108" s="133"/>
      <c r="U108" s="133"/>
      <c r="V108" s="37" t="s">
        <v>22</v>
      </c>
      <c r="W108" s="52" t="s">
        <v>36</v>
      </c>
      <c r="X108" s="53"/>
    </row>
    <row r="109" spans="1:24" s="32" customFormat="1" x14ac:dyDescent="0.35">
      <c r="A109" s="56"/>
      <c r="B109" s="120" t="s">
        <v>54</v>
      </c>
      <c r="C109" s="121"/>
      <c r="D109" s="121"/>
      <c r="E109" s="121"/>
      <c r="F109" s="121"/>
      <c r="G109" s="121"/>
      <c r="H109" s="121"/>
      <c r="I109" s="121"/>
      <c r="J109" s="121"/>
      <c r="K109" s="122"/>
      <c r="L109" s="55"/>
      <c r="M109" s="56"/>
      <c r="N109" s="120" t="s">
        <v>54</v>
      </c>
      <c r="O109" s="121"/>
      <c r="P109" s="121"/>
      <c r="Q109" s="121"/>
      <c r="R109" s="121"/>
      <c r="S109" s="121"/>
      <c r="T109" s="121"/>
      <c r="U109" s="121"/>
      <c r="V109" s="121"/>
      <c r="W109" s="122"/>
      <c r="X109" s="55"/>
    </row>
    <row r="110" spans="1:24" s="32" customFormat="1" ht="14" x14ac:dyDescent="0.3">
      <c r="A110" s="57"/>
      <c r="B110" s="39">
        <v>1</v>
      </c>
      <c r="C110" s="125" t="s">
        <v>55</v>
      </c>
      <c r="D110" s="126"/>
      <c r="E110" s="126"/>
      <c r="F110" s="126"/>
      <c r="G110" s="126"/>
      <c r="H110" s="126"/>
      <c r="I110" s="127"/>
      <c r="J110" s="40"/>
      <c r="K110" s="56"/>
      <c r="L110" s="58"/>
      <c r="M110" s="57"/>
      <c r="N110" s="39">
        <v>1</v>
      </c>
      <c r="O110" s="125" t="s">
        <v>56</v>
      </c>
      <c r="P110" s="126"/>
      <c r="Q110" s="126"/>
      <c r="R110" s="126"/>
      <c r="S110" s="126"/>
      <c r="T110" s="126"/>
      <c r="U110" s="127"/>
      <c r="V110" s="40"/>
      <c r="W110" s="56"/>
      <c r="X110" s="58"/>
    </row>
    <row r="111" spans="1:24" s="32" customFormat="1" ht="14" x14ac:dyDescent="0.3">
      <c r="A111" s="57"/>
      <c r="B111" s="42">
        <v>2</v>
      </c>
      <c r="C111" s="118" t="s">
        <v>57</v>
      </c>
      <c r="D111" s="118"/>
      <c r="E111" s="118"/>
      <c r="F111" s="118"/>
      <c r="G111" s="118"/>
      <c r="H111" s="118"/>
      <c r="I111" s="118"/>
      <c r="J111" s="40">
        <v>-216917.09</v>
      </c>
      <c r="K111" s="56">
        <v>2017</v>
      </c>
      <c r="L111" s="58"/>
      <c r="M111" s="57"/>
      <c r="N111" s="42">
        <v>2</v>
      </c>
      <c r="O111" s="118" t="s">
        <v>44</v>
      </c>
      <c r="P111" s="118"/>
      <c r="Q111" s="118"/>
      <c r="R111" s="118"/>
      <c r="S111" s="118"/>
      <c r="T111" s="118"/>
      <c r="U111" s="118"/>
      <c r="V111" s="40">
        <v>560700</v>
      </c>
      <c r="W111" s="56">
        <v>2017</v>
      </c>
      <c r="X111" s="58"/>
    </row>
    <row r="112" spans="1:24" s="32" customFormat="1" ht="14" x14ac:dyDescent="0.3">
      <c r="A112" s="57"/>
      <c r="B112" s="42">
        <v>3</v>
      </c>
      <c r="C112" s="119" t="s">
        <v>58</v>
      </c>
      <c r="D112" s="119"/>
      <c r="E112" s="119"/>
      <c r="F112" s="119"/>
      <c r="G112" s="119"/>
      <c r="H112" s="119"/>
      <c r="I112" s="119"/>
      <c r="J112" s="40">
        <v>5066.87</v>
      </c>
      <c r="K112" s="56">
        <v>2017</v>
      </c>
      <c r="L112" s="58"/>
      <c r="M112" s="57"/>
      <c r="N112" s="42">
        <v>3</v>
      </c>
      <c r="O112" s="118" t="s">
        <v>57</v>
      </c>
      <c r="P112" s="118"/>
      <c r="Q112" s="118"/>
      <c r="R112" s="118"/>
      <c r="S112" s="118"/>
      <c r="T112" s="118"/>
      <c r="U112" s="118"/>
      <c r="V112" s="40">
        <v>-651035.19999999995</v>
      </c>
      <c r="W112" s="56">
        <v>2017</v>
      </c>
      <c r="X112" s="58"/>
    </row>
    <row r="113" spans="1:24" s="32" customFormat="1" ht="14" x14ac:dyDescent="0.3">
      <c r="A113" s="57"/>
      <c r="B113" s="42">
        <v>4</v>
      </c>
      <c r="C113" s="119"/>
      <c r="D113" s="119"/>
      <c r="E113" s="119"/>
      <c r="F113" s="119"/>
      <c r="G113" s="119"/>
      <c r="H113" s="119"/>
      <c r="I113" s="119"/>
      <c r="J113" s="40"/>
      <c r="K113" s="56"/>
      <c r="L113" s="58"/>
      <c r="M113" s="57"/>
      <c r="N113" s="42">
        <v>4</v>
      </c>
      <c r="O113" s="119"/>
      <c r="P113" s="119"/>
      <c r="Q113" s="119"/>
      <c r="R113" s="119"/>
      <c r="S113" s="119"/>
      <c r="T113" s="119"/>
      <c r="U113" s="119"/>
      <c r="V113" s="40"/>
      <c r="W113" s="56"/>
      <c r="X113" s="58"/>
    </row>
    <row r="114" spans="1:24" s="32" customFormat="1" ht="14" x14ac:dyDescent="0.3">
      <c r="A114" s="57"/>
      <c r="B114" s="42">
        <v>5</v>
      </c>
      <c r="C114" s="108"/>
      <c r="D114" s="108"/>
      <c r="E114" s="108"/>
      <c r="F114" s="108"/>
      <c r="G114" s="108"/>
      <c r="H114" s="108"/>
      <c r="I114" s="108"/>
      <c r="J114" s="40"/>
      <c r="K114" s="56"/>
      <c r="L114" s="58"/>
      <c r="M114" s="57"/>
      <c r="N114" s="42">
        <v>5</v>
      </c>
      <c r="O114" s="134"/>
      <c r="P114" s="135"/>
      <c r="Q114" s="135"/>
      <c r="R114" s="135"/>
      <c r="S114" s="135"/>
      <c r="T114" s="135"/>
      <c r="U114" s="136"/>
      <c r="V114" s="40"/>
      <c r="W114" s="56"/>
      <c r="X114" s="58"/>
    </row>
    <row r="115" spans="1:24" s="32" customFormat="1" ht="14" x14ac:dyDescent="0.3">
      <c r="A115" s="57"/>
      <c r="B115" s="42">
        <v>6</v>
      </c>
      <c r="C115" s="108"/>
      <c r="D115" s="108"/>
      <c r="E115" s="108"/>
      <c r="F115" s="108"/>
      <c r="G115" s="108"/>
      <c r="H115" s="108"/>
      <c r="I115" s="108"/>
      <c r="J115" s="40"/>
      <c r="K115" s="56"/>
      <c r="L115" s="58"/>
      <c r="M115" s="57"/>
      <c r="N115" s="42">
        <v>6</v>
      </c>
      <c r="O115" s="109"/>
      <c r="P115" s="110"/>
      <c r="Q115" s="110"/>
      <c r="R115" s="110"/>
      <c r="S115" s="110"/>
      <c r="T115" s="110"/>
      <c r="U115" s="111"/>
      <c r="V115" s="40"/>
      <c r="W115" s="56"/>
      <c r="X115" s="58"/>
    </row>
    <row r="116" spans="1:24" s="32" customFormat="1" ht="14" x14ac:dyDescent="0.3">
      <c r="A116" s="57"/>
      <c r="B116" s="42">
        <v>7</v>
      </c>
      <c r="C116" s="108"/>
      <c r="D116" s="108"/>
      <c r="E116" s="108"/>
      <c r="F116" s="108"/>
      <c r="G116" s="108"/>
      <c r="H116" s="108"/>
      <c r="I116" s="108"/>
      <c r="J116" s="40"/>
      <c r="K116" s="56"/>
      <c r="L116" s="58"/>
      <c r="M116" s="57"/>
      <c r="N116" s="42">
        <v>7</v>
      </c>
      <c r="O116" s="109"/>
      <c r="P116" s="110"/>
      <c r="Q116" s="110"/>
      <c r="R116" s="110"/>
      <c r="S116" s="110"/>
      <c r="T116" s="110"/>
      <c r="U116" s="111"/>
      <c r="V116" s="40"/>
      <c r="W116" s="56"/>
      <c r="X116" s="58"/>
    </row>
    <row r="117" spans="1:24" s="32" customFormat="1" ht="14" x14ac:dyDescent="0.3">
      <c r="A117" s="57"/>
      <c r="B117" s="42">
        <v>8</v>
      </c>
      <c r="C117" s="108"/>
      <c r="D117" s="108"/>
      <c r="E117" s="108"/>
      <c r="F117" s="108"/>
      <c r="G117" s="108"/>
      <c r="H117" s="108"/>
      <c r="I117" s="108"/>
      <c r="J117" s="40"/>
      <c r="K117" s="56"/>
      <c r="L117" s="58"/>
      <c r="M117" s="57"/>
      <c r="N117" s="42">
        <v>8</v>
      </c>
      <c r="O117" s="109"/>
      <c r="P117" s="110"/>
      <c r="Q117" s="110"/>
      <c r="R117" s="110"/>
      <c r="S117" s="110"/>
      <c r="T117" s="110"/>
      <c r="U117" s="111"/>
      <c r="V117" s="40"/>
      <c r="W117" s="56"/>
      <c r="X117" s="58"/>
    </row>
    <row r="118" spans="1:24" s="32" customFormat="1" ht="14" x14ac:dyDescent="0.3">
      <c r="A118" s="57"/>
      <c r="B118" s="112" t="s">
        <v>39</v>
      </c>
      <c r="C118" s="113"/>
      <c r="D118" s="113"/>
      <c r="E118" s="113"/>
      <c r="F118" s="113"/>
      <c r="G118" s="113"/>
      <c r="H118" s="113"/>
      <c r="I118" s="114"/>
      <c r="J118" s="43">
        <f>SUM(J110:J117)</f>
        <v>-211850.22</v>
      </c>
      <c r="K118" s="43"/>
      <c r="L118" s="60"/>
      <c r="M118" s="57"/>
      <c r="N118" s="112" t="s">
        <v>39</v>
      </c>
      <c r="O118" s="113"/>
      <c r="P118" s="113"/>
      <c r="Q118" s="113"/>
      <c r="R118" s="113"/>
      <c r="S118" s="113"/>
      <c r="T118" s="113"/>
      <c r="U118" s="114"/>
      <c r="V118" s="43">
        <f>SUM(V110:V117)</f>
        <v>-90335.199999999953</v>
      </c>
      <c r="W118" s="43"/>
      <c r="X118" s="60"/>
    </row>
    <row r="119" spans="1:24" s="32" customFormat="1" x14ac:dyDescent="0.35">
      <c r="A119" s="56">
        <v>2018</v>
      </c>
      <c r="B119" s="120" t="s">
        <v>40</v>
      </c>
      <c r="C119" s="121"/>
      <c r="D119" s="121"/>
      <c r="E119" s="121"/>
      <c r="F119" s="121"/>
      <c r="G119" s="121"/>
      <c r="H119" s="121"/>
      <c r="I119" s="121"/>
      <c r="J119" s="121"/>
      <c r="K119" s="122"/>
      <c r="L119" s="55"/>
      <c r="M119" s="56">
        <f>+A119</f>
        <v>2018</v>
      </c>
      <c r="N119" s="123" t="s">
        <v>40</v>
      </c>
      <c r="O119" s="124"/>
      <c r="P119" s="124"/>
      <c r="Q119" s="124"/>
      <c r="R119" s="124"/>
      <c r="S119" s="124"/>
      <c r="T119" s="124"/>
      <c r="U119" s="124"/>
      <c r="V119" s="124"/>
      <c r="W119" s="124"/>
      <c r="X119" s="55"/>
    </row>
    <row r="120" spans="1:24" s="32" customFormat="1" ht="14" x14ac:dyDescent="0.3">
      <c r="A120" s="57"/>
      <c r="B120" s="39">
        <v>1</v>
      </c>
      <c r="C120" s="125" t="s">
        <v>41</v>
      </c>
      <c r="D120" s="126"/>
      <c r="E120" s="126"/>
      <c r="F120" s="126"/>
      <c r="G120" s="126"/>
      <c r="H120" s="126"/>
      <c r="I120" s="127"/>
      <c r="J120" s="40"/>
      <c r="K120" s="56"/>
      <c r="L120" s="58"/>
      <c r="M120" s="57"/>
      <c r="N120" s="39">
        <v>1</v>
      </c>
      <c r="O120" s="125" t="s">
        <v>42</v>
      </c>
      <c r="P120" s="126"/>
      <c r="Q120" s="126"/>
      <c r="R120" s="126"/>
      <c r="S120" s="126"/>
      <c r="T120" s="126"/>
      <c r="U120" s="127"/>
      <c r="V120" s="40"/>
      <c r="W120" s="56"/>
      <c r="X120" s="58"/>
    </row>
    <row r="121" spans="1:24" s="32" customFormat="1" ht="14" x14ac:dyDescent="0.3">
      <c r="A121" s="57"/>
      <c r="B121" s="42">
        <v>2</v>
      </c>
      <c r="C121" s="118" t="s">
        <v>43</v>
      </c>
      <c r="D121" s="118"/>
      <c r="E121" s="118"/>
      <c r="F121" s="118"/>
      <c r="G121" s="118"/>
      <c r="H121" s="118"/>
      <c r="I121" s="118"/>
      <c r="J121" s="40">
        <v>-369372.26</v>
      </c>
      <c r="K121" s="56">
        <v>2019</v>
      </c>
      <c r="L121" s="58"/>
      <c r="M121" s="57"/>
      <c r="N121" s="42">
        <v>2</v>
      </c>
      <c r="O121" s="118" t="s">
        <v>44</v>
      </c>
      <c r="P121" s="118"/>
      <c r="Q121" s="118"/>
      <c r="R121" s="118"/>
      <c r="S121" s="118"/>
      <c r="T121" s="118"/>
      <c r="U121" s="118"/>
      <c r="V121" s="40">
        <v>-94000</v>
      </c>
      <c r="W121" s="56">
        <v>2019</v>
      </c>
      <c r="X121" s="58"/>
    </row>
    <row r="122" spans="1:24" s="32" customFormat="1" ht="14" customHeight="1" x14ac:dyDescent="0.3">
      <c r="A122" s="57"/>
      <c r="B122" s="42">
        <v>3</v>
      </c>
      <c r="C122" s="138" t="s">
        <v>49</v>
      </c>
      <c r="D122" s="139"/>
      <c r="E122" s="139"/>
      <c r="F122" s="139"/>
      <c r="G122" s="139"/>
      <c r="H122" s="139"/>
      <c r="I122" s="140"/>
      <c r="J122" s="40">
        <v>-35068.15</v>
      </c>
      <c r="K122" s="56">
        <v>2019</v>
      </c>
      <c r="L122" s="58"/>
      <c r="M122" s="57"/>
      <c r="N122" s="42">
        <v>3</v>
      </c>
      <c r="O122" s="118" t="s">
        <v>43</v>
      </c>
      <c r="P122" s="118"/>
      <c r="Q122" s="118"/>
      <c r="R122" s="118"/>
      <c r="S122" s="118"/>
      <c r="T122" s="118"/>
      <c r="U122" s="118"/>
      <c r="V122" s="40">
        <v>-93854.05</v>
      </c>
      <c r="W122" s="56">
        <v>2019</v>
      </c>
      <c r="X122" s="58"/>
    </row>
    <row r="123" spans="1:24" s="32" customFormat="1" ht="14" x14ac:dyDescent="0.3">
      <c r="A123" s="57"/>
      <c r="B123" s="42">
        <v>4</v>
      </c>
      <c r="C123" s="137" t="s">
        <v>50</v>
      </c>
      <c r="D123" s="137"/>
      <c r="E123" s="137"/>
      <c r="F123" s="137"/>
      <c r="G123" s="137"/>
      <c r="H123" s="137"/>
      <c r="I123" s="137"/>
      <c r="J123" s="40">
        <v>-355619.28</v>
      </c>
      <c r="K123" s="56">
        <v>2019</v>
      </c>
      <c r="L123" s="58"/>
      <c r="M123" s="57"/>
      <c r="N123" s="42">
        <v>4</v>
      </c>
      <c r="O123" s="138" t="s">
        <v>50</v>
      </c>
      <c r="P123" s="139"/>
      <c r="Q123" s="139"/>
      <c r="R123" s="139"/>
      <c r="S123" s="139"/>
      <c r="T123" s="139"/>
      <c r="U123" s="140"/>
      <c r="V123" s="40">
        <v>355619.28</v>
      </c>
      <c r="W123" s="56">
        <v>2019</v>
      </c>
      <c r="X123" s="58"/>
    </row>
    <row r="124" spans="1:24" s="32" customFormat="1" ht="14" x14ac:dyDescent="0.3">
      <c r="A124" s="57"/>
      <c r="B124" s="42">
        <v>5</v>
      </c>
      <c r="C124" s="137" t="s">
        <v>51</v>
      </c>
      <c r="D124" s="137"/>
      <c r="E124" s="137"/>
      <c r="F124" s="137"/>
      <c r="G124" s="137"/>
      <c r="H124" s="137"/>
      <c r="I124" s="137"/>
      <c r="J124" s="40">
        <v>-195021.14</v>
      </c>
      <c r="K124" s="56">
        <v>2020</v>
      </c>
      <c r="L124" s="58"/>
      <c r="M124" s="57"/>
      <c r="N124" s="42">
        <v>5</v>
      </c>
      <c r="O124" s="138" t="s">
        <v>51</v>
      </c>
      <c r="P124" s="139"/>
      <c r="Q124" s="139"/>
      <c r="R124" s="139"/>
      <c r="S124" s="139"/>
      <c r="T124" s="139"/>
      <c r="U124" s="140"/>
      <c r="V124" s="40">
        <v>195021.14</v>
      </c>
      <c r="W124" s="56">
        <v>2020</v>
      </c>
      <c r="X124" s="58"/>
    </row>
    <row r="125" spans="1:24" s="32" customFormat="1" ht="14" x14ac:dyDescent="0.3">
      <c r="A125" s="57"/>
      <c r="B125" s="42">
        <v>6</v>
      </c>
      <c r="C125" s="128" t="s">
        <v>59</v>
      </c>
      <c r="D125" s="128"/>
      <c r="E125" s="128"/>
      <c r="F125" s="128"/>
      <c r="G125" s="128"/>
      <c r="H125" s="128"/>
      <c r="I125" s="128"/>
      <c r="J125" s="66">
        <v>-443283.02351544285</v>
      </c>
      <c r="K125" s="67">
        <v>2022</v>
      </c>
      <c r="L125" s="58"/>
      <c r="M125" s="57"/>
      <c r="N125" s="42">
        <v>6</v>
      </c>
      <c r="O125" s="138" t="s">
        <v>53</v>
      </c>
      <c r="P125" s="139"/>
      <c r="Q125" s="139"/>
      <c r="R125" s="139"/>
      <c r="S125" s="139"/>
      <c r="T125" s="139"/>
      <c r="U125" s="140"/>
      <c r="V125" s="40">
        <v>33548.99</v>
      </c>
      <c r="W125" s="56">
        <v>2020</v>
      </c>
      <c r="X125" s="58"/>
    </row>
    <row r="126" spans="1:24" s="32" customFormat="1" ht="14" x14ac:dyDescent="0.3">
      <c r="A126" s="57"/>
      <c r="B126" s="42">
        <v>7</v>
      </c>
      <c r="C126" s="108"/>
      <c r="D126" s="108"/>
      <c r="E126" s="108"/>
      <c r="F126" s="108"/>
      <c r="G126" s="108"/>
      <c r="H126" s="108"/>
      <c r="I126" s="108"/>
      <c r="J126" s="40"/>
      <c r="K126" s="56"/>
      <c r="L126" s="58"/>
      <c r="M126" s="57"/>
      <c r="N126" s="42">
        <v>7</v>
      </c>
      <c r="O126" s="128" t="s">
        <v>59</v>
      </c>
      <c r="P126" s="128"/>
      <c r="Q126" s="128"/>
      <c r="R126" s="128"/>
      <c r="S126" s="128"/>
      <c r="T126" s="128"/>
      <c r="U126" s="128"/>
      <c r="V126" s="66">
        <v>2217.7465002441895</v>
      </c>
      <c r="W126" s="67">
        <v>2022</v>
      </c>
      <c r="X126" s="58"/>
    </row>
    <row r="127" spans="1:24" s="32" customFormat="1" ht="14" x14ac:dyDescent="0.3">
      <c r="A127" s="57"/>
      <c r="B127" s="42">
        <v>8</v>
      </c>
      <c r="C127" s="108"/>
      <c r="D127" s="108"/>
      <c r="E127" s="108"/>
      <c r="F127" s="108"/>
      <c r="G127" s="108"/>
      <c r="H127" s="108"/>
      <c r="I127" s="108"/>
      <c r="J127" s="40"/>
      <c r="K127" s="56"/>
      <c r="L127" s="58"/>
      <c r="M127" s="57"/>
      <c r="N127" s="42">
        <v>8</v>
      </c>
      <c r="O127" s="109"/>
      <c r="P127" s="110"/>
      <c r="Q127" s="110"/>
      <c r="R127" s="110"/>
      <c r="S127" s="110"/>
      <c r="T127" s="110"/>
      <c r="U127" s="111"/>
      <c r="V127" s="40"/>
      <c r="W127" s="56"/>
      <c r="X127" s="58"/>
    </row>
    <row r="128" spans="1:24" s="32" customFormat="1" ht="14" x14ac:dyDescent="0.3">
      <c r="A128" s="57"/>
      <c r="B128" s="112" t="s">
        <v>46</v>
      </c>
      <c r="C128" s="113"/>
      <c r="D128" s="113"/>
      <c r="E128" s="113"/>
      <c r="F128" s="113"/>
      <c r="G128" s="113"/>
      <c r="H128" s="113"/>
      <c r="I128" s="114"/>
      <c r="J128" s="43">
        <f>SUM(J120:J127)</f>
        <v>-1398363.8535154429</v>
      </c>
      <c r="K128" s="60"/>
      <c r="L128" s="60"/>
      <c r="M128" s="57"/>
      <c r="N128" s="112" t="s">
        <v>46</v>
      </c>
      <c r="O128" s="113"/>
      <c r="P128" s="113"/>
      <c r="Q128" s="113"/>
      <c r="R128" s="113"/>
      <c r="S128" s="113"/>
      <c r="T128" s="113"/>
      <c r="U128" s="114"/>
      <c r="V128" s="43">
        <f>SUM(V120:V127)</f>
        <v>398553.10650024423</v>
      </c>
      <c r="W128" s="60"/>
      <c r="X128" s="60"/>
    </row>
    <row r="129" spans="1:24" s="32" customFormat="1" ht="29.65" customHeight="1" x14ac:dyDescent="0.3">
      <c r="A129" s="63"/>
      <c r="B129" s="115" t="s">
        <v>47</v>
      </c>
      <c r="C129" s="116"/>
      <c r="D129" s="116"/>
      <c r="E129" s="116"/>
      <c r="F129" s="116"/>
      <c r="G129" s="116"/>
      <c r="H129" s="116"/>
      <c r="I129" s="117"/>
      <c r="J129" s="43">
        <f>J128+J118</f>
        <v>-1610214.0735154429</v>
      </c>
      <c r="K129" s="60"/>
      <c r="L129" s="60"/>
      <c r="M129" s="63"/>
      <c r="N129" s="115" t="s">
        <v>47</v>
      </c>
      <c r="O129" s="116"/>
      <c r="P129" s="116"/>
      <c r="Q129" s="116"/>
      <c r="R129" s="116"/>
      <c r="S129" s="116"/>
      <c r="T129" s="116"/>
      <c r="U129" s="117"/>
      <c r="V129" s="43">
        <f>V128+V118</f>
        <v>308217.90650024428</v>
      </c>
      <c r="W129" s="60"/>
      <c r="X129" s="60"/>
    </row>
    <row r="130" spans="1:24" s="32" customFormat="1" ht="14" x14ac:dyDescent="0.3">
      <c r="A130" s="35"/>
      <c r="B130" s="64"/>
      <c r="C130" s="64"/>
      <c r="D130" s="64"/>
      <c r="E130" s="64"/>
      <c r="F130" s="64"/>
      <c r="G130" s="64"/>
      <c r="H130" s="64"/>
      <c r="I130" s="64"/>
      <c r="J130" s="60"/>
      <c r="K130" s="60"/>
      <c r="L130" s="60"/>
      <c r="M130" s="35"/>
      <c r="N130" s="65"/>
      <c r="O130" s="65"/>
      <c r="P130" s="65"/>
      <c r="Q130" s="65"/>
      <c r="R130" s="65"/>
      <c r="S130" s="65"/>
      <c r="T130" s="65"/>
      <c r="U130" s="65"/>
      <c r="V130" s="60"/>
      <c r="W130" s="60"/>
      <c r="X130" s="60"/>
    </row>
    <row r="131" spans="1:24" s="32" customFormat="1" ht="14" x14ac:dyDescent="0.3">
      <c r="J131" s="36"/>
      <c r="K131" s="36"/>
      <c r="L131" s="36"/>
      <c r="M131" s="36"/>
      <c r="N131" s="36"/>
      <c r="O131" s="36"/>
      <c r="V131" s="36"/>
      <c r="W131" s="36"/>
      <c r="X131" s="36"/>
    </row>
    <row r="132" spans="1:24" s="32" customFormat="1" ht="14" x14ac:dyDescent="0.3">
      <c r="A132" s="49"/>
      <c r="B132" s="129" t="s">
        <v>20</v>
      </c>
      <c r="C132" s="130"/>
      <c r="D132" s="130"/>
      <c r="E132" s="130"/>
      <c r="F132" s="130"/>
      <c r="G132" s="130"/>
      <c r="H132" s="130"/>
      <c r="I132" s="130"/>
      <c r="J132" s="130"/>
      <c r="K132" s="131"/>
      <c r="L132" s="50"/>
      <c r="M132" s="49"/>
      <c r="N132" s="132" t="s">
        <v>16</v>
      </c>
      <c r="O132" s="132"/>
      <c r="P132" s="132"/>
      <c r="Q132" s="132"/>
      <c r="R132" s="132"/>
      <c r="S132" s="132"/>
      <c r="T132" s="132"/>
      <c r="U132" s="132"/>
      <c r="V132" s="132"/>
      <c r="W132" s="132"/>
      <c r="X132" s="50"/>
    </row>
    <row r="133" spans="1:24" s="32" customFormat="1" ht="28" x14ac:dyDescent="0.3">
      <c r="A133" s="51" t="s">
        <v>15</v>
      </c>
      <c r="B133" s="133" t="s">
        <v>21</v>
      </c>
      <c r="C133" s="133"/>
      <c r="D133" s="133"/>
      <c r="E133" s="133"/>
      <c r="F133" s="133"/>
      <c r="G133" s="133"/>
      <c r="H133" s="133"/>
      <c r="I133" s="133"/>
      <c r="J133" s="37" t="s">
        <v>22</v>
      </c>
      <c r="K133" s="52" t="s">
        <v>36</v>
      </c>
      <c r="L133" s="53"/>
      <c r="M133" s="51" t="s">
        <v>15</v>
      </c>
      <c r="N133" s="133" t="s">
        <v>21</v>
      </c>
      <c r="O133" s="133"/>
      <c r="P133" s="133"/>
      <c r="Q133" s="133"/>
      <c r="R133" s="133"/>
      <c r="S133" s="133"/>
      <c r="T133" s="133"/>
      <c r="U133" s="133"/>
      <c r="V133" s="37" t="s">
        <v>22</v>
      </c>
      <c r="W133" s="52" t="s">
        <v>36</v>
      </c>
      <c r="X133" s="53"/>
    </row>
    <row r="134" spans="1:24" s="32" customFormat="1" x14ac:dyDescent="0.35">
      <c r="A134" s="56"/>
      <c r="B134" s="120" t="s">
        <v>54</v>
      </c>
      <c r="C134" s="121"/>
      <c r="D134" s="121"/>
      <c r="E134" s="121"/>
      <c r="F134" s="121"/>
      <c r="G134" s="121"/>
      <c r="H134" s="121"/>
      <c r="I134" s="121"/>
      <c r="J134" s="121"/>
      <c r="K134" s="122"/>
      <c r="L134" s="55"/>
      <c r="M134" s="56"/>
      <c r="N134" s="120" t="s">
        <v>54</v>
      </c>
      <c r="O134" s="121"/>
      <c r="P134" s="121"/>
      <c r="Q134" s="121"/>
      <c r="R134" s="121"/>
      <c r="S134" s="121"/>
      <c r="T134" s="121"/>
      <c r="U134" s="121"/>
      <c r="V134" s="121"/>
      <c r="W134" s="122"/>
      <c r="X134" s="55"/>
    </row>
    <row r="135" spans="1:24" s="32" customFormat="1" ht="14" x14ac:dyDescent="0.3">
      <c r="A135" s="57"/>
      <c r="B135" s="39">
        <v>1</v>
      </c>
      <c r="C135" s="125" t="s">
        <v>55</v>
      </c>
      <c r="D135" s="126"/>
      <c r="E135" s="126"/>
      <c r="F135" s="126"/>
      <c r="G135" s="126"/>
      <c r="H135" s="126"/>
      <c r="I135" s="127"/>
      <c r="J135" s="40"/>
      <c r="K135" s="56"/>
      <c r="L135" s="58"/>
      <c r="M135" s="57"/>
      <c r="N135" s="39">
        <v>1</v>
      </c>
      <c r="O135" s="125" t="s">
        <v>56</v>
      </c>
      <c r="P135" s="126"/>
      <c r="Q135" s="126"/>
      <c r="R135" s="126"/>
      <c r="S135" s="126"/>
      <c r="T135" s="126"/>
      <c r="U135" s="127"/>
      <c r="V135" s="40"/>
      <c r="W135" s="56"/>
      <c r="X135" s="58"/>
    </row>
    <row r="136" spans="1:24" s="32" customFormat="1" ht="14" x14ac:dyDescent="0.3">
      <c r="A136" s="57"/>
      <c r="B136" s="42">
        <v>2</v>
      </c>
      <c r="C136" s="118" t="s">
        <v>57</v>
      </c>
      <c r="D136" s="118"/>
      <c r="E136" s="118"/>
      <c r="F136" s="118"/>
      <c r="G136" s="118"/>
      <c r="H136" s="118"/>
      <c r="I136" s="118"/>
      <c r="J136" s="40">
        <v>369372.26</v>
      </c>
      <c r="K136" s="56">
        <v>2018</v>
      </c>
      <c r="L136" s="58"/>
      <c r="M136" s="57"/>
      <c r="N136" s="42">
        <v>2</v>
      </c>
      <c r="O136" s="118" t="s">
        <v>44</v>
      </c>
      <c r="P136" s="118"/>
      <c r="Q136" s="118"/>
      <c r="R136" s="118"/>
      <c r="S136" s="118"/>
      <c r="T136" s="118"/>
      <c r="U136" s="118"/>
      <c r="V136" s="40">
        <v>94000</v>
      </c>
      <c r="W136" s="56">
        <v>2018</v>
      </c>
      <c r="X136" s="58"/>
    </row>
    <row r="137" spans="1:24" s="32" customFormat="1" ht="14" x14ac:dyDescent="0.3">
      <c r="A137" s="57"/>
      <c r="B137" s="42">
        <v>3</v>
      </c>
      <c r="C137" s="137" t="s">
        <v>58</v>
      </c>
      <c r="D137" s="137"/>
      <c r="E137" s="137"/>
      <c r="F137" s="137"/>
      <c r="G137" s="137"/>
      <c r="H137" s="137"/>
      <c r="I137" s="137"/>
      <c r="J137" s="40">
        <v>35068.15</v>
      </c>
      <c r="K137" s="56">
        <v>2018</v>
      </c>
      <c r="L137" s="58"/>
      <c r="M137" s="57"/>
      <c r="N137" s="42">
        <v>3</v>
      </c>
      <c r="O137" s="118" t="s">
        <v>57</v>
      </c>
      <c r="P137" s="118"/>
      <c r="Q137" s="118"/>
      <c r="R137" s="118"/>
      <c r="S137" s="118"/>
      <c r="T137" s="118"/>
      <c r="U137" s="118"/>
      <c r="V137" s="40">
        <v>93854.05</v>
      </c>
      <c r="W137" s="56">
        <v>2018</v>
      </c>
      <c r="X137" s="58"/>
    </row>
    <row r="138" spans="1:24" s="32" customFormat="1" ht="14" x14ac:dyDescent="0.3">
      <c r="A138" s="57"/>
      <c r="B138" s="42">
        <v>4</v>
      </c>
      <c r="C138" s="137" t="s">
        <v>60</v>
      </c>
      <c r="D138" s="137"/>
      <c r="E138" s="137"/>
      <c r="F138" s="137"/>
      <c r="G138" s="137"/>
      <c r="H138" s="137"/>
      <c r="I138" s="137"/>
      <c r="J138" s="40">
        <v>664343.42000000004</v>
      </c>
      <c r="K138" s="56">
        <v>2017</v>
      </c>
      <c r="L138" s="58"/>
      <c r="M138" s="57"/>
      <c r="N138" s="42">
        <v>4</v>
      </c>
      <c r="O138" s="119" t="s">
        <v>60</v>
      </c>
      <c r="P138" s="119"/>
      <c r="Q138" s="119"/>
      <c r="R138" s="119"/>
      <c r="S138" s="119"/>
      <c r="T138" s="119"/>
      <c r="U138" s="119"/>
      <c r="V138" s="40">
        <v>-664343.42000000004</v>
      </c>
      <c r="W138" s="56">
        <v>2017</v>
      </c>
      <c r="X138" s="58"/>
    </row>
    <row r="139" spans="1:24" s="32" customFormat="1" ht="14" x14ac:dyDescent="0.3">
      <c r="A139" s="57"/>
      <c r="B139" s="42">
        <v>5</v>
      </c>
      <c r="C139" s="137" t="s">
        <v>60</v>
      </c>
      <c r="D139" s="137"/>
      <c r="E139" s="137"/>
      <c r="F139" s="137"/>
      <c r="G139" s="137"/>
      <c r="H139" s="137"/>
      <c r="I139" s="137"/>
      <c r="J139" s="40">
        <v>355619.28</v>
      </c>
      <c r="K139" s="56">
        <v>2018</v>
      </c>
      <c r="L139" s="58"/>
      <c r="M139" s="57"/>
      <c r="N139" s="42">
        <v>5</v>
      </c>
      <c r="O139" s="134" t="s">
        <v>60</v>
      </c>
      <c r="P139" s="135"/>
      <c r="Q139" s="135"/>
      <c r="R139" s="135"/>
      <c r="S139" s="135"/>
      <c r="T139" s="135"/>
      <c r="U139" s="136"/>
      <c r="V139" s="40">
        <v>-355619.28</v>
      </c>
      <c r="W139" s="56">
        <v>2018</v>
      </c>
      <c r="X139" s="58"/>
    </row>
    <row r="140" spans="1:24" s="32" customFormat="1" ht="14" x14ac:dyDescent="0.3">
      <c r="A140" s="57"/>
      <c r="B140" s="42">
        <v>6</v>
      </c>
      <c r="C140" s="119"/>
      <c r="D140" s="119"/>
      <c r="E140" s="119"/>
      <c r="F140" s="119"/>
      <c r="G140" s="119"/>
      <c r="H140" s="119"/>
      <c r="I140" s="119"/>
      <c r="J140" s="40"/>
      <c r="K140" s="56"/>
      <c r="L140" s="58"/>
      <c r="M140" s="57"/>
      <c r="N140" s="42">
        <v>6</v>
      </c>
      <c r="O140" s="109"/>
      <c r="P140" s="110"/>
      <c r="Q140" s="110"/>
      <c r="R140" s="110"/>
      <c r="S140" s="110"/>
      <c r="T140" s="110"/>
      <c r="U140" s="111"/>
      <c r="V140" s="40"/>
      <c r="W140" s="56"/>
      <c r="X140" s="58"/>
    </row>
    <row r="141" spans="1:24" s="32" customFormat="1" ht="14" x14ac:dyDescent="0.3">
      <c r="A141" s="57"/>
      <c r="B141" s="42">
        <v>7</v>
      </c>
      <c r="C141" s="119"/>
      <c r="D141" s="119"/>
      <c r="E141" s="119"/>
      <c r="F141" s="119"/>
      <c r="G141" s="119"/>
      <c r="H141" s="119"/>
      <c r="I141" s="119"/>
      <c r="J141" s="40"/>
      <c r="K141" s="56"/>
      <c r="L141" s="58"/>
      <c r="M141" s="57"/>
      <c r="N141" s="42">
        <v>7</v>
      </c>
      <c r="O141" s="109"/>
      <c r="P141" s="110"/>
      <c r="Q141" s="110"/>
      <c r="R141" s="110"/>
      <c r="S141" s="110"/>
      <c r="T141" s="110"/>
      <c r="U141" s="111"/>
      <c r="V141" s="40"/>
      <c r="W141" s="56"/>
      <c r="X141" s="58"/>
    </row>
    <row r="142" spans="1:24" s="32" customFormat="1" ht="14" x14ac:dyDescent="0.3">
      <c r="A142" s="57"/>
      <c r="B142" s="42">
        <v>8</v>
      </c>
      <c r="C142" s="108"/>
      <c r="D142" s="108"/>
      <c r="E142" s="108"/>
      <c r="F142" s="108"/>
      <c r="G142" s="108"/>
      <c r="H142" s="108"/>
      <c r="I142" s="108"/>
      <c r="J142" s="40"/>
      <c r="K142" s="56"/>
      <c r="L142" s="58"/>
      <c r="M142" s="57"/>
      <c r="N142" s="42">
        <v>8</v>
      </c>
      <c r="O142" s="109"/>
      <c r="P142" s="110"/>
      <c r="Q142" s="110"/>
      <c r="R142" s="110"/>
      <c r="S142" s="110"/>
      <c r="T142" s="110"/>
      <c r="U142" s="111"/>
      <c r="V142" s="40"/>
      <c r="W142" s="56"/>
      <c r="X142" s="58"/>
    </row>
    <row r="143" spans="1:24" s="32" customFormat="1" ht="14" x14ac:dyDescent="0.3">
      <c r="A143" s="57"/>
      <c r="B143" s="112" t="s">
        <v>39</v>
      </c>
      <c r="C143" s="113"/>
      <c r="D143" s="113"/>
      <c r="E143" s="113"/>
      <c r="F143" s="113"/>
      <c r="G143" s="113"/>
      <c r="H143" s="113"/>
      <c r="I143" s="114"/>
      <c r="J143" s="43">
        <f>SUM(J135:J142)</f>
        <v>1424403.11</v>
      </c>
      <c r="K143" s="43"/>
      <c r="L143" s="60"/>
      <c r="M143" s="57"/>
      <c r="N143" s="112" t="s">
        <v>39</v>
      </c>
      <c r="O143" s="113"/>
      <c r="P143" s="113"/>
      <c r="Q143" s="113"/>
      <c r="R143" s="113"/>
      <c r="S143" s="113"/>
      <c r="T143" s="113"/>
      <c r="U143" s="114"/>
      <c r="V143" s="43">
        <f>SUM(V135:V142)</f>
        <v>-832108.65000000014</v>
      </c>
      <c r="W143" s="43"/>
      <c r="X143" s="60"/>
    </row>
    <row r="144" spans="1:24" s="32" customFormat="1" x14ac:dyDescent="0.35">
      <c r="A144" s="56">
        <v>2019</v>
      </c>
      <c r="B144" s="120" t="s">
        <v>40</v>
      </c>
      <c r="C144" s="121"/>
      <c r="D144" s="121"/>
      <c r="E144" s="121"/>
      <c r="F144" s="121"/>
      <c r="G144" s="121"/>
      <c r="H144" s="121"/>
      <c r="I144" s="121"/>
      <c r="J144" s="121"/>
      <c r="K144" s="122"/>
      <c r="L144" s="55"/>
      <c r="M144" s="56">
        <f>+A144</f>
        <v>2019</v>
      </c>
      <c r="N144" s="123" t="s">
        <v>40</v>
      </c>
      <c r="O144" s="124"/>
      <c r="P144" s="124"/>
      <c r="Q144" s="124"/>
      <c r="R144" s="124"/>
      <c r="S144" s="124"/>
      <c r="T144" s="124"/>
      <c r="U144" s="124"/>
      <c r="V144" s="124"/>
      <c r="W144" s="124"/>
      <c r="X144" s="55"/>
    </row>
    <row r="145" spans="1:24" s="32" customFormat="1" ht="14" x14ac:dyDescent="0.3">
      <c r="A145" s="57"/>
      <c r="B145" s="39">
        <v>1</v>
      </c>
      <c r="C145" s="125" t="s">
        <v>41</v>
      </c>
      <c r="D145" s="126"/>
      <c r="E145" s="126"/>
      <c r="F145" s="126"/>
      <c r="G145" s="126"/>
      <c r="H145" s="126"/>
      <c r="I145" s="127"/>
      <c r="J145" s="40">
        <v>-495848.14</v>
      </c>
      <c r="K145" s="56">
        <v>2020</v>
      </c>
      <c r="L145" s="58"/>
      <c r="M145" s="57"/>
      <c r="N145" s="39">
        <v>1</v>
      </c>
      <c r="O145" s="125" t="s">
        <v>42</v>
      </c>
      <c r="P145" s="126"/>
      <c r="Q145" s="126"/>
      <c r="R145" s="126"/>
      <c r="S145" s="126"/>
      <c r="T145" s="126"/>
      <c r="U145" s="127"/>
      <c r="V145" s="40">
        <v>495848.14</v>
      </c>
      <c r="W145" s="56">
        <v>2020</v>
      </c>
      <c r="X145" s="58"/>
    </row>
    <row r="146" spans="1:24" s="32" customFormat="1" ht="14" x14ac:dyDescent="0.3">
      <c r="A146" s="57"/>
      <c r="B146" s="42">
        <v>2</v>
      </c>
      <c r="C146" s="118" t="s">
        <v>43</v>
      </c>
      <c r="D146" s="118"/>
      <c r="E146" s="118"/>
      <c r="F146" s="118"/>
      <c r="G146" s="118"/>
      <c r="H146" s="118"/>
      <c r="I146" s="118"/>
      <c r="J146" s="40">
        <v>-28833.71</v>
      </c>
      <c r="K146" s="56">
        <v>2020</v>
      </c>
      <c r="L146" s="58"/>
      <c r="M146" s="57"/>
      <c r="N146" s="42">
        <v>2</v>
      </c>
      <c r="O146" s="118" t="s">
        <v>44</v>
      </c>
      <c r="P146" s="118"/>
      <c r="Q146" s="118"/>
      <c r="R146" s="118"/>
      <c r="S146" s="118"/>
      <c r="T146" s="118"/>
      <c r="U146" s="118"/>
      <c r="V146" s="40">
        <v>-126132.17</v>
      </c>
      <c r="W146" s="56">
        <v>2020</v>
      </c>
      <c r="X146" s="58"/>
    </row>
    <row r="147" spans="1:24" s="32" customFormat="1" ht="14" customHeight="1" x14ac:dyDescent="0.3">
      <c r="A147" s="57"/>
      <c r="B147" s="42">
        <v>3</v>
      </c>
      <c r="C147" s="128" t="s">
        <v>61</v>
      </c>
      <c r="D147" s="128"/>
      <c r="E147" s="128"/>
      <c r="F147" s="128"/>
      <c r="G147" s="128"/>
      <c r="H147" s="128"/>
      <c r="I147" s="128"/>
      <c r="J147" s="66">
        <v>-625942.81291315146</v>
      </c>
      <c r="K147" s="67">
        <v>2022</v>
      </c>
      <c r="L147" s="58"/>
      <c r="M147" s="57"/>
      <c r="N147" s="42">
        <v>3</v>
      </c>
      <c r="O147" s="118" t="s">
        <v>43</v>
      </c>
      <c r="P147" s="118"/>
      <c r="Q147" s="118"/>
      <c r="R147" s="118"/>
      <c r="S147" s="118"/>
      <c r="T147" s="118"/>
      <c r="U147" s="118"/>
      <c r="V147" s="40">
        <v>-360620.92</v>
      </c>
      <c r="W147" s="56">
        <v>2020</v>
      </c>
      <c r="X147" s="58"/>
    </row>
    <row r="148" spans="1:24" s="32" customFormat="1" ht="14" x14ac:dyDescent="0.3">
      <c r="A148" s="57"/>
      <c r="B148" s="42">
        <v>4</v>
      </c>
      <c r="C148" s="137"/>
      <c r="D148" s="137"/>
      <c r="E148" s="137"/>
      <c r="F148" s="137"/>
      <c r="G148" s="137"/>
      <c r="H148" s="137"/>
      <c r="I148" s="137"/>
      <c r="J148" s="40"/>
      <c r="K148" s="56"/>
      <c r="L148" s="58"/>
      <c r="M148" s="57"/>
      <c r="N148" s="42">
        <v>4</v>
      </c>
      <c r="O148" s="134" t="s">
        <v>53</v>
      </c>
      <c r="P148" s="135"/>
      <c r="Q148" s="135"/>
      <c r="R148" s="135"/>
      <c r="S148" s="135"/>
      <c r="T148" s="135"/>
      <c r="U148" s="136"/>
      <c r="V148" s="40">
        <v>-40867.370000000003</v>
      </c>
      <c r="W148" s="56">
        <v>2020</v>
      </c>
      <c r="X148" s="58"/>
    </row>
    <row r="149" spans="1:24" s="32" customFormat="1" ht="14" x14ac:dyDescent="0.3">
      <c r="A149" s="57"/>
      <c r="B149" s="42">
        <v>5</v>
      </c>
      <c r="C149" s="137"/>
      <c r="D149" s="137"/>
      <c r="E149" s="137"/>
      <c r="F149" s="137"/>
      <c r="G149" s="137"/>
      <c r="H149" s="137"/>
      <c r="I149" s="137"/>
      <c r="J149" s="40"/>
      <c r="K149" s="56"/>
      <c r="L149" s="58"/>
      <c r="M149" s="57"/>
      <c r="N149" s="42">
        <v>5</v>
      </c>
      <c r="O149" s="128" t="s">
        <v>61</v>
      </c>
      <c r="P149" s="128"/>
      <c r="Q149" s="128"/>
      <c r="R149" s="128"/>
      <c r="S149" s="128"/>
      <c r="T149" s="128"/>
      <c r="U149" s="128"/>
      <c r="V149" s="66">
        <v>-1251.2128376717446</v>
      </c>
      <c r="W149" s="67">
        <v>2022</v>
      </c>
      <c r="X149" s="58"/>
    </row>
    <row r="150" spans="1:24" s="32" customFormat="1" ht="14" x14ac:dyDescent="0.3">
      <c r="A150" s="57"/>
      <c r="B150" s="42">
        <v>6</v>
      </c>
      <c r="C150" s="108"/>
      <c r="D150" s="108"/>
      <c r="E150" s="108"/>
      <c r="F150" s="108"/>
      <c r="G150" s="108"/>
      <c r="H150" s="108"/>
      <c r="I150" s="108"/>
      <c r="J150" s="40"/>
      <c r="K150" s="56"/>
      <c r="L150" s="58"/>
      <c r="M150" s="57"/>
      <c r="N150" s="42">
        <v>6</v>
      </c>
      <c r="O150" s="109"/>
      <c r="P150" s="110"/>
      <c r="Q150" s="110"/>
      <c r="R150" s="110"/>
      <c r="S150" s="110"/>
      <c r="T150" s="110"/>
      <c r="U150" s="111"/>
      <c r="V150" s="40"/>
      <c r="W150" s="56"/>
      <c r="X150" s="58"/>
    </row>
    <row r="151" spans="1:24" s="32" customFormat="1" ht="14" x14ac:dyDescent="0.3">
      <c r="A151" s="57"/>
      <c r="B151" s="42">
        <v>7</v>
      </c>
      <c r="C151" s="108"/>
      <c r="D151" s="108"/>
      <c r="E151" s="108"/>
      <c r="F151" s="108"/>
      <c r="G151" s="108"/>
      <c r="H151" s="108"/>
      <c r="I151" s="108"/>
      <c r="J151" s="40"/>
      <c r="K151" s="56"/>
      <c r="L151" s="58"/>
      <c r="M151" s="57"/>
      <c r="N151" s="42">
        <v>7</v>
      </c>
      <c r="O151" s="109"/>
      <c r="P151" s="110"/>
      <c r="Q151" s="110"/>
      <c r="R151" s="110"/>
      <c r="S151" s="110"/>
      <c r="T151" s="110"/>
      <c r="U151" s="111"/>
      <c r="V151" s="40"/>
      <c r="W151" s="56"/>
      <c r="X151" s="58"/>
    </row>
    <row r="152" spans="1:24" s="32" customFormat="1" ht="14" x14ac:dyDescent="0.3">
      <c r="A152" s="57"/>
      <c r="B152" s="42">
        <v>8</v>
      </c>
      <c r="C152" s="108"/>
      <c r="D152" s="108"/>
      <c r="E152" s="108"/>
      <c r="F152" s="108"/>
      <c r="G152" s="108"/>
      <c r="H152" s="108"/>
      <c r="I152" s="108"/>
      <c r="J152" s="40"/>
      <c r="K152" s="56"/>
      <c r="L152" s="58"/>
      <c r="M152" s="57"/>
      <c r="N152" s="42">
        <v>8</v>
      </c>
      <c r="O152" s="109"/>
      <c r="P152" s="110"/>
      <c r="Q152" s="110"/>
      <c r="R152" s="110"/>
      <c r="S152" s="110"/>
      <c r="T152" s="110"/>
      <c r="U152" s="111"/>
      <c r="V152" s="40"/>
      <c r="W152" s="56"/>
      <c r="X152" s="58"/>
    </row>
    <row r="153" spans="1:24" s="32" customFormat="1" ht="14" x14ac:dyDescent="0.3">
      <c r="A153" s="57"/>
      <c r="B153" s="112" t="s">
        <v>46</v>
      </c>
      <c r="C153" s="113"/>
      <c r="D153" s="113"/>
      <c r="E153" s="113"/>
      <c r="F153" s="113"/>
      <c r="G153" s="113"/>
      <c r="H153" s="113"/>
      <c r="I153" s="114"/>
      <c r="J153" s="43">
        <f>SUM(J145:J152)</f>
        <v>-1150624.6629131516</v>
      </c>
      <c r="K153" s="60"/>
      <c r="L153" s="60"/>
      <c r="M153" s="57"/>
      <c r="N153" s="112" t="s">
        <v>46</v>
      </c>
      <c r="O153" s="113"/>
      <c r="P153" s="113"/>
      <c r="Q153" s="113"/>
      <c r="R153" s="113"/>
      <c r="S153" s="113"/>
      <c r="T153" s="113"/>
      <c r="U153" s="114"/>
      <c r="V153" s="43">
        <f>SUM(V145:V152)</f>
        <v>-33023.532837671701</v>
      </c>
      <c r="W153" s="60"/>
      <c r="X153" s="60"/>
    </row>
    <row r="154" spans="1:24" s="32" customFormat="1" ht="29.65" customHeight="1" x14ac:dyDescent="0.3">
      <c r="A154" s="63"/>
      <c r="B154" s="115" t="s">
        <v>47</v>
      </c>
      <c r="C154" s="116"/>
      <c r="D154" s="116"/>
      <c r="E154" s="116"/>
      <c r="F154" s="116"/>
      <c r="G154" s="116"/>
      <c r="H154" s="116"/>
      <c r="I154" s="117"/>
      <c r="J154" s="43">
        <f>J153+J143</f>
        <v>273778.44708684855</v>
      </c>
      <c r="K154" s="60"/>
      <c r="L154" s="60"/>
      <c r="M154" s="63"/>
      <c r="N154" s="115" t="s">
        <v>47</v>
      </c>
      <c r="O154" s="116"/>
      <c r="P154" s="116"/>
      <c r="Q154" s="116"/>
      <c r="R154" s="116"/>
      <c r="S154" s="116"/>
      <c r="T154" s="116"/>
      <c r="U154" s="117"/>
      <c r="V154" s="43">
        <f>V153+V143</f>
        <v>-865132.18283767183</v>
      </c>
      <c r="W154" s="60"/>
      <c r="X154" s="60"/>
    </row>
    <row r="155" spans="1:24" s="32" customFormat="1" ht="14" x14ac:dyDescent="0.3">
      <c r="B155" s="64"/>
      <c r="C155" s="64"/>
      <c r="D155" s="64"/>
      <c r="E155" s="64"/>
      <c r="F155" s="64"/>
      <c r="G155" s="64"/>
      <c r="H155" s="64"/>
      <c r="I155" s="64"/>
      <c r="J155" s="60"/>
      <c r="K155" s="60"/>
      <c r="L155" s="60"/>
      <c r="M155" s="35"/>
      <c r="N155" s="65"/>
      <c r="O155" s="65"/>
      <c r="P155" s="65"/>
      <c r="Q155" s="65"/>
      <c r="R155" s="65"/>
      <c r="S155" s="65"/>
      <c r="T155" s="65"/>
      <c r="U155" s="65"/>
      <c r="V155" s="60"/>
      <c r="W155" s="60"/>
      <c r="X155" s="60"/>
    </row>
    <row r="156" spans="1:24" s="32" customFormat="1" ht="14" x14ac:dyDescent="0.3">
      <c r="K156" s="36"/>
      <c r="L156" s="36"/>
      <c r="M156" s="36"/>
      <c r="N156" s="36"/>
      <c r="O156" s="36"/>
      <c r="P156" s="36"/>
      <c r="W156" s="36"/>
      <c r="X156" s="36"/>
    </row>
    <row r="157" spans="1:24" s="32" customFormat="1" ht="14" x14ac:dyDescent="0.3">
      <c r="A157" s="49"/>
      <c r="B157" s="129" t="s">
        <v>20</v>
      </c>
      <c r="C157" s="130"/>
      <c r="D157" s="130"/>
      <c r="E157" s="130"/>
      <c r="F157" s="130"/>
      <c r="G157" s="130"/>
      <c r="H157" s="130"/>
      <c r="I157" s="130"/>
      <c r="J157" s="130"/>
      <c r="K157" s="131"/>
      <c r="L157" s="50"/>
      <c r="M157" s="49"/>
      <c r="N157" s="132" t="s">
        <v>16</v>
      </c>
      <c r="O157" s="132"/>
      <c r="P157" s="132"/>
      <c r="Q157" s="132"/>
      <c r="R157" s="132"/>
      <c r="S157" s="132"/>
      <c r="T157" s="132"/>
      <c r="U157" s="132"/>
      <c r="V157" s="132"/>
      <c r="W157" s="132"/>
      <c r="X157" s="50"/>
    </row>
    <row r="158" spans="1:24" s="32" customFormat="1" ht="28" x14ac:dyDescent="0.3">
      <c r="A158" s="51" t="s">
        <v>15</v>
      </c>
      <c r="B158" s="133" t="s">
        <v>21</v>
      </c>
      <c r="C158" s="133"/>
      <c r="D158" s="133"/>
      <c r="E158" s="133"/>
      <c r="F158" s="133"/>
      <c r="G158" s="133"/>
      <c r="H158" s="133"/>
      <c r="I158" s="133"/>
      <c r="J158" s="37" t="s">
        <v>22</v>
      </c>
      <c r="K158" s="52" t="s">
        <v>36</v>
      </c>
      <c r="L158" s="53"/>
      <c r="M158" s="51" t="s">
        <v>15</v>
      </c>
      <c r="N158" s="133" t="s">
        <v>21</v>
      </c>
      <c r="O158" s="133"/>
      <c r="P158" s="133"/>
      <c r="Q158" s="133"/>
      <c r="R158" s="133"/>
      <c r="S158" s="133"/>
      <c r="T158" s="133"/>
      <c r="U158" s="133"/>
      <c r="V158" s="37" t="s">
        <v>22</v>
      </c>
      <c r="W158" s="52" t="s">
        <v>36</v>
      </c>
      <c r="X158" s="53"/>
    </row>
    <row r="159" spans="1:24" s="32" customFormat="1" x14ac:dyDescent="0.35">
      <c r="A159" s="56"/>
      <c r="B159" s="120" t="s">
        <v>54</v>
      </c>
      <c r="C159" s="121"/>
      <c r="D159" s="121"/>
      <c r="E159" s="121"/>
      <c r="F159" s="121"/>
      <c r="G159" s="121"/>
      <c r="H159" s="121"/>
      <c r="I159" s="121"/>
      <c r="J159" s="121"/>
      <c r="K159" s="122"/>
      <c r="L159" s="55"/>
      <c r="M159" s="56"/>
      <c r="N159" s="120" t="s">
        <v>54</v>
      </c>
      <c r="O159" s="121"/>
      <c r="P159" s="121"/>
      <c r="Q159" s="121"/>
      <c r="R159" s="121"/>
      <c r="S159" s="121"/>
      <c r="T159" s="121"/>
      <c r="U159" s="121"/>
      <c r="V159" s="121"/>
      <c r="W159" s="122"/>
      <c r="X159" s="55"/>
    </row>
    <row r="160" spans="1:24" s="32" customFormat="1" ht="14" x14ac:dyDescent="0.3">
      <c r="A160" s="57"/>
      <c r="B160" s="39">
        <v>1</v>
      </c>
      <c r="C160" s="125" t="s">
        <v>55</v>
      </c>
      <c r="D160" s="126"/>
      <c r="E160" s="126"/>
      <c r="F160" s="126"/>
      <c r="G160" s="126"/>
      <c r="H160" s="126"/>
      <c r="I160" s="127"/>
      <c r="J160" s="40">
        <v>495848.14</v>
      </c>
      <c r="K160" s="56">
        <v>2020</v>
      </c>
      <c r="L160" s="58"/>
      <c r="M160" s="57"/>
      <c r="N160" s="39">
        <v>1</v>
      </c>
      <c r="O160" s="125" t="s">
        <v>56</v>
      </c>
      <c r="P160" s="126"/>
      <c r="Q160" s="126"/>
      <c r="R160" s="126"/>
      <c r="S160" s="126"/>
      <c r="T160" s="126"/>
      <c r="U160" s="127"/>
      <c r="V160" s="40">
        <v>-495848.14</v>
      </c>
      <c r="W160" s="56">
        <v>2020</v>
      </c>
      <c r="X160" s="58"/>
    </row>
    <row r="161" spans="1:24" s="32" customFormat="1" ht="14" x14ac:dyDescent="0.3">
      <c r="A161" s="57"/>
      <c r="B161" s="42">
        <v>2</v>
      </c>
      <c r="C161" s="118" t="s">
        <v>57</v>
      </c>
      <c r="D161" s="118"/>
      <c r="E161" s="118"/>
      <c r="F161" s="118"/>
      <c r="G161" s="118"/>
      <c r="H161" s="118"/>
      <c r="I161" s="118"/>
      <c r="J161" s="40">
        <v>28833.71</v>
      </c>
      <c r="K161" s="56">
        <v>2020</v>
      </c>
      <c r="L161" s="58"/>
      <c r="M161" s="57"/>
      <c r="N161" s="42">
        <v>2</v>
      </c>
      <c r="O161" s="118" t="s">
        <v>44</v>
      </c>
      <c r="P161" s="118"/>
      <c r="Q161" s="118"/>
      <c r="R161" s="118"/>
      <c r="S161" s="118"/>
      <c r="T161" s="118"/>
      <c r="U161" s="118"/>
      <c r="V161" s="40">
        <v>126132.17</v>
      </c>
      <c r="W161" s="56">
        <v>2020</v>
      </c>
      <c r="X161" s="58"/>
    </row>
    <row r="162" spans="1:24" s="32" customFormat="1" ht="14" x14ac:dyDescent="0.3">
      <c r="A162" s="57"/>
      <c r="B162" s="42">
        <v>3</v>
      </c>
      <c r="C162" s="119" t="s">
        <v>62</v>
      </c>
      <c r="D162" s="119"/>
      <c r="E162" s="119"/>
      <c r="F162" s="119"/>
      <c r="G162" s="119"/>
      <c r="H162" s="119"/>
      <c r="I162" s="119"/>
      <c r="J162" s="40">
        <v>130332.54</v>
      </c>
      <c r="K162" s="56">
        <v>2020</v>
      </c>
      <c r="L162" s="58"/>
      <c r="M162" s="57"/>
      <c r="N162" s="42">
        <v>3</v>
      </c>
      <c r="O162" s="118" t="s">
        <v>57</v>
      </c>
      <c r="P162" s="118"/>
      <c r="Q162" s="118"/>
      <c r="R162" s="118"/>
      <c r="S162" s="118"/>
      <c r="T162" s="118"/>
      <c r="U162" s="118"/>
      <c r="V162" s="40">
        <v>360620.92</v>
      </c>
      <c r="W162" s="56">
        <v>2020</v>
      </c>
      <c r="X162" s="58"/>
    </row>
    <row r="163" spans="1:24" s="32" customFormat="1" ht="14" x14ac:dyDescent="0.3">
      <c r="A163" s="57"/>
      <c r="B163" s="42">
        <v>4</v>
      </c>
      <c r="C163" s="119" t="s">
        <v>63</v>
      </c>
      <c r="D163" s="119"/>
      <c r="E163" s="119"/>
      <c r="F163" s="119"/>
      <c r="G163" s="119"/>
      <c r="H163" s="119"/>
      <c r="I163" s="119"/>
      <c r="J163" s="40">
        <v>195021.14</v>
      </c>
      <c r="K163" s="56">
        <v>2020</v>
      </c>
      <c r="L163" s="58"/>
      <c r="M163" s="57"/>
      <c r="N163" s="42">
        <v>4</v>
      </c>
      <c r="O163" s="119" t="s">
        <v>62</v>
      </c>
      <c r="P163" s="119"/>
      <c r="Q163" s="119"/>
      <c r="R163" s="119"/>
      <c r="S163" s="119"/>
      <c r="T163" s="119"/>
      <c r="U163" s="119"/>
      <c r="V163" s="40">
        <v>-130332.54</v>
      </c>
      <c r="W163" s="56">
        <v>2020</v>
      </c>
      <c r="X163" s="58"/>
    </row>
    <row r="164" spans="1:24" s="32" customFormat="1" ht="14" x14ac:dyDescent="0.3">
      <c r="A164" s="57"/>
      <c r="B164" s="42">
        <v>5</v>
      </c>
      <c r="C164" s="108"/>
      <c r="D164" s="108"/>
      <c r="E164" s="108"/>
      <c r="F164" s="108"/>
      <c r="G164" s="108"/>
      <c r="H164" s="108"/>
      <c r="I164" s="108"/>
      <c r="J164" s="40"/>
      <c r="K164" s="56"/>
      <c r="L164" s="58"/>
      <c r="M164" s="57"/>
      <c r="N164" s="42">
        <v>5</v>
      </c>
      <c r="O164" s="134" t="s">
        <v>63</v>
      </c>
      <c r="P164" s="135"/>
      <c r="Q164" s="135"/>
      <c r="R164" s="135"/>
      <c r="S164" s="135"/>
      <c r="T164" s="135"/>
      <c r="U164" s="136"/>
      <c r="V164" s="40">
        <v>-195021.14</v>
      </c>
      <c r="W164" s="56">
        <v>2020</v>
      </c>
      <c r="X164" s="58"/>
    </row>
    <row r="165" spans="1:24" s="32" customFormat="1" ht="14" x14ac:dyDescent="0.3">
      <c r="A165" s="57"/>
      <c r="B165" s="42">
        <v>6</v>
      </c>
      <c r="C165" s="108"/>
      <c r="D165" s="108"/>
      <c r="E165" s="108"/>
      <c r="F165" s="108"/>
      <c r="G165" s="108"/>
      <c r="H165" s="108"/>
      <c r="I165" s="108"/>
      <c r="J165" s="40"/>
      <c r="K165" s="56"/>
      <c r="L165" s="58"/>
      <c r="M165" s="57"/>
      <c r="N165" s="42">
        <v>6</v>
      </c>
      <c r="O165" s="109" t="s">
        <v>64</v>
      </c>
      <c r="P165" s="110"/>
      <c r="Q165" s="110"/>
      <c r="R165" s="110"/>
      <c r="S165" s="110"/>
      <c r="T165" s="110"/>
      <c r="U165" s="111"/>
      <c r="V165" s="40">
        <v>410928.02</v>
      </c>
      <c r="W165" s="56">
        <v>2020</v>
      </c>
      <c r="X165" s="58"/>
    </row>
    <row r="166" spans="1:24" s="32" customFormat="1" ht="14" x14ac:dyDescent="0.3">
      <c r="A166" s="57"/>
      <c r="B166" s="42">
        <v>7</v>
      </c>
      <c r="C166" s="108"/>
      <c r="D166" s="108"/>
      <c r="E166" s="108"/>
      <c r="F166" s="108"/>
      <c r="G166" s="108"/>
      <c r="H166" s="108"/>
      <c r="I166" s="108"/>
      <c r="J166" s="40"/>
      <c r="K166" s="56"/>
      <c r="L166" s="58"/>
      <c r="M166" s="57"/>
      <c r="N166" s="42">
        <v>7</v>
      </c>
      <c r="O166" s="109" t="s">
        <v>65</v>
      </c>
      <c r="P166" s="110"/>
      <c r="Q166" s="110"/>
      <c r="R166" s="110"/>
      <c r="S166" s="110"/>
      <c r="T166" s="110"/>
      <c r="U166" s="111"/>
      <c r="V166" s="40">
        <v>-33548.99</v>
      </c>
      <c r="W166" s="56">
        <v>2020</v>
      </c>
      <c r="X166" s="58"/>
    </row>
    <row r="167" spans="1:24" s="32" customFormat="1" ht="14" x14ac:dyDescent="0.3">
      <c r="A167" s="57"/>
      <c r="B167" s="42">
        <v>8</v>
      </c>
      <c r="C167" s="108"/>
      <c r="D167" s="108"/>
      <c r="E167" s="108"/>
      <c r="F167" s="108"/>
      <c r="G167" s="108"/>
      <c r="H167" s="108"/>
      <c r="I167" s="108"/>
      <c r="J167" s="40"/>
      <c r="K167" s="56"/>
      <c r="L167" s="58"/>
      <c r="M167" s="57"/>
      <c r="N167" s="42">
        <v>8</v>
      </c>
      <c r="O167" s="109" t="s">
        <v>66</v>
      </c>
      <c r="P167" s="110"/>
      <c r="Q167" s="110"/>
      <c r="R167" s="110"/>
      <c r="S167" s="110"/>
      <c r="T167" s="110"/>
      <c r="U167" s="111"/>
      <c r="V167" s="40">
        <v>40867.370000000003</v>
      </c>
      <c r="W167" s="56">
        <v>2020</v>
      </c>
      <c r="X167" s="58"/>
    </row>
    <row r="168" spans="1:24" s="32" customFormat="1" ht="14" x14ac:dyDescent="0.3">
      <c r="A168" s="57"/>
      <c r="B168" s="112" t="s">
        <v>39</v>
      </c>
      <c r="C168" s="113"/>
      <c r="D168" s="113"/>
      <c r="E168" s="113"/>
      <c r="F168" s="113"/>
      <c r="G168" s="113"/>
      <c r="H168" s="113"/>
      <c r="I168" s="114"/>
      <c r="J168" s="43">
        <f>SUM(J160:J167)</f>
        <v>850035.53</v>
      </c>
      <c r="K168" s="43"/>
      <c r="L168" s="60"/>
      <c r="M168" s="57"/>
      <c r="N168" s="112" t="s">
        <v>39</v>
      </c>
      <c r="O168" s="113"/>
      <c r="P168" s="113"/>
      <c r="Q168" s="113"/>
      <c r="R168" s="113"/>
      <c r="S168" s="113"/>
      <c r="T168" s="113"/>
      <c r="U168" s="114"/>
      <c r="V168" s="43">
        <f>SUM(V160:V167)</f>
        <v>83797.669999999984</v>
      </c>
      <c r="W168" s="43"/>
      <c r="X168" s="60"/>
    </row>
    <row r="169" spans="1:24" s="32" customFormat="1" x14ac:dyDescent="0.35">
      <c r="A169" s="56">
        <v>2020</v>
      </c>
      <c r="B169" s="120" t="s">
        <v>40</v>
      </c>
      <c r="C169" s="121"/>
      <c r="D169" s="121"/>
      <c r="E169" s="121"/>
      <c r="F169" s="121"/>
      <c r="G169" s="121"/>
      <c r="H169" s="121"/>
      <c r="I169" s="121"/>
      <c r="J169" s="121"/>
      <c r="K169" s="122"/>
      <c r="L169" s="55"/>
      <c r="M169" s="56">
        <f>+A169</f>
        <v>2020</v>
      </c>
      <c r="N169" s="123" t="s">
        <v>40</v>
      </c>
      <c r="O169" s="124"/>
      <c r="P169" s="124"/>
      <c r="Q169" s="124"/>
      <c r="R169" s="124"/>
      <c r="S169" s="124"/>
      <c r="T169" s="124"/>
      <c r="U169" s="124"/>
      <c r="V169" s="124"/>
      <c r="W169" s="124"/>
      <c r="X169" s="55"/>
    </row>
    <row r="170" spans="1:24" s="32" customFormat="1" ht="14" x14ac:dyDescent="0.3">
      <c r="A170" s="57"/>
      <c r="B170" s="39">
        <v>1</v>
      </c>
      <c r="C170" s="125" t="s">
        <v>41</v>
      </c>
      <c r="D170" s="126"/>
      <c r="E170" s="126"/>
      <c r="F170" s="126"/>
      <c r="G170" s="126"/>
      <c r="H170" s="126"/>
      <c r="I170" s="127"/>
      <c r="J170" s="40">
        <v>165752.28</v>
      </c>
      <c r="K170" s="56">
        <v>2021</v>
      </c>
      <c r="L170" s="58"/>
      <c r="M170" s="57"/>
      <c r="N170" s="39">
        <v>1</v>
      </c>
      <c r="O170" s="125" t="s">
        <v>42</v>
      </c>
      <c r="P170" s="126"/>
      <c r="Q170" s="126"/>
      <c r="R170" s="126"/>
      <c r="S170" s="126"/>
      <c r="T170" s="126"/>
      <c r="U170" s="127"/>
      <c r="V170" s="40">
        <f>-J170</f>
        <v>-165752.28</v>
      </c>
      <c r="W170" s="56">
        <v>2021</v>
      </c>
      <c r="X170" s="58"/>
    </row>
    <row r="171" spans="1:24" s="32" customFormat="1" ht="14" x14ac:dyDescent="0.3">
      <c r="A171" s="57"/>
      <c r="B171" s="42">
        <v>2</v>
      </c>
      <c r="C171" s="118" t="s">
        <v>43</v>
      </c>
      <c r="D171" s="118"/>
      <c r="E171" s="118"/>
      <c r="F171" s="118"/>
      <c r="G171" s="118"/>
      <c r="H171" s="118"/>
      <c r="I171" s="118"/>
      <c r="J171" s="40">
        <v>-307709.09000000003</v>
      </c>
      <c r="K171" s="56">
        <v>2021</v>
      </c>
      <c r="L171" s="58"/>
      <c r="M171" s="57"/>
      <c r="N171" s="42">
        <v>2</v>
      </c>
      <c r="O171" s="118" t="s">
        <v>44</v>
      </c>
      <c r="P171" s="118"/>
      <c r="Q171" s="118"/>
      <c r="R171" s="118"/>
      <c r="S171" s="118"/>
      <c r="T171" s="118"/>
      <c r="U171" s="118"/>
      <c r="V171" s="40">
        <v>-46126.04</v>
      </c>
      <c r="W171" s="56">
        <v>2021</v>
      </c>
      <c r="X171" s="58"/>
    </row>
    <row r="172" spans="1:24" s="32" customFormat="1" ht="14" customHeight="1" x14ac:dyDescent="0.3">
      <c r="A172" s="57"/>
      <c r="B172" s="42">
        <v>3</v>
      </c>
      <c r="C172" s="134" t="s">
        <v>67</v>
      </c>
      <c r="D172" s="135"/>
      <c r="E172" s="135"/>
      <c r="F172" s="135"/>
      <c r="G172" s="135"/>
      <c r="H172" s="135"/>
      <c r="I172" s="136"/>
      <c r="J172" s="40">
        <v>-70031.292856</v>
      </c>
      <c r="K172" s="56">
        <v>2021</v>
      </c>
      <c r="L172" s="58"/>
      <c r="M172" s="57"/>
      <c r="N172" s="42">
        <v>3</v>
      </c>
      <c r="O172" s="118" t="s">
        <v>43</v>
      </c>
      <c r="P172" s="118"/>
      <c r="Q172" s="118"/>
      <c r="R172" s="118"/>
      <c r="S172" s="118"/>
      <c r="T172" s="118"/>
      <c r="U172" s="118"/>
      <c r="V172" s="40">
        <v>-168500.23</v>
      </c>
      <c r="W172" s="56">
        <v>2021</v>
      </c>
      <c r="X172" s="58"/>
    </row>
    <row r="173" spans="1:24" s="32" customFormat="1" ht="14" x14ac:dyDescent="0.3">
      <c r="A173" s="57"/>
      <c r="B173" s="42">
        <v>4</v>
      </c>
      <c r="C173" s="128" t="s">
        <v>68</v>
      </c>
      <c r="D173" s="128"/>
      <c r="E173" s="128"/>
      <c r="F173" s="128"/>
      <c r="G173" s="128"/>
      <c r="H173" s="128"/>
      <c r="I173" s="128"/>
      <c r="J173" s="66">
        <v>-1279057.3135164883</v>
      </c>
      <c r="K173" s="67">
        <v>2022</v>
      </c>
      <c r="L173" s="58"/>
      <c r="M173" s="57"/>
      <c r="N173" s="42">
        <v>4</v>
      </c>
      <c r="O173" s="119" t="s">
        <v>69</v>
      </c>
      <c r="P173" s="119"/>
      <c r="Q173" s="119"/>
      <c r="R173" s="119"/>
      <c r="S173" s="119"/>
      <c r="T173" s="119"/>
      <c r="U173" s="119"/>
      <c r="V173" s="40">
        <f>-J172</f>
        <v>70031.292856</v>
      </c>
      <c r="W173" s="56">
        <v>2021</v>
      </c>
      <c r="X173" s="58"/>
    </row>
    <row r="174" spans="1:24" s="32" customFormat="1" ht="14" x14ac:dyDescent="0.3">
      <c r="A174" s="57"/>
      <c r="B174" s="42">
        <v>5</v>
      </c>
      <c r="C174" s="108"/>
      <c r="D174" s="108"/>
      <c r="E174" s="108"/>
      <c r="F174" s="108"/>
      <c r="G174" s="108"/>
      <c r="H174" s="108"/>
      <c r="I174" s="108"/>
      <c r="J174" s="40"/>
      <c r="K174" s="56"/>
      <c r="L174" s="58"/>
      <c r="M174" s="57"/>
      <c r="N174" s="42">
        <v>5</v>
      </c>
      <c r="O174" s="134" t="s">
        <v>70</v>
      </c>
      <c r="P174" s="135"/>
      <c r="Q174" s="135"/>
      <c r="R174" s="135"/>
      <c r="S174" s="135"/>
      <c r="T174" s="135"/>
      <c r="U174" s="136"/>
      <c r="V174" s="40">
        <f>-V173</f>
        <v>-70031.292856</v>
      </c>
      <c r="W174" s="56">
        <v>2021</v>
      </c>
      <c r="X174" s="58"/>
    </row>
    <row r="175" spans="1:24" s="32" customFormat="1" ht="14" x14ac:dyDescent="0.3">
      <c r="A175" s="57"/>
      <c r="B175" s="42">
        <v>6</v>
      </c>
      <c r="C175" s="108"/>
      <c r="D175" s="108"/>
      <c r="E175" s="108"/>
      <c r="F175" s="108"/>
      <c r="G175" s="108"/>
      <c r="H175" s="108"/>
      <c r="I175" s="108"/>
      <c r="J175" s="40"/>
      <c r="K175" s="56"/>
      <c r="L175" s="58"/>
      <c r="M175" s="57"/>
      <c r="N175" s="42">
        <v>6</v>
      </c>
      <c r="O175" s="128" t="s">
        <v>68</v>
      </c>
      <c r="P175" s="128"/>
      <c r="Q175" s="128"/>
      <c r="R175" s="128"/>
      <c r="S175" s="128"/>
      <c r="T175" s="128"/>
      <c r="U175" s="128"/>
      <c r="V175" s="66">
        <v>8491.7900000000009</v>
      </c>
      <c r="W175" s="67">
        <v>2022</v>
      </c>
      <c r="X175" s="58"/>
    </row>
    <row r="176" spans="1:24" s="32" customFormat="1" ht="14" x14ac:dyDescent="0.3">
      <c r="A176" s="57"/>
      <c r="B176" s="42">
        <v>7</v>
      </c>
      <c r="C176" s="108"/>
      <c r="D176" s="108"/>
      <c r="E176" s="108"/>
      <c r="F176" s="108"/>
      <c r="G176" s="108"/>
      <c r="H176" s="108"/>
      <c r="I176" s="108"/>
      <c r="J176" s="40"/>
      <c r="K176" s="56"/>
      <c r="L176" s="58"/>
      <c r="M176" s="57"/>
      <c r="N176" s="42">
        <v>7</v>
      </c>
      <c r="O176" s="109"/>
      <c r="P176" s="110"/>
      <c r="Q176" s="110"/>
      <c r="R176" s="110"/>
      <c r="S176" s="110"/>
      <c r="T176" s="110"/>
      <c r="U176" s="111"/>
      <c r="V176" s="40"/>
      <c r="W176" s="56"/>
      <c r="X176" s="58"/>
    </row>
    <row r="177" spans="1:24" s="32" customFormat="1" ht="14" x14ac:dyDescent="0.3">
      <c r="A177" s="57"/>
      <c r="B177" s="42">
        <v>8</v>
      </c>
      <c r="C177" s="108"/>
      <c r="D177" s="108"/>
      <c r="E177" s="108"/>
      <c r="F177" s="108"/>
      <c r="G177" s="108"/>
      <c r="H177" s="108"/>
      <c r="I177" s="108"/>
      <c r="J177" s="40"/>
      <c r="K177" s="56"/>
      <c r="L177" s="58"/>
      <c r="M177" s="57"/>
      <c r="N177" s="42">
        <v>8</v>
      </c>
      <c r="O177" s="109"/>
      <c r="P177" s="110"/>
      <c r="Q177" s="110"/>
      <c r="R177" s="110"/>
      <c r="S177" s="110"/>
      <c r="T177" s="110"/>
      <c r="U177" s="111"/>
      <c r="V177" s="40"/>
      <c r="W177" s="56"/>
      <c r="X177" s="58"/>
    </row>
    <row r="178" spans="1:24" s="32" customFormat="1" ht="14" x14ac:dyDescent="0.3">
      <c r="A178" s="57"/>
      <c r="B178" s="112" t="s">
        <v>46</v>
      </c>
      <c r="C178" s="113"/>
      <c r="D178" s="113"/>
      <c r="E178" s="113"/>
      <c r="F178" s="113"/>
      <c r="G178" s="113"/>
      <c r="H178" s="113"/>
      <c r="I178" s="114"/>
      <c r="J178" s="43">
        <f>SUM(J170:J177)</f>
        <v>-1491045.4163724883</v>
      </c>
      <c r="K178" s="60"/>
      <c r="L178" s="60"/>
      <c r="M178" s="57"/>
      <c r="N178" s="112" t="s">
        <v>46</v>
      </c>
      <c r="O178" s="113"/>
      <c r="P178" s="113"/>
      <c r="Q178" s="113"/>
      <c r="R178" s="113"/>
      <c r="S178" s="113"/>
      <c r="T178" s="113"/>
      <c r="U178" s="114"/>
      <c r="V178" s="43">
        <f>SUM(V170:V177)</f>
        <v>-371886.76000000007</v>
      </c>
      <c r="W178" s="60"/>
      <c r="X178" s="60"/>
    </row>
    <row r="179" spans="1:24" s="32" customFormat="1" ht="29.65" customHeight="1" x14ac:dyDescent="0.3">
      <c r="A179" s="63"/>
      <c r="B179" s="115" t="s">
        <v>47</v>
      </c>
      <c r="C179" s="116"/>
      <c r="D179" s="116"/>
      <c r="E179" s="116"/>
      <c r="F179" s="116"/>
      <c r="G179" s="116"/>
      <c r="H179" s="116"/>
      <c r="I179" s="117"/>
      <c r="J179" s="43">
        <f>J178+J168</f>
        <v>-641009.88637248822</v>
      </c>
      <c r="K179" s="60"/>
      <c r="L179" s="60"/>
      <c r="M179" s="63"/>
      <c r="N179" s="115" t="s">
        <v>47</v>
      </c>
      <c r="O179" s="116"/>
      <c r="P179" s="116"/>
      <c r="Q179" s="116"/>
      <c r="R179" s="116"/>
      <c r="S179" s="116"/>
      <c r="T179" s="116"/>
      <c r="U179" s="117"/>
      <c r="V179" s="43">
        <f>V178+V168</f>
        <v>-288089.09000000008</v>
      </c>
      <c r="W179" s="60"/>
      <c r="X179" s="60"/>
    </row>
    <row r="180" spans="1:24" s="32" customFormat="1" ht="14" x14ac:dyDescent="0.3">
      <c r="B180" s="64"/>
      <c r="C180" s="64"/>
      <c r="D180" s="64"/>
      <c r="E180" s="64"/>
      <c r="F180" s="64"/>
      <c r="G180" s="64"/>
      <c r="H180" s="64"/>
      <c r="I180" s="64"/>
      <c r="J180" s="60"/>
      <c r="K180" s="60"/>
      <c r="L180" s="60"/>
      <c r="M180" s="35"/>
      <c r="N180" s="65"/>
      <c r="O180" s="65"/>
      <c r="P180" s="65"/>
      <c r="Q180" s="65"/>
      <c r="R180" s="65"/>
      <c r="S180" s="65"/>
      <c r="T180" s="65"/>
      <c r="U180" s="65"/>
      <c r="V180" s="60"/>
      <c r="W180" s="60"/>
      <c r="X180" s="60"/>
    </row>
    <row r="181" spans="1:24" s="32" customFormat="1" ht="14" x14ac:dyDescent="0.3">
      <c r="K181" s="36"/>
      <c r="L181" s="36"/>
      <c r="M181" s="36"/>
      <c r="N181" s="36"/>
      <c r="O181" s="36"/>
      <c r="P181" s="36"/>
      <c r="W181" s="36"/>
      <c r="X181" s="36"/>
    </row>
    <row r="182" spans="1:24" s="32" customFormat="1" ht="14" x14ac:dyDescent="0.3">
      <c r="A182" s="49"/>
      <c r="B182" s="129" t="s">
        <v>20</v>
      </c>
      <c r="C182" s="130"/>
      <c r="D182" s="130"/>
      <c r="E182" s="130"/>
      <c r="F182" s="130"/>
      <c r="G182" s="130"/>
      <c r="H182" s="130"/>
      <c r="I182" s="130"/>
      <c r="J182" s="130"/>
      <c r="K182" s="131"/>
      <c r="L182" s="50"/>
      <c r="M182" s="49"/>
      <c r="N182" s="132" t="s">
        <v>16</v>
      </c>
      <c r="O182" s="132"/>
      <c r="P182" s="132"/>
      <c r="Q182" s="132"/>
      <c r="R182" s="132"/>
      <c r="S182" s="132"/>
      <c r="T182" s="132"/>
      <c r="U182" s="132"/>
      <c r="V182" s="132"/>
      <c r="W182" s="132"/>
      <c r="X182" s="50"/>
    </row>
    <row r="183" spans="1:24" s="32" customFormat="1" ht="28" x14ac:dyDescent="0.3">
      <c r="A183" s="51" t="s">
        <v>15</v>
      </c>
      <c r="B183" s="133" t="s">
        <v>21</v>
      </c>
      <c r="C183" s="133"/>
      <c r="D183" s="133"/>
      <c r="E183" s="133"/>
      <c r="F183" s="133"/>
      <c r="G183" s="133"/>
      <c r="H183" s="133"/>
      <c r="I183" s="133"/>
      <c r="J183" s="37" t="s">
        <v>22</v>
      </c>
      <c r="K183" s="52" t="s">
        <v>36</v>
      </c>
      <c r="L183" s="53"/>
      <c r="M183" s="51" t="s">
        <v>15</v>
      </c>
      <c r="N183" s="133" t="s">
        <v>21</v>
      </c>
      <c r="O183" s="133"/>
      <c r="P183" s="133"/>
      <c r="Q183" s="133"/>
      <c r="R183" s="133"/>
      <c r="S183" s="133"/>
      <c r="T183" s="133"/>
      <c r="U183" s="133"/>
      <c r="V183" s="37" t="s">
        <v>22</v>
      </c>
      <c r="W183" s="52" t="s">
        <v>36</v>
      </c>
      <c r="X183" s="53"/>
    </row>
    <row r="184" spans="1:24" s="32" customFormat="1" x14ac:dyDescent="0.35">
      <c r="A184" s="56"/>
      <c r="B184" s="120" t="s">
        <v>54</v>
      </c>
      <c r="C184" s="121"/>
      <c r="D184" s="121"/>
      <c r="E184" s="121"/>
      <c r="F184" s="121"/>
      <c r="G184" s="121"/>
      <c r="H184" s="121"/>
      <c r="I184" s="121"/>
      <c r="J184" s="121"/>
      <c r="K184" s="122"/>
      <c r="L184" s="55"/>
      <c r="M184" s="56"/>
      <c r="N184" s="120" t="s">
        <v>54</v>
      </c>
      <c r="O184" s="121"/>
      <c r="P184" s="121"/>
      <c r="Q184" s="121"/>
      <c r="R184" s="121"/>
      <c r="S184" s="121"/>
      <c r="T184" s="121"/>
      <c r="U184" s="121"/>
      <c r="V184" s="121"/>
      <c r="W184" s="122"/>
      <c r="X184" s="55"/>
    </row>
    <row r="185" spans="1:24" s="32" customFormat="1" ht="14" customHeight="1" x14ac:dyDescent="0.3">
      <c r="A185" s="57"/>
      <c r="B185" s="39">
        <v>1</v>
      </c>
      <c r="C185" s="125" t="s">
        <v>55</v>
      </c>
      <c r="D185" s="126"/>
      <c r="E185" s="126"/>
      <c r="F185" s="126"/>
      <c r="G185" s="126"/>
      <c r="H185" s="126"/>
      <c r="I185" s="127"/>
      <c r="J185" s="40">
        <v>-165752.28</v>
      </c>
      <c r="K185" s="56">
        <v>2021</v>
      </c>
      <c r="L185" s="58"/>
      <c r="M185" s="57"/>
      <c r="N185" s="39">
        <v>1</v>
      </c>
      <c r="O185" s="125" t="s">
        <v>56</v>
      </c>
      <c r="P185" s="126"/>
      <c r="Q185" s="126"/>
      <c r="R185" s="126"/>
      <c r="S185" s="126"/>
      <c r="T185" s="126"/>
      <c r="U185" s="127"/>
      <c r="V185" s="40">
        <v>165752.28</v>
      </c>
      <c r="W185" s="56">
        <v>2021</v>
      </c>
      <c r="X185" s="58"/>
    </row>
    <row r="186" spans="1:24" s="32" customFormat="1" ht="14" customHeight="1" x14ac:dyDescent="0.3">
      <c r="A186" s="57"/>
      <c r="B186" s="42">
        <v>2</v>
      </c>
      <c r="C186" s="118" t="s">
        <v>57</v>
      </c>
      <c r="D186" s="118"/>
      <c r="E186" s="118"/>
      <c r="F186" s="118"/>
      <c r="G186" s="118"/>
      <c r="H186" s="118"/>
      <c r="I186" s="118"/>
      <c r="J186" s="40">
        <v>307709.09000000003</v>
      </c>
      <c r="K186" s="56">
        <v>2021</v>
      </c>
      <c r="L186" s="58"/>
      <c r="M186" s="57"/>
      <c r="N186" s="42">
        <v>2</v>
      </c>
      <c r="O186" s="118" t="s">
        <v>44</v>
      </c>
      <c r="P186" s="118"/>
      <c r="Q186" s="118"/>
      <c r="R186" s="118"/>
      <c r="S186" s="118"/>
      <c r="T186" s="118"/>
      <c r="U186" s="118"/>
      <c r="V186" s="40">
        <v>46126.04</v>
      </c>
      <c r="W186" s="56">
        <v>2021</v>
      </c>
      <c r="X186" s="58"/>
    </row>
    <row r="187" spans="1:24" s="32" customFormat="1" ht="14" customHeight="1" x14ac:dyDescent="0.3">
      <c r="A187" s="57"/>
      <c r="B187" s="42">
        <v>3</v>
      </c>
      <c r="C187" s="119" t="s">
        <v>67</v>
      </c>
      <c r="D187" s="119"/>
      <c r="E187" s="119"/>
      <c r="F187" s="119"/>
      <c r="G187" s="119"/>
      <c r="H187" s="119"/>
      <c r="I187" s="119"/>
      <c r="J187" s="40">
        <v>70031.292856</v>
      </c>
      <c r="K187" s="56">
        <v>2021</v>
      </c>
      <c r="L187" s="58"/>
      <c r="M187" s="57"/>
      <c r="N187" s="42">
        <v>3</v>
      </c>
      <c r="O187" s="118" t="s">
        <v>57</v>
      </c>
      <c r="P187" s="118"/>
      <c r="Q187" s="118"/>
      <c r="R187" s="118"/>
      <c r="S187" s="118"/>
      <c r="T187" s="118"/>
      <c r="U187" s="118"/>
      <c r="V187" s="40">
        <v>168500.23</v>
      </c>
      <c r="W187" s="56">
        <v>2021</v>
      </c>
      <c r="X187" s="58"/>
    </row>
    <row r="188" spans="1:24" s="32" customFormat="1" ht="14" customHeight="1" x14ac:dyDescent="0.3">
      <c r="A188" s="57"/>
      <c r="B188" s="42">
        <v>4</v>
      </c>
      <c r="C188" s="119"/>
      <c r="D188" s="119"/>
      <c r="E188" s="119"/>
      <c r="F188" s="119"/>
      <c r="G188" s="119"/>
      <c r="H188" s="119"/>
      <c r="I188" s="119"/>
      <c r="J188" s="40"/>
      <c r="K188" s="56"/>
      <c r="L188" s="58"/>
      <c r="M188" s="57"/>
      <c r="N188" s="42">
        <v>4</v>
      </c>
      <c r="O188" s="119" t="s">
        <v>71</v>
      </c>
      <c r="P188" s="119"/>
      <c r="Q188" s="119"/>
      <c r="R188" s="119"/>
      <c r="S188" s="119"/>
      <c r="T188" s="119"/>
      <c r="U188" s="119"/>
      <c r="V188" s="40">
        <v>-70031.292856</v>
      </c>
      <c r="W188" s="56">
        <v>2021</v>
      </c>
      <c r="X188" s="58"/>
    </row>
    <row r="189" spans="1:24" s="32" customFormat="1" ht="14" x14ac:dyDescent="0.3">
      <c r="A189" s="57"/>
      <c r="B189" s="42">
        <v>5</v>
      </c>
      <c r="C189" s="108"/>
      <c r="D189" s="108"/>
      <c r="E189" s="108"/>
      <c r="F189" s="108"/>
      <c r="G189" s="108"/>
      <c r="H189" s="108"/>
      <c r="I189" s="108"/>
      <c r="J189" s="40"/>
      <c r="K189" s="56"/>
      <c r="L189" s="58"/>
      <c r="M189" s="57"/>
      <c r="N189" s="42">
        <v>5</v>
      </c>
      <c r="O189" s="134" t="s">
        <v>72</v>
      </c>
      <c r="P189" s="135"/>
      <c r="Q189" s="135"/>
      <c r="R189" s="135"/>
      <c r="S189" s="135"/>
      <c r="T189" s="135"/>
      <c r="U189" s="136"/>
      <c r="V189" s="40">
        <v>70031.292856</v>
      </c>
      <c r="W189" s="56">
        <v>2021</v>
      </c>
      <c r="X189" s="58"/>
    </row>
    <row r="190" spans="1:24" s="32" customFormat="1" ht="14" x14ac:dyDescent="0.3">
      <c r="A190" s="57"/>
      <c r="B190" s="42">
        <v>6</v>
      </c>
      <c r="C190" s="108"/>
      <c r="D190" s="108"/>
      <c r="E190" s="108"/>
      <c r="F190" s="108"/>
      <c r="G190" s="108"/>
      <c r="H190" s="108"/>
      <c r="I190" s="108"/>
      <c r="J190" s="40"/>
      <c r="K190" s="56"/>
      <c r="L190" s="58"/>
      <c r="M190" s="57"/>
      <c r="N190" s="42">
        <v>6</v>
      </c>
      <c r="O190" s="109"/>
      <c r="P190" s="110"/>
      <c r="Q190" s="110"/>
      <c r="R190" s="110"/>
      <c r="S190" s="110"/>
      <c r="T190" s="110"/>
      <c r="U190" s="111"/>
      <c r="V190" s="40"/>
      <c r="W190" s="56"/>
      <c r="X190" s="58"/>
    </row>
    <row r="191" spans="1:24" s="32" customFormat="1" ht="14" x14ac:dyDescent="0.3">
      <c r="A191" s="57"/>
      <c r="B191" s="42">
        <v>7</v>
      </c>
      <c r="C191" s="108"/>
      <c r="D191" s="108"/>
      <c r="E191" s="108"/>
      <c r="F191" s="108"/>
      <c r="G191" s="108"/>
      <c r="H191" s="108"/>
      <c r="I191" s="108"/>
      <c r="J191" s="40"/>
      <c r="K191" s="56"/>
      <c r="L191" s="58"/>
      <c r="M191" s="57"/>
      <c r="N191" s="42">
        <v>7</v>
      </c>
      <c r="O191" s="109"/>
      <c r="P191" s="110"/>
      <c r="Q191" s="110"/>
      <c r="R191" s="110"/>
      <c r="S191" s="110"/>
      <c r="T191" s="110"/>
      <c r="U191" s="111"/>
      <c r="V191" s="40"/>
      <c r="W191" s="56"/>
      <c r="X191" s="58"/>
    </row>
    <row r="192" spans="1:24" s="32" customFormat="1" ht="14" x14ac:dyDescent="0.3">
      <c r="A192" s="57"/>
      <c r="B192" s="42">
        <v>8</v>
      </c>
      <c r="C192" s="108"/>
      <c r="D192" s="108"/>
      <c r="E192" s="108"/>
      <c r="F192" s="108"/>
      <c r="G192" s="108"/>
      <c r="H192" s="108"/>
      <c r="I192" s="108"/>
      <c r="J192" s="40"/>
      <c r="K192" s="56"/>
      <c r="L192" s="58"/>
      <c r="M192" s="57"/>
      <c r="N192" s="42">
        <v>8</v>
      </c>
      <c r="O192" s="109"/>
      <c r="P192" s="110"/>
      <c r="Q192" s="110"/>
      <c r="R192" s="110"/>
      <c r="S192" s="110"/>
      <c r="T192" s="110"/>
      <c r="U192" s="111"/>
      <c r="V192" s="40"/>
      <c r="W192" s="56"/>
      <c r="X192" s="58"/>
    </row>
    <row r="193" spans="1:24" s="32" customFormat="1" ht="14" x14ac:dyDescent="0.3">
      <c r="A193" s="57"/>
      <c r="B193" s="112" t="s">
        <v>39</v>
      </c>
      <c r="C193" s="113"/>
      <c r="D193" s="113"/>
      <c r="E193" s="113"/>
      <c r="F193" s="113"/>
      <c r="G193" s="113"/>
      <c r="H193" s="113"/>
      <c r="I193" s="114"/>
      <c r="J193" s="43">
        <f>SUM(J185:J192)</f>
        <v>211988.10285600001</v>
      </c>
      <c r="K193" s="43"/>
      <c r="L193" s="60"/>
      <c r="M193" s="57"/>
      <c r="N193" s="112" t="s">
        <v>39</v>
      </c>
      <c r="O193" s="113"/>
      <c r="P193" s="113"/>
      <c r="Q193" s="113"/>
      <c r="R193" s="113"/>
      <c r="S193" s="113"/>
      <c r="T193" s="113"/>
      <c r="U193" s="114"/>
      <c r="V193" s="43">
        <f>SUM(V185:V192)</f>
        <v>380378.55000000005</v>
      </c>
      <c r="W193" s="43"/>
      <c r="X193" s="60"/>
    </row>
    <row r="194" spans="1:24" s="32" customFormat="1" x14ac:dyDescent="0.35">
      <c r="A194" s="56">
        <v>2021</v>
      </c>
      <c r="B194" s="120" t="s">
        <v>40</v>
      </c>
      <c r="C194" s="121"/>
      <c r="D194" s="121"/>
      <c r="E194" s="121"/>
      <c r="F194" s="121"/>
      <c r="G194" s="121"/>
      <c r="H194" s="121"/>
      <c r="I194" s="121"/>
      <c r="J194" s="121"/>
      <c r="K194" s="122"/>
      <c r="L194" s="55"/>
      <c r="M194" s="56">
        <f>+A194</f>
        <v>2021</v>
      </c>
      <c r="N194" s="123" t="s">
        <v>40</v>
      </c>
      <c r="O194" s="124"/>
      <c r="P194" s="124"/>
      <c r="Q194" s="124"/>
      <c r="R194" s="124"/>
      <c r="S194" s="124"/>
      <c r="T194" s="124"/>
      <c r="U194" s="124"/>
      <c r="V194" s="124"/>
      <c r="W194" s="124"/>
      <c r="X194" s="55"/>
    </row>
    <row r="195" spans="1:24" s="32" customFormat="1" ht="14" customHeight="1" x14ac:dyDescent="0.3">
      <c r="A195" s="57"/>
      <c r="B195" s="39">
        <v>1</v>
      </c>
      <c r="C195" s="125" t="s">
        <v>41</v>
      </c>
      <c r="D195" s="126"/>
      <c r="E195" s="126"/>
      <c r="F195" s="126"/>
      <c r="G195" s="126"/>
      <c r="H195" s="126"/>
      <c r="I195" s="127"/>
      <c r="J195" s="40">
        <v>-1035144.61</v>
      </c>
      <c r="K195" s="56">
        <v>2022</v>
      </c>
      <c r="L195" s="58"/>
      <c r="M195" s="57"/>
      <c r="N195" s="39">
        <v>1</v>
      </c>
      <c r="O195" s="125" t="s">
        <v>42</v>
      </c>
      <c r="P195" s="126"/>
      <c r="Q195" s="126"/>
      <c r="R195" s="126"/>
      <c r="S195" s="126"/>
      <c r="T195" s="126"/>
      <c r="U195" s="127"/>
      <c r="V195" s="40">
        <v>1035144.61</v>
      </c>
      <c r="W195" s="56">
        <v>2022</v>
      </c>
      <c r="X195" s="58"/>
    </row>
    <row r="196" spans="1:24" s="32" customFormat="1" ht="14" customHeight="1" x14ac:dyDescent="0.3">
      <c r="A196" s="57"/>
      <c r="B196" s="42">
        <v>2</v>
      </c>
      <c r="C196" s="118" t="s">
        <v>43</v>
      </c>
      <c r="D196" s="118"/>
      <c r="E196" s="118"/>
      <c r="F196" s="118"/>
      <c r="G196" s="118"/>
      <c r="H196" s="118"/>
      <c r="I196" s="118"/>
      <c r="J196" s="40">
        <v>1134591.28</v>
      </c>
      <c r="K196" s="56">
        <v>2022</v>
      </c>
      <c r="L196" s="58"/>
      <c r="M196" s="57"/>
      <c r="N196" s="42">
        <v>2</v>
      </c>
      <c r="O196" s="118" t="s">
        <v>73</v>
      </c>
      <c r="P196" s="118"/>
      <c r="Q196" s="118"/>
      <c r="R196" s="118"/>
      <c r="S196" s="118"/>
      <c r="T196" s="118"/>
      <c r="U196" s="118"/>
      <c r="V196" s="40">
        <v>-303296.05</v>
      </c>
      <c r="W196" s="56">
        <v>2022</v>
      </c>
      <c r="X196" s="58"/>
    </row>
    <row r="197" spans="1:24" s="32" customFormat="1" ht="14" customHeight="1" x14ac:dyDescent="0.3">
      <c r="A197" s="57"/>
      <c r="B197" s="42">
        <v>3</v>
      </c>
      <c r="C197" s="119" t="s">
        <v>69</v>
      </c>
      <c r="D197" s="119"/>
      <c r="E197" s="119"/>
      <c r="F197" s="119"/>
      <c r="G197" s="119"/>
      <c r="H197" s="119"/>
      <c r="I197" s="119"/>
      <c r="J197" s="40">
        <v>-589434.72</v>
      </c>
      <c r="K197" s="56">
        <v>2022</v>
      </c>
      <c r="L197" s="58"/>
      <c r="M197" s="57"/>
      <c r="N197" s="42">
        <v>3</v>
      </c>
      <c r="O197" s="118" t="s">
        <v>43</v>
      </c>
      <c r="P197" s="118"/>
      <c r="Q197" s="118"/>
      <c r="R197" s="118"/>
      <c r="S197" s="118"/>
      <c r="T197" s="118"/>
      <c r="U197" s="118"/>
      <c r="V197" s="40">
        <v>391180.53</v>
      </c>
      <c r="W197" s="56">
        <v>2022</v>
      </c>
      <c r="X197" s="58"/>
    </row>
    <row r="198" spans="1:24" s="32" customFormat="1" ht="14" customHeight="1" x14ac:dyDescent="0.3">
      <c r="A198" s="57"/>
      <c r="B198" s="42">
        <v>4</v>
      </c>
      <c r="C198" s="119" t="s">
        <v>70</v>
      </c>
      <c r="D198" s="119"/>
      <c r="E198" s="119"/>
      <c r="F198" s="119"/>
      <c r="G198" s="119"/>
      <c r="H198" s="119"/>
      <c r="I198" s="119"/>
      <c r="J198" s="40">
        <v>-176450.41</v>
      </c>
      <c r="K198" s="56">
        <v>2023</v>
      </c>
      <c r="L198" s="58"/>
      <c r="M198" s="57"/>
      <c r="N198" s="42">
        <v>4</v>
      </c>
      <c r="O198" s="119" t="s">
        <v>69</v>
      </c>
      <c r="P198" s="119"/>
      <c r="Q198" s="119"/>
      <c r="R198" s="119"/>
      <c r="S198" s="119"/>
      <c r="T198" s="119"/>
      <c r="U198" s="119"/>
      <c r="V198" s="40">
        <v>390366.59999999986</v>
      </c>
      <c r="W198" s="56">
        <v>2022</v>
      </c>
      <c r="X198" s="58"/>
    </row>
    <row r="199" spans="1:24" s="32" customFormat="1" ht="14" x14ac:dyDescent="0.3">
      <c r="A199" s="57"/>
      <c r="B199" s="42">
        <v>5</v>
      </c>
      <c r="C199" s="108"/>
      <c r="D199" s="108"/>
      <c r="E199" s="108"/>
      <c r="F199" s="108"/>
      <c r="G199" s="108"/>
      <c r="H199" s="108"/>
      <c r="I199" s="108"/>
      <c r="J199" s="40"/>
      <c r="K199" s="56"/>
      <c r="L199" s="58"/>
      <c r="M199" s="57"/>
      <c r="N199" s="42">
        <v>5</v>
      </c>
      <c r="O199" s="134" t="s">
        <v>70</v>
      </c>
      <c r="P199" s="135"/>
      <c r="Q199" s="135"/>
      <c r="R199" s="135"/>
      <c r="S199" s="135"/>
      <c r="T199" s="135"/>
      <c r="U199" s="136"/>
      <c r="V199" s="40">
        <v>91612.98000000001</v>
      </c>
      <c r="W199" s="56">
        <v>2023</v>
      </c>
      <c r="X199" s="58"/>
    </row>
    <row r="200" spans="1:24" s="32" customFormat="1" ht="14" x14ac:dyDescent="0.3">
      <c r="A200" s="57"/>
      <c r="B200" s="42">
        <v>6</v>
      </c>
      <c r="C200" s="108"/>
      <c r="D200" s="108"/>
      <c r="E200" s="108"/>
      <c r="F200" s="108"/>
      <c r="G200" s="108"/>
      <c r="H200" s="108"/>
      <c r="I200" s="108"/>
      <c r="J200" s="40"/>
      <c r="K200" s="56"/>
      <c r="L200" s="58"/>
      <c r="M200" s="57"/>
      <c r="N200" s="42">
        <v>6</v>
      </c>
      <c r="O200" s="109"/>
      <c r="P200" s="110"/>
      <c r="Q200" s="110"/>
      <c r="R200" s="110"/>
      <c r="S200" s="110"/>
      <c r="T200" s="110"/>
      <c r="U200" s="111"/>
      <c r="V200" s="40"/>
      <c r="W200" s="56"/>
      <c r="X200" s="58"/>
    </row>
    <row r="201" spans="1:24" s="32" customFormat="1" ht="14" x14ac:dyDescent="0.3">
      <c r="A201" s="57"/>
      <c r="B201" s="42">
        <v>7</v>
      </c>
      <c r="C201" s="108"/>
      <c r="D201" s="108"/>
      <c r="E201" s="108"/>
      <c r="F201" s="108"/>
      <c r="G201" s="108"/>
      <c r="H201" s="108"/>
      <c r="I201" s="108"/>
      <c r="J201" s="40"/>
      <c r="K201" s="56"/>
      <c r="L201" s="58"/>
      <c r="M201" s="57"/>
      <c r="N201" s="42">
        <v>7</v>
      </c>
      <c r="O201" s="109"/>
      <c r="P201" s="110"/>
      <c r="Q201" s="110"/>
      <c r="R201" s="110"/>
      <c r="S201" s="110"/>
      <c r="T201" s="110"/>
      <c r="U201" s="111"/>
      <c r="V201" s="40"/>
      <c r="W201" s="56"/>
      <c r="X201" s="58"/>
    </row>
    <row r="202" spans="1:24" s="32" customFormat="1" ht="14" x14ac:dyDescent="0.3">
      <c r="A202" s="57"/>
      <c r="B202" s="42">
        <v>8</v>
      </c>
      <c r="C202" s="108"/>
      <c r="D202" s="108"/>
      <c r="E202" s="108"/>
      <c r="F202" s="108"/>
      <c r="G202" s="108"/>
      <c r="H202" s="108"/>
      <c r="I202" s="108"/>
      <c r="J202" s="40"/>
      <c r="K202" s="56"/>
      <c r="L202" s="58"/>
      <c r="M202" s="57"/>
      <c r="N202" s="42">
        <v>8</v>
      </c>
      <c r="O202" s="109"/>
      <c r="P202" s="110"/>
      <c r="Q202" s="110"/>
      <c r="R202" s="110"/>
      <c r="S202" s="110"/>
      <c r="T202" s="110"/>
      <c r="U202" s="111"/>
      <c r="V202" s="40"/>
      <c r="W202" s="56"/>
      <c r="X202" s="58"/>
    </row>
    <row r="203" spans="1:24" s="32" customFormat="1" ht="14" x14ac:dyDescent="0.3">
      <c r="A203" s="57"/>
      <c r="B203" s="112" t="s">
        <v>46</v>
      </c>
      <c r="C203" s="113"/>
      <c r="D203" s="113"/>
      <c r="E203" s="113"/>
      <c r="F203" s="113"/>
      <c r="G203" s="113"/>
      <c r="H203" s="113"/>
      <c r="I203" s="114"/>
      <c r="J203" s="43">
        <f>SUM(J195:J202)</f>
        <v>-666438.46</v>
      </c>
      <c r="K203" s="60"/>
      <c r="L203" s="60"/>
      <c r="M203" s="57"/>
      <c r="N203" s="112" t="s">
        <v>46</v>
      </c>
      <c r="O203" s="113"/>
      <c r="P203" s="113"/>
      <c r="Q203" s="113"/>
      <c r="R203" s="113"/>
      <c r="S203" s="113"/>
      <c r="T203" s="113"/>
      <c r="U203" s="114"/>
      <c r="V203" s="43">
        <f>SUM(V195:V202)</f>
        <v>1605008.67</v>
      </c>
      <c r="W203" s="60"/>
      <c r="X203" s="60"/>
    </row>
    <row r="204" spans="1:24" s="32" customFormat="1" ht="31.9" customHeight="1" x14ac:dyDescent="0.3">
      <c r="A204" s="63"/>
      <c r="B204" s="115" t="s">
        <v>47</v>
      </c>
      <c r="C204" s="116"/>
      <c r="D204" s="116"/>
      <c r="E204" s="116"/>
      <c r="F204" s="116"/>
      <c r="G204" s="116"/>
      <c r="H204" s="116"/>
      <c r="I204" s="117"/>
      <c r="J204" s="43">
        <f>J203+J193</f>
        <v>-454450.35714399995</v>
      </c>
      <c r="K204" s="60"/>
      <c r="L204" s="60"/>
      <c r="M204" s="63"/>
      <c r="N204" s="115" t="s">
        <v>47</v>
      </c>
      <c r="O204" s="116"/>
      <c r="P204" s="116"/>
      <c r="Q204" s="116"/>
      <c r="R204" s="116"/>
      <c r="S204" s="116"/>
      <c r="T204" s="116"/>
      <c r="U204" s="117"/>
      <c r="V204" s="43">
        <f>V203+V193</f>
        <v>1985387.22</v>
      </c>
      <c r="W204" s="60"/>
      <c r="X204" s="60"/>
    </row>
    <row r="205" spans="1:24" s="32" customFormat="1" ht="14" x14ac:dyDescent="0.3">
      <c r="J205" s="36"/>
      <c r="K205" s="36"/>
      <c r="L205" s="36"/>
      <c r="M205" s="36"/>
      <c r="N205" s="36"/>
      <c r="O205" s="36"/>
      <c r="V205" s="36"/>
      <c r="W205" s="36"/>
      <c r="X205" s="36"/>
    </row>
    <row r="206" spans="1:24" s="32" customFormat="1" ht="14" x14ac:dyDescent="0.3">
      <c r="J206" s="36"/>
      <c r="K206" s="36"/>
      <c r="L206" s="36"/>
      <c r="M206" s="36"/>
      <c r="N206" s="36"/>
      <c r="O206" s="36"/>
      <c r="V206" s="36"/>
      <c r="W206" s="36"/>
      <c r="X206" s="36"/>
    </row>
    <row r="207" spans="1:24" s="32" customFormat="1" ht="14" x14ac:dyDescent="0.3">
      <c r="B207" s="64"/>
      <c r="C207" s="64"/>
      <c r="D207" s="64"/>
      <c r="E207" s="64"/>
      <c r="F207" s="64"/>
      <c r="G207" s="64"/>
      <c r="H207" s="64"/>
      <c r="I207" s="64"/>
      <c r="J207" s="60"/>
      <c r="K207" s="60"/>
      <c r="L207" s="60"/>
      <c r="M207" s="35"/>
      <c r="N207" s="65"/>
      <c r="O207" s="65"/>
      <c r="P207" s="65"/>
      <c r="Q207" s="65"/>
      <c r="R207" s="65"/>
      <c r="S207" s="65"/>
      <c r="T207" s="65"/>
      <c r="U207" s="65"/>
      <c r="V207" s="60"/>
      <c r="W207" s="60"/>
      <c r="X207" s="60"/>
    </row>
    <row r="208" spans="1:24" s="32" customFormat="1" ht="14" x14ac:dyDescent="0.3">
      <c r="K208" s="36"/>
      <c r="L208" s="36"/>
      <c r="M208" s="36"/>
      <c r="N208" s="36"/>
      <c r="O208" s="36"/>
      <c r="P208" s="36"/>
      <c r="W208" s="36"/>
      <c r="X208" s="36"/>
    </row>
    <row r="209" spans="1:24" s="32" customFormat="1" ht="14" x14ac:dyDescent="0.3">
      <c r="A209" s="49"/>
      <c r="B209" s="129" t="s">
        <v>20</v>
      </c>
      <c r="C209" s="130"/>
      <c r="D209" s="130"/>
      <c r="E209" s="130"/>
      <c r="F209" s="130"/>
      <c r="G209" s="130"/>
      <c r="H209" s="130"/>
      <c r="I209" s="130"/>
      <c r="J209" s="130"/>
      <c r="K209" s="131"/>
      <c r="L209" s="50"/>
      <c r="M209" s="49"/>
      <c r="N209" s="132" t="s">
        <v>16</v>
      </c>
      <c r="O209" s="132"/>
      <c r="P209" s="132"/>
      <c r="Q209" s="132"/>
      <c r="R209" s="132"/>
      <c r="S209" s="132"/>
      <c r="T209" s="132"/>
      <c r="U209" s="132"/>
      <c r="V209" s="132"/>
      <c r="W209" s="132"/>
      <c r="X209" s="50"/>
    </row>
    <row r="210" spans="1:24" s="32" customFormat="1" ht="28" x14ac:dyDescent="0.3">
      <c r="A210" s="51" t="s">
        <v>15</v>
      </c>
      <c r="B210" s="133" t="s">
        <v>21</v>
      </c>
      <c r="C210" s="133"/>
      <c r="D210" s="133"/>
      <c r="E210" s="133"/>
      <c r="F210" s="133"/>
      <c r="G210" s="133"/>
      <c r="H210" s="133"/>
      <c r="I210" s="133"/>
      <c r="J210" s="37" t="s">
        <v>22</v>
      </c>
      <c r="K210" s="52" t="s">
        <v>36</v>
      </c>
      <c r="L210" s="53"/>
      <c r="M210" s="51" t="s">
        <v>15</v>
      </c>
      <c r="N210" s="133" t="s">
        <v>21</v>
      </c>
      <c r="O210" s="133"/>
      <c r="P210" s="133"/>
      <c r="Q210" s="133"/>
      <c r="R210" s="133"/>
      <c r="S210" s="133"/>
      <c r="T210" s="133"/>
      <c r="U210" s="133"/>
      <c r="V210" s="37" t="s">
        <v>22</v>
      </c>
      <c r="W210" s="52" t="s">
        <v>36</v>
      </c>
      <c r="X210" s="53"/>
    </row>
    <row r="211" spans="1:24" s="32" customFormat="1" x14ac:dyDescent="0.35">
      <c r="A211" s="56"/>
      <c r="B211" s="120" t="s">
        <v>54</v>
      </c>
      <c r="C211" s="121"/>
      <c r="D211" s="121"/>
      <c r="E211" s="121"/>
      <c r="F211" s="121"/>
      <c r="G211" s="121"/>
      <c r="H211" s="121"/>
      <c r="I211" s="121"/>
      <c r="J211" s="121"/>
      <c r="K211" s="122"/>
      <c r="L211" s="55"/>
      <c r="M211" s="56"/>
      <c r="N211" s="120" t="s">
        <v>54</v>
      </c>
      <c r="O211" s="121"/>
      <c r="P211" s="121"/>
      <c r="Q211" s="121"/>
      <c r="R211" s="121"/>
      <c r="S211" s="121"/>
      <c r="T211" s="121"/>
      <c r="U211" s="121"/>
      <c r="V211" s="121"/>
      <c r="W211" s="122"/>
      <c r="X211" s="55"/>
    </row>
    <row r="212" spans="1:24" s="32" customFormat="1" ht="14" x14ac:dyDescent="0.3">
      <c r="A212" s="57"/>
      <c r="B212" s="39">
        <v>1</v>
      </c>
      <c r="C212" s="125" t="s">
        <v>55</v>
      </c>
      <c r="D212" s="126"/>
      <c r="E212" s="126"/>
      <c r="F212" s="126"/>
      <c r="G212" s="126"/>
      <c r="H212" s="126"/>
      <c r="I212" s="127"/>
      <c r="J212" s="40">
        <v>1035144.61</v>
      </c>
      <c r="K212" s="56">
        <v>2022</v>
      </c>
      <c r="L212" s="58"/>
      <c r="M212" s="57"/>
      <c r="N212" s="39">
        <v>1</v>
      </c>
      <c r="O212" s="125" t="s">
        <v>56</v>
      </c>
      <c r="P212" s="126"/>
      <c r="Q212" s="126"/>
      <c r="R212" s="126"/>
      <c r="S212" s="126"/>
      <c r="T212" s="126"/>
      <c r="U212" s="127"/>
      <c r="V212" s="40">
        <v>-1035144.61</v>
      </c>
      <c r="W212" s="56">
        <v>2022</v>
      </c>
      <c r="X212" s="58"/>
    </row>
    <row r="213" spans="1:24" s="32" customFormat="1" ht="14" x14ac:dyDescent="0.3">
      <c r="A213" s="57"/>
      <c r="B213" s="42">
        <v>2</v>
      </c>
      <c r="C213" s="118" t="s">
        <v>57</v>
      </c>
      <c r="D213" s="118"/>
      <c r="E213" s="118"/>
      <c r="F213" s="118"/>
      <c r="G213" s="118"/>
      <c r="H213" s="118"/>
      <c r="I213" s="118"/>
      <c r="J213" s="40">
        <v>-1134591.28</v>
      </c>
      <c r="K213" s="56">
        <v>2022</v>
      </c>
      <c r="L213" s="58"/>
      <c r="M213" s="57"/>
      <c r="N213" s="42">
        <v>2</v>
      </c>
      <c r="O213" s="118" t="s">
        <v>74</v>
      </c>
      <c r="P213" s="118"/>
      <c r="Q213" s="118"/>
      <c r="R213" s="118"/>
      <c r="S213" s="118"/>
      <c r="T213" s="118"/>
      <c r="U213" s="118"/>
      <c r="V213" s="40">
        <v>303296.05</v>
      </c>
      <c r="W213" s="56">
        <v>2022</v>
      </c>
      <c r="X213" s="58"/>
    </row>
    <row r="214" spans="1:24" s="32" customFormat="1" ht="14" x14ac:dyDescent="0.3">
      <c r="A214" s="57"/>
      <c r="B214" s="42">
        <v>3</v>
      </c>
      <c r="C214" s="119" t="s">
        <v>75</v>
      </c>
      <c r="D214" s="119"/>
      <c r="E214" s="119"/>
      <c r="F214" s="119"/>
      <c r="G214" s="119"/>
      <c r="H214" s="119"/>
      <c r="I214" s="119"/>
      <c r="J214" s="40">
        <v>589434.72</v>
      </c>
      <c r="K214" s="56">
        <v>2022</v>
      </c>
      <c r="L214" s="58"/>
      <c r="M214" s="57"/>
      <c r="N214" s="42">
        <v>3</v>
      </c>
      <c r="O214" s="118" t="s">
        <v>57</v>
      </c>
      <c r="P214" s="118"/>
      <c r="Q214" s="118"/>
      <c r="R214" s="118"/>
      <c r="S214" s="118"/>
      <c r="T214" s="118"/>
      <c r="U214" s="118"/>
      <c r="V214" s="40">
        <v>-391180.53</v>
      </c>
      <c r="W214" s="56">
        <v>2022</v>
      </c>
      <c r="X214" s="58"/>
    </row>
    <row r="215" spans="1:24" s="32" customFormat="1" ht="14" x14ac:dyDescent="0.3">
      <c r="A215" s="57"/>
      <c r="B215" s="42">
        <v>4</v>
      </c>
      <c r="C215" s="128" t="s">
        <v>76</v>
      </c>
      <c r="D215" s="128"/>
      <c r="E215" s="128"/>
      <c r="F215" s="128"/>
      <c r="G215" s="128"/>
      <c r="H215" s="128"/>
      <c r="I215" s="128"/>
      <c r="J215" s="66">
        <f>-J44-J70-J99-J125-J147-J173</f>
        <v>4354221.5599411055</v>
      </c>
      <c r="K215" s="67">
        <v>2022</v>
      </c>
      <c r="L215" s="58"/>
      <c r="M215" s="57"/>
      <c r="N215" s="42">
        <v>4</v>
      </c>
      <c r="O215" s="119" t="s">
        <v>75</v>
      </c>
      <c r="P215" s="119"/>
      <c r="Q215" s="119"/>
      <c r="R215" s="119"/>
      <c r="S215" s="119"/>
      <c r="T215" s="119"/>
      <c r="U215" s="119"/>
      <c r="V215" s="40">
        <v>-390366.59999999986</v>
      </c>
      <c r="W215" s="56">
        <v>2022</v>
      </c>
      <c r="X215" s="58"/>
    </row>
    <row r="216" spans="1:24" s="32" customFormat="1" ht="14" x14ac:dyDescent="0.3">
      <c r="A216" s="57"/>
      <c r="B216" s="42">
        <v>5</v>
      </c>
      <c r="C216" s="108"/>
      <c r="D216" s="108"/>
      <c r="E216" s="108"/>
      <c r="F216" s="108"/>
      <c r="G216" s="108"/>
      <c r="H216" s="108"/>
      <c r="I216" s="108"/>
      <c r="J216" s="40"/>
      <c r="K216" s="56"/>
      <c r="L216" s="58"/>
      <c r="M216" s="57"/>
      <c r="N216" s="42">
        <v>5</v>
      </c>
      <c r="O216" s="128" t="s">
        <v>76</v>
      </c>
      <c r="P216" s="128"/>
      <c r="Q216" s="128"/>
      <c r="R216" s="128"/>
      <c r="S216" s="128"/>
      <c r="T216" s="128"/>
      <c r="U216" s="128"/>
      <c r="V216" s="66">
        <f>-V100-V126-V149-V175</f>
        <v>-27413.237922086053</v>
      </c>
      <c r="W216" s="67">
        <v>2022</v>
      </c>
      <c r="X216" s="58"/>
    </row>
    <row r="217" spans="1:24" s="32" customFormat="1" ht="14" x14ac:dyDescent="0.3">
      <c r="A217" s="57"/>
      <c r="B217" s="42">
        <v>6</v>
      </c>
      <c r="C217" s="108"/>
      <c r="D217" s="108"/>
      <c r="E217" s="108"/>
      <c r="F217" s="108"/>
      <c r="G217" s="108"/>
      <c r="H217" s="108"/>
      <c r="I217" s="108"/>
      <c r="J217" s="40"/>
      <c r="K217" s="56"/>
      <c r="L217" s="58"/>
      <c r="M217" s="57"/>
      <c r="N217" s="42">
        <v>6</v>
      </c>
      <c r="O217" s="109"/>
      <c r="P217" s="110"/>
      <c r="Q217" s="110"/>
      <c r="R217" s="110"/>
      <c r="S217" s="110"/>
      <c r="T217" s="110"/>
      <c r="U217" s="111"/>
      <c r="V217" s="40"/>
      <c r="W217" s="56"/>
      <c r="X217" s="58"/>
    </row>
    <row r="218" spans="1:24" s="32" customFormat="1" ht="14" x14ac:dyDescent="0.3">
      <c r="A218" s="57"/>
      <c r="B218" s="42">
        <v>7</v>
      </c>
      <c r="C218" s="108"/>
      <c r="D218" s="108"/>
      <c r="E218" s="108"/>
      <c r="F218" s="108"/>
      <c r="G218" s="108"/>
      <c r="H218" s="108"/>
      <c r="I218" s="108"/>
      <c r="J218" s="40"/>
      <c r="K218" s="56"/>
      <c r="L218" s="58"/>
      <c r="M218" s="57"/>
      <c r="N218" s="42">
        <v>7</v>
      </c>
      <c r="O218" s="109"/>
      <c r="P218" s="110"/>
      <c r="Q218" s="110"/>
      <c r="R218" s="110"/>
      <c r="S218" s="110"/>
      <c r="T218" s="110"/>
      <c r="U218" s="111"/>
      <c r="V218" s="40"/>
      <c r="W218" s="56"/>
      <c r="X218" s="58"/>
    </row>
    <row r="219" spans="1:24" s="32" customFormat="1" ht="14" x14ac:dyDescent="0.3">
      <c r="A219" s="57"/>
      <c r="B219" s="42">
        <v>8</v>
      </c>
      <c r="C219" s="108"/>
      <c r="D219" s="108"/>
      <c r="E219" s="108"/>
      <c r="F219" s="108"/>
      <c r="G219" s="108"/>
      <c r="H219" s="108"/>
      <c r="I219" s="108"/>
      <c r="J219" s="40"/>
      <c r="K219" s="56"/>
      <c r="L219" s="58"/>
      <c r="M219" s="57"/>
      <c r="N219" s="42">
        <v>8</v>
      </c>
      <c r="O219" s="109"/>
      <c r="P219" s="110"/>
      <c r="Q219" s="110"/>
      <c r="R219" s="110"/>
      <c r="S219" s="110"/>
      <c r="T219" s="110"/>
      <c r="U219" s="111"/>
      <c r="V219" s="40"/>
      <c r="W219" s="56"/>
      <c r="X219" s="58"/>
    </row>
    <row r="220" spans="1:24" s="32" customFormat="1" ht="14" x14ac:dyDescent="0.3">
      <c r="A220" s="57"/>
      <c r="B220" s="112" t="s">
        <v>39</v>
      </c>
      <c r="C220" s="113"/>
      <c r="D220" s="113"/>
      <c r="E220" s="113"/>
      <c r="F220" s="113"/>
      <c r="G220" s="113"/>
      <c r="H220" s="113"/>
      <c r="I220" s="114"/>
      <c r="J220" s="43">
        <f>SUM(J212:J219)</f>
        <v>4844209.6099411054</v>
      </c>
      <c r="K220" s="43"/>
      <c r="L220" s="60"/>
      <c r="M220" s="57"/>
      <c r="N220" s="112" t="s">
        <v>39</v>
      </c>
      <c r="O220" s="113"/>
      <c r="P220" s="113"/>
      <c r="Q220" s="113"/>
      <c r="R220" s="113"/>
      <c r="S220" s="113"/>
      <c r="T220" s="113"/>
      <c r="U220" s="114"/>
      <c r="V220" s="43">
        <f>SUM(V212:V219)</f>
        <v>-1540808.9279220861</v>
      </c>
      <c r="W220" s="43"/>
      <c r="X220" s="60"/>
    </row>
    <row r="221" spans="1:24" s="32" customFormat="1" x14ac:dyDescent="0.35">
      <c r="A221" s="56">
        <v>2022</v>
      </c>
      <c r="B221" s="120" t="s">
        <v>40</v>
      </c>
      <c r="C221" s="121"/>
      <c r="D221" s="121"/>
      <c r="E221" s="121"/>
      <c r="F221" s="121"/>
      <c r="G221" s="121"/>
      <c r="H221" s="121"/>
      <c r="I221" s="121"/>
      <c r="J221" s="121"/>
      <c r="K221" s="122"/>
      <c r="L221" s="55"/>
      <c r="M221" s="56">
        <f>+A221</f>
        <v>2022</v>
      </c>
      <c r="N221" s="123" t="s">
        <v>40</v>
      </c>
      <c r="O221" s="124"/>
      <c r="P221" s="124"/>
      <c r="Q221" s="124"/>
      <c r="R221" s="124"/>
      <c r="S221" s="124"/>
      <c r="T221" s="124"/>
      <c r="U221" s="124"/>
      <c r="V221" s="124"/>
      <c r="W221" s="124"/>
      <c r="X221" s="55"/>
    </row>
    <row r="222" spans="1:24" s="32" customFormat="1" ht="14" x14ac:dyDescent="0.3">
      <c r="A222" s="57"/>
      <c r="B222" s="39">
        <v>1</v>
      </c>
      <c r="C222" s="125" t="s">
        <v>41</v>
      </c>
      <c r="D222" s="126"/>
      <c r="E222" s="126"/>
      <c r="F222" s="126"/>
      <c r="G222" s="126"/>
      <c r="H222" s="126"/>
      <c r="I222" s="127"/>
      <c r="J222" s="40">
        <v>856265.63999999966</v>
      </c>
      <c r="K222" s="56">
        <v>2023</v>
      </c>
      <c r="L222" s="58"/>
      <c r="M222" s="57"/>
      <c r="N222" s="39">
        <v>1</v>
      </c>
      <c r="O222" s="125" t="s">
        <v>42</v>
      </c>
      <c r="P222" s="126"/>
      <c r="Q222" s="126"/>
      <c r="R222" s="126"/>
      <c r="S222" s="126"/>
      <c r="T222" s="126"/>
      <c r="U222" s="127"/>
      <c r="V222" s="66">
        <f>-J222</f>
        <v>-856265.63999999966</v>
      </c>
      <c r="W222" s="56">
        <v>2023</v>
      </c>
      <c r="X222" s="58"/>
    </row>
    <row r="223" spans="1:24" s="32" customFormat="1" ht="14" x14ac:dyDescent="0.3">
      <c r="A223" s="57"/>
      <c r="B223" s="42">
        <v>2</v>
      </c>
      <c r="C223" s="118" t="s">
        <v>43</v>
      </c>
      <c r="D223" s="118"/>
      <c r="E223" s="118"/>
      <c r="F223" s="118"/>
      <c r="G223" s="118"/>
      <c r="H223" s="118"/>
      <c r="I223" s="118"/>
      <c r="J223" s="40">
        <v>-176949.3</v>
      </c>
      <c r="K223" s="56">
        <v>2023</v>
      </c>
      <c r="L223" s="58"/>
      <c r="M223" s="57"/>
      <c r="N223" s="42">
        <v>2</v>
      </c>
      <c r="O223" s="118" t="s">
        <v>73</v>
      </c>
      <c r="P223" s="118"/>
      <c r="Q223" s="118"/>
      <c r="R223" s="118"/>
      <c r="S223" s="118"/>
      <c r="T223" s="118"/>
      <c r="U223" s="118"/>
      <c r="V223" s="40">
        <v>-51563.15</v>
      </c>
      <c r="W223" s="56">
        <v>2023</v>
      </c>
      <c r="X223" s="58"/>
    </row>
    <row r="224" spans="1:24" s="32" customFormat="1" ht="14" x14ac:dyDescent="0.3">
      <c r="A224" s="57"/>
      <c r="B224" s="42">
        <v>3</v>
      </c>
      <c r="C224" s="119" t="s">
        <v>77</v>
      </c>
      <c r="D224" s="119"/>
      <c r="E224" s="119"/>
      <c r="F224" s="119"/>
      <c r="G224" s="119"/>
      <c r="H224" s="119"/>
      <c r="I224" s="119"/>
      <c r="J224" s="40">
        <v>-217643.84</v>
      </c>
      <c r="K224" s="56">
        <v>2023</v>
      </c>
      <c r="L224" s="58"/>
      <c r="M224" s="57"/>
      <c r="N224" s="42">
        <v>3</v>
      </c>
      <c r="O224" s="118" t="s">
        <v>43</v>
      </c>
      <c r="P224" s="118"/>
      <c r="Q224" s="118"/>
      <c r="R224" s="118"/>
      <c r="S224" s="118"/>
      <c r="T224" s="118"/>
      <c r="U224" s="118"/>
      <c r="V224" s="40">
        <v>-1169073.3799999999</v>
      </c>
      <c r="W224" s="56">
        <v>2023</v>
      </c>
      <c r="X224" s="58"/>
    </row>
    <row r="225" spans="1:24" s="32" customFormat="1" ht="14" x14ac:dyDescent="0.3">
      <c r="A225" s="57"/>
      <c r="B225" s="42">
        <v>4</v>
      </c>
      <c r="C225" s="119"/>
      <c r="D225" s="119"/>
      <c r="E225" s="119"/>
      <c r="F225" s="119"/>
      <c r="G225" s="119"/>
      <c r="H225" s="119"/>
      <c r="I225" s="119"/>
      <c r="J225" s="40"/>
      <c r="K225" s="56"/>
      <c r="L225" s="58"/>
      <c r="M225" s="57"/>
      <c r="N225" s="42">
        <v>4</v>
      </c>
      <c r="O225" s="119" t="s">
        <v>77</v>
      </c>
      <c r="P225" s="119"/>
      <c r="Q225" s="119"/>
      <c r="R225" s="119"/>
      <c r="S225" s="119"/>
      <c r="T225" s="119"/>
      <c r="U225" s="119"/>
      <c r="V225" s="40">
        <v>-376034.67</v>
      </c>
      <c r="W225" s="56">
        <v>2023</v>
      </c>
      <c r="X225" s="58"/>
    </row>
    <row r="226" spans="1:24" s="32" customFormat="1" ht="14" x14ac:dyDescent="0.3">
      <c r="A226" s="57"/>
      <c r="B226" s="42">
        <v>5</v>
      </c>
      <c r="C226" s="108"/>
      <c r="D226" s="108"/>
      <c r="E226" s="108"/>
      <c r="F226" s="108"/>
      <c r="G226" s="108"/>
      <c r="H226" s="108"/>
      <c r="I226" s="108"/>
      <c r="J226" s="62"/>
      <c r="K226" s="56"/>
      <c r="L226" s="58"/>
      <c r="M226" s="57"/>
      <c r="N226" s="42">
        <v>5</v>
      </c>
      <c r="O226" s="109"/>
      <c r="P226" s="110"/>
      <c r="Q226" s="110"/>
      <c r="R226" s="110"/>
      <c r="S226" s="110"/>
      <c r="T226" s="110"/>
      <c r="U226" s="111"/>
      <c r="V226" s="40"/>
      <c r="W226" s="56"/>
      <c r="X226" s="58"/>
    </row>
    <row r="227" spans="1:24" s="32" customFormat="1" ht="14" x14ac:dyDescent="0.3">
      <c r="A227" s="57"/>
      <c r="B227" s="42">
        <v>6</v>
      </c>
      <c r="C227" s="108"/>
      <c r="D227" s="108"/>
      <c r="E227" s="108"/>
      <c r="F227" s="108"/>
      <c r="G227" s="108"/>
      <c r="H227" s="108"/>
      <c r="I227" s="108"/>
      <c r="J227" s="40"/>
      <c r="K227" s="56"/>
      <c r="L227" s="58"/>
      <c r="M227" s="57"/>
      <c r="N227" s="42">
        <v>6</v>
      </c>
      <c r="O227" s="109"/>
      <c r="P227" s="110"/>
      <c r="Q227" s="110"/>
      <c r="R227" s="110"/>
      <c r="S227" s="110"/>
      <c r="T227" s="110"/>
      <c r="U227" s="111"/>
      <c r="V227" s="62"/>
      <c r="W227" s="56"/>
      <c r="X227" s="58"/>
    </row>
    <row r="228" spans="1:24" s="32" customFormat="1" ht="14" x14ac:dyDescent="0.3">
      <c r="A228" s="57"/>
      <c r="B228" s="42">
        <v>7</v>
      </c>
      <c r="C228" s="108"/>
      <c r="D228" s="108"/>
      <c r="E228" s="108"/>
      <c r="F228" s="108"/>
      <c r="G228" s="108"/>
      <c r="H228" s="108"/>
      <c r="I228" s="108"/>
      <c r="J228" s="40"/>
      <c r="K228" s="56"/>
      <c r="L228" s="58"/>
      <c r="M228" s="57"/>
      <c r="N228" s="42">
        <v>7</v>
      </c>
      <c r="O228" s="109"/>
      <c r="P228" s="110"/>
      <c r="Q228" s="110"/>
      <c r="R228" s="110"/>
      <c r="S228" s="110"/>
      <c r="T228" s="110"/>
      <c r="U228" s="111"/>
      <c r="V228" s="40"/>
      <c r="W228" s="56"/>
      <c r="X228" s="58"/>
    </row>
    <row r="229" spans="1:24" s="32" customFormat="1" ht="14" x14ac:dyDescent="0.3">
      <c r="A229" s="57"/>
      <c r="B229" s="42">
        <v>8</v>
      </c>
      <c r="C229" s="108"/>
      <c r="D229" s="108"/>
      <c r="E229" s="108"/>
      <c r="F229" s="108"/>
      <c r="G229" s="108"/>
      <c r="H229" s="108"/>
      <c r="I229" s="108"/>
      <c r="J229" s="40"/>
      <c r="K229" s="56"/>
      <c r="L229" s="58"/>
      <c r="M229" s="57"/>
      <c r="N229" s="42">
        <v>8</v>
      </c>
      <c r="O229" s="109"/>
      <c r="P229" s="110"/>
      <c r="Q229" s="110"/>
      <c r="R229" s="110"/>
      <c r="S229" s="110"/>
      <c r="T229" s="110"/>
      <c r="U229" s="111"/>
      <c r="V229" s="40"/>
      <c r="W229" s="56"/>
      <c r="X229" s="58"/>
    </row>
    <row r="230" spans="1:24" s="32" customFormat="1" ht="14" x14ac:dyDescent="0.3">
      <c r="A230" s="57"/>
      <c r="B230" s="112" t="s">
        <v>46</v>
      </c>
      <c r="C230" s="113"/>
      <c r="D230" s="113"/>
      <c r="E230" s="113"/>
      <c r="F230" s="113"/>
      <c r="G230" s="113"/>
      <c r="H230" s="113"/>
      <c r="I230" s="114"/>
      <c r="J230" s="43">
        <f>SUM(J222:J229)</f>
        <v>461672.49999999965</v>
      </c>
      <c r="K230" s="60"/>
      <c r="L230" s="60"/>
      <c r="M230" s="57"/>
      <c r="N230" s="112" t="s">
        <v>46</v>
      </c>
      <c r="O230" s="113"/>
      <c r="P230" s="113"/>
      <c r="Q230" s="113"/>
      <c r="R230" s="113"/>
      <c r="S230" s="113"/>
      <c r="T230" s="113"/>
      <c r="U230" s="114"/>
      <c r="V230" s="43">
        <f>SUM(V222:V229)</f>
        <v>-2452936.8399999994</v>
      </c>
      <c r="W230" s="60"/>
      <c r="X230" s="60"/>
    </row>
    <row r="231" spans="1:24" s="32" customFormat="1" ht="31.9" customHeight="1" x14ac:dyDescent="0.3">
      <c r="A231" s="63"/>
      <c r="B231" s="115" t="s">
        <v>47</v>
      </c>
      <c r="C231" s="116"/>
      <c r="D231" s="116"/>
      <c r="E231" s="116"/>
      <c r="F231" s="116"/>
      <c r="G231" s="116"/>
      <c r="H231" s="116"/>
      <c r="I231" s="117"/>
      <c r="J231" s="43">
        <f>J230+J220</f>
        <v>5305882.1099411054</v>
      </c>
      <c r="K231" s="60"/>
      <c r="L231" s="60"/>
      <c r="M231" s="63"/>
      <c r="N231" s="115" t="s">
        <v>47</v>
      </c>
      <c r="O231" s="116"/>
      <c r="P231" s="116"/>
      <c r="Q231" s="116"/>
      <c r="R231" s="116"/>
      <c r="S231" s="116"/>
      <c r="T231" s="116"/>
      <c r="U231" s="117"/>
      <c r="V231" s="43">
        <f>V230+V220</f>
        <v>-3993745.7679220857</v>
      </c>
      <c r="W231" s="60"/>
      <c r="X231" s="60"/>
    </row>
  </sheetData>
  <mergeCells count="397">
    <mergeCell ref="C8:I8"/>
    <mergeCell ref="O8:U8"/>
    <mergeCell ref="C9:I9"/>
    <mergeCell ref="O9:U9"/>
    <mergeCell ref="C10:I10"/>
    <mergeCell ref="O10:U10"/>
    <mergeCell ref="B5:L5"/>
    <mergeCell ref="N5:X5"/>
    <mergeCell ref="B6:I6"/>
    <mergeCell ref="N6:U6"/>
    <mergeCell ref="C7:I7"/>
    <mergeCell ref="O7:U7"/>
    <mergeCell ref="C14:I14"/>
    <mergeCell ref="O14:U14"/>
    <mergeCell ref="B15:I15"/>
    <mergeCell ref="N15:U15"/>
    <mergeCell ref="B16:I16"/>
    <mergeCell ref="N16:U16"/>
    <mergeCell ref="C11:I11"/>
    <mergeCell ref="O11:U11"/>
    <mergeCell ref="C12:I12"/>
    <mergeCell ref="O12:U12"/>
    <mergeCell ref="C13:I13"/>
    <mergeCell ref="O13:U13"/>
    <mergeCell ref="B30:I30"/>
    <mergeCell ref="N30:U30"/>
    <mergeCell ref="B31:K31"/>
    <mergeCell ref="N31:W31"/>
    <mergeCell ref="C32:I32"/>
    <mergeCell ref="O32:U32"/>
    <mergeCell ref="B17:I17"/>
    <mergeCell ref="N17:U17"/>
    <mergeCell ref="W23:Z27"/>
    <mergeCell ref="B26:V26"/>
    <mergeCell ref="B27:V27"/>
    <mergeCell ref="B29:K29"/>
    <mergeCell ref="N29:W29"/>
    <mergeCell ref="C36:I36"/>
    <mergeCell ref="O36:U36"/>
    <mergeCell ref="C37:I37"/>
    <mergeCell ref="O37:U37"/>
    <mergeCell ref="C38:I38"/>
    <mergeCell ref="O38:U38"/>
    <mergeCell ref="C33:I33"/>
    <mergeCell ref="O33:U33"/>
    <mergeCell ref="C34:I34"/>
    <mergeCell ref="O34:U34"/>
    <mergeCell ref="C35:I35"/>
    <mergeCell ref="O35:U35"/>
    <mergeCell ref="C42:I42"/>
    <mergeCell ref="O42:U42"/>
    <mergeCell ref="C43:I43"/>
    <mergeCell ref="O43:U43"/>
    <mergeCell ref="C44:I44"/>
    <mergeCell ref="O44:U44"/>
    <mergeCell ref="C39:I39"/>
    <mergeCell ref="O39:U39"/>
    <mergeCell ref="B40:I40"/>
    <mergeCell ref="N40:U40"/>
    <mergeCell ref="B41:K41"/>
    <mergeCell ref="N41:W41"/>
    <mergeCell ref="C48:I48"/>
    <mergeCell ref="O48:U48"/>
    <mergeCell ref="C49:I49"/>
    <mergeCell ref="O49:U49"/>
    <mergeCell ref="B50:I50"/>
    <mergeCell ref="N50:U50"/>
    <mergeCell ref="C45:I45"/>
    <mergeCell ref="O45:U45"/>
    <mergeCell ref="C46:I46"/>
    <mergeCell ref="O46:U46"/>
    <mergeCell ref="C47:I47"/>
    <mergeCell ref="O47:U47"/>
    <mergeCell ref="B57:K57"/>
    <mergeCell ref="N57:W57"/>
    <mergeCell ref="C58:I58"/>
    <mergeCell ref="O58:U58"/>
    <mergeCell ref="C59:I59"/>
    <mergeCell ref="O59:U59"/>
    <mergeCell ref="B51:I51"/>
    <mergeCell ref="N51:U51"/>
    <mergeCell ref="B55:K55"/>
    <mergeCell ref="N55:W55"/>
    <mergeCell ref="B56:I56"/>
    <mergeCell ref="N56:U56"/>
    <mergeCell ref="C63:I63"/>
    <mergeCell ref="O63:U63"/>
    <mergeCell ref="C64:I64"/>
    <mergeCell ref="O64:U64"/>
    <mergeCell ref="C65:I65"/>
    <mergeCell ref="O65:U65"/>
    <mergeCell ref="C60:I60"/>
    <mergeCell ref="O60:U60"/>
    <mergeCell ref="C61:I61"/>
    <mergeCell ref="O61:U61"/>
    <mergeCell ref="C62:I62"/>
    <mergeCell ref="O62:U62"/>
    <mergeCell ref="C69:I69"/>
    <mergeCell ref="O69:U69"/>
    <mergeCell ref="C70:I70"/>
    <mergeCell ref="O70:U70"/>
    <mergeCell ref="C71:I71"/>
    <mergeCell ref="O71:U71"/>
    <mergeCell ref="B66:I66"/>
    <mergeCell ref="N66:U66"/>
    <mergeCell ref="B67:K67"/>
    <mergeCell ref="N67:W67"/>
    <mergeCell ref="C68:I68"/>
    <mergeCell ref="O68:U68"/>
    <mergeCell ref="C75:I75"/>
    <mergeCell ref="O75:U75"/>
    <mergeCell ref="B76:I76"/>
    <mergeCell ref="N76:U76"/>
    <mergeCell ref="B77:I77"/>
    <mergeCell ref="N77:U77"/>
    <mergeCell ref="C72:I72"/>
    <mergeCell ref="O72:U72"/>
    <mergeCell ref="C73:I73"/>
    <mergeCell ref="O73:U73"/>
    <mergeCell ref="C74:I74"/>
    <mergeCell ref="O74:U74"/>
    <mergeCell ref="C84:I84"/>
    <mergeCell ref="O84:U84"/>
    <mergeCell ref="C85:I85"/>
    <mergeCell ref="O85:U85"/>
    <mergeCell ref="C86:I86"/>
    <mergeCell ref="O86:U86"/>
    <mergeCell ref="B81:K81"/>
    <mergeCell ref="N81:W81"/>
    <mergeCell ref="B82:I82"/>
    <mergeCell ref="N82:U82"/>
    <mergeCell ref="B83:K83"/>
    <mergeCell ref="N83:W83"/>
    <mergeCell ref="C90:I90"/>
    <mergeCell ref="O90:U90"/>
    <mergeCell ref="C91:I91"/>
    <mergeCell ref="O91:U91"/>
    <mergeCell ref="B92:I92"/>
    <mergeCell ref="N92:U92"/>
    <mergeCell ref="C87:I87"/>
    <mergeCell ref="O87:U87"/>
    <mergeCell ref="C88:I88"/>
    <mergeCell ref="O88:U88"/>
    <mergeCell ref="C89:I89"/>
    <mergeCell ref="O89:U89"/>
    <mergeCell ref="C96:I96"/>
    <mergeCell ref="O96:U96"/>
    <mergeCell ref="C97:I97"/>
    <mergeCell ref="O97:U97"/>
    <mergeCell ref="C98:I98"/>
    <mergeCell ref="O98:U98"/>
    <mergeCell ref="B93:K93"/>
    <mergeCell ref="N93:W93"/>
    <mergeCell ref="C94:I94"/>
    <mergeCell ref="O94:U94"/>
    <mergeCell ref="C95:I95"/>
    <mergeCell ref="O95:U95"/>
    <mergeCell ref="B102:I102"/>
    <mergeCell ref="N102:U102"/>
    <mergeCell ref="B103:I103"/>
    <mergeCell ref="N103:U103"/>
    <mergeCell ref="B107:K107"/>
    <mergeCell ref="N107:W107"/>
    <mergeCell ref="C99:I99"/>
    <mergeCell ref="O99:U99"/>
    <mergeCell ref="C100:I100"/>
    <mergeCell ref="O100:U100"/>
    <mergeCell ref="C101:I101"/>
    <mergeCell ref="O101:U101"/>
    <mergeCell ref="C111:I111"/>
    <mergeCell ref="O111:U111"/>
    <mergeCell ref="C112:I112"/>
    <mergeCell ref="O112:U112"/>
    <mergeCell ref="C113:I113"/>
    <mergeCell ref="O113:U113"/>
    <mergeCell ref="B108:I108"/>
    <mergeCell ref="N108:U108"/>
    <mergeCell ref="B109:K109"/>
    <mergeCell ref="N109:W109"/>
    <mergeCell ref="C110:I110"/>
    <mergeCell ref="O110:U110"/>
    <mergeCell ref="C117:I117"/>
    <mergeCell ref="O117:U117"/>
    <mergeCell ref="B118:I118"/>
    <mergeCell ref="N118:U118"/>
    <mergeCell ref="B119:K119"/>
    <mergeCell ref="N119:W119"/>
    <mergeCell ref="C114:I114"/>
    <mergeCell ref="O114:U114"/>
    <mergeCell ref="C115:I115"/>
    <mergeCell ref="O115:U115"/>
    <mergeCell ref="C116:I116"/>
    <mergeCell ref="O116:U116"/>
    <mergeCell ref="C123:I123"/>
    <mergeCell ref="O123:U123"/>
    <mergeCell ref="C124:I124"/>
    <mergeCell ref="O124:U124"/>
    <mergeCell ref="C125:I125"/>
    <mergeCell ref="O125:U125"/>
    <mergeCell ref="C120:I120"/>
    <mergeCell ref="O120:U120"/>
    <mergeCell ref="C121:I121"/>
    <mergeCell ref="O121:U121"/>
    <mergeCell ref="C122:I122"/>
    <mergeCell ref="O122:U122"/>
    <mergeCell ref="B129:I129"/>
    <mergeCell ref="N129:U129"/>
    <mergeCell ref="B132:K132"/>
    <mergeCell ref="N132:W132"/>
    <mergeCell ref="B133:I133"/>
    <mergeCell ref="N133:U133"/>
    <mergeCell ref="C126:I126"/>
    <mergeCell ref="O126:U126"/>
    <mergeCell ref="C127:I127"/>
    <mergeCell ref="O127:U127"/>
    <mergeCell ref="B128:I128"/>
    <mergeCell ref="N128:U128"/>
    <mergeCell ref="C137:I137"/>
    <mergeCell ref="O137:U137"/>
    <mergeCell ref="C138:I138"/>
    <mergeCell ref="O138:U138"/>
    <mergeCell ref="C139:I139"/>
    <mergeCell ref="O139:U139"/>
    <mergeCell ref="B134:K134"/>
    <mergeCell ref="N134:W134"/>
    <mergeCell ref="C135:I135"/>
    <mergeCell ref="O135:U135"/>
    <mergeCell ref="C136:I136"/>
    <mergeCell ref="O136:U136"/>
    <mergeCell ref="B143:I143"/>
    <mergeCell ref="N143:U143"/>
    <mergeCell ref="B144:K144"/>
    <mergeCell ref="N144:W144"/>
    <mergeCell ref="C145:I145"/>
    <mergeCell ref="O145:U145"/>
    <mergeCell ref="C140:I140"/>
    <mergeCell ref="O140:U140"/>
    <mergeCell ref="C141:I141"/>
    <mergeCell ref="O141:U141"/>
    <mergeCell ref="C142:I142"/>
    <mergeCell ref="O142:U142"/>
    <mergeCell ref="C149:I149"/>
    <mergeCell ref="O149:U149"/>
    <mergeCell ref="C150:I150"/>
    <mergeCell ref="O150:U150"/>
    <mergeCell ref="C151:I151"/>
    <mergeCell ref="O151:U151"/>
    <mergeCell ref="C146:I146"/>
    <mergeCell ref="O146:U146"/>
    <mergeCell ref="C147:I147"/>
    <mergeCell ref="O147:U147"/>
    <mergeCell ref="C148:I148"/>
    <mergeCell ref="O148:U148"/>
    <mergeCell ref="B157:K157"/>
    <mergeCell ref="N157:W157"/>
    <mergeCell ref="B158:I158"/>
    <mergeCell ref="N158:U158"/>
    <mergeCell ref="B159:K159"/>
    <mergeCell ref="N159:W159"/>
    <mergeCell ref="C152:I152"/>
    <mergeCell ref="O152:U152"/>
    <mergeCell ref="B153:I153"/>
    <mergeCell ref="N153:U153"/>
    <mergeCell ref="B154:I154"/>
    <mergeCell ref="N154:U154"/>
    <mergeCell ref="C163:I163"/>
    <mergeCell ref="O163:U163"/>
    <mergeCell ref="C164:I164"/>
    <mergeCell ref="O164:U164"/>
    <mergeCell ref="C165:I165"/>
    <mergeCell ref="O165:U165"/>
    <mergeCell ref="C160:I160"/>
    <mergeCell ref="O160:U160"/>
    <mergeCell ref="C161:I161"/>
    <mergeCell ref="O161:U161"/>
    <mergeCell ref="C162:I162"/>
    <mergeCell ref="O162:U162"/>
    <mergeCell ref="B169:K169"/>
    <mergeCell ref="N169:W169"/>
    <mergeCell ref="C170:I170"/>
    <mergeCell ref="O170:U170"/>
    <mergeCell ref="C171:I171"/>
    <mergeCell ref="O171:U171"/>
    <mergeCell ref="C166:I166"/>
    <mergeCell ref="O166:U166"/>
    <mergeCell ref="C167:I167"/>
    <mergeCell ref="O167:U167"/>
    <mergeCell ref="B168:I168"/>
    <mergeCell ref="N168:U168"/>
    <mergeCell ref="C175:I175"/>
    <mergeCell ref="O175:U175"/>
    <mergeCell ref="C176:I176"/>
    <mergeCell ref="O176:U176"/>
    <mergeCell ref="C177:I177"/>
    <mergeCell ref="O177:U177"/>
    <mergeCell ref="C172:I172"/>
    <mergeCell ref="O172:U172"/>
    <mergeCell ref="C173:I173"/>
    <mergeCell ref="O173:U173"/>
    <mergeCell ref="C174:I174"/>
    <mergeCell ref="O174:U174"/>
    <mergeCell ref="B183:I183"/>
    <mergeCell ref="N183:U183"/>
    <mergeCell ref="B184:K184"/>
    <mergeCell ref="N184:W184"/>
    <mergeCell ref="C185:I185"/>
    <mergeCell ref="O185:U185"/>
    <mergeCell ref="B178:I178"/>
    <mergeCell ref="N178:U178"/>
    <mergeCell ref="B179:I179"/>
    <mergeCell ref="N179:U179"/>
    <mergeCell ref="B182:K182"/>
    <mergeCell ref="N182:W182"/>
    <mergeCell ref="C189:I189"/>
    <mergeCell ref="O189:U189"/>
    <mergeCell ref="C190:I190"/>
    <mergeCell ref="O190:U190"/>
    <mergeCell ref="C191:I191"/>
    <mergeCell ref="O191:U191"/>
    <mergeCell ref="C186:I186"/>
    <mergeCell ref="O186:U186"/>
    <mergeCell ref="C187:I187"/>
    <mergeCell ref="O187:U187"/>
    <mergeCell ref="C188:I188"/>
    <mergeCell ref="O188:U188"/>
    <mergeCell ref="C195:I195"/>
    <mergeCell ref="O195:U195"/>
    <mergeCell ref="C196:I196"/>
    <mergeCell ref="O196:U196"/>
    <mergeCell ref="C197:I197"/>
    <mergeCell ref="O197:U197"/>
    <mergeCell ref="C192:I192"/>
    <mergeCell ref="O192:U192"/>
    <mergeCell ref="B193:I193"/>
    <mergeCell ref="N193:U193"/>
    <mergeCell ref="B194:K194"/>
    <mergeCell ref="N194:W194"/>
    <mergeCell ref="C201:I201"/>
    <mergeCell ref="O201:U201"/>
    <mergeCell ref="C202:I202"/>
    <mergeCell ref="O202:U202"/>
    <mergeCell ref="B203:I203"/>
    <mergeCell ref="N203:U203"/>
    <mergeCell ref="C198:I198"/>
    <mergeCell ref="O198:U198"/>
    <mergeCell ref="C199:I199"/>
    <mergeCell ref="O199:U199"/>
    <mergeCell ref="C200:I200"/>
    <mergeCell ref="O200:U200"/>
    <mergeCell ref="B211:K211"/>
    <mergeCell ref="N211:W211"/>
    <mergeCell ref="C212:I212"/>
    <mergeCell ref="O212:U212"/>
    <mergeCell ref="C213:I213"/>
    <mergeCell ref="O213:U213"/>
    <mergeCell ref="B204:I204"/>
    <mergeCell ref="N204:U204"/>
    <mergeCell ref="B209:K209"/>
    <mergeCell ref="N209:W209"/>
    <mergeCell ref="B210:I210"/>
    <mergeCell ref="N210:U210"/>
    <mergeCell ref="C217:I217"/>
    <mergeCell ref="O217:U217"/>
    <mergeCell ref="C218:I218"/>
    <mergeCell ref="O218:U218"/>
    <mergeCell ref="C219:I219"/>
    <mergeCell ref="O219:U219"/>
    <mergeCell ref="C214:I214"/>
    <mergeCell ref="O214:U214"/>
    <mergeCell ref="C215:I215"/>
    <mergeCell ref="O215:U215"/>
    <mergeCell ref="C216:I216"/>
    <mergeCell ref="O216:U216"/>
    <mergeCell ref="C223:I223"/>
    <mergeCell ref="O223:U223"/>
    <mergeCell ref="C224:I224"/>
    <mergeCell ref="O224:U224"/>
    <mergeCell ref="C225:I225"/>
    <mergeCell ref="O225:U225"/>
    <mergeCell ref="B220:I220"/>
    <mergeCell ref="N220:U220"/>
    <mergeCell ref="B221:K221"/>
    <mergeCell ref="N221:W221"/>
    <mergeCell ref="C222:I222"/>
    <mergeCell ref="O222:U222"/>
    <mergeCell ref="C229:I229"/>
    <mergeCell ref="O229:U229"/>
    <mergeCell ref="B230:I230"/>
    <mergeCell ref="N230:U230"/>
    <mergeCell ref="B231:I231"/>
    <mergeCell ref="N231:U231"/>
    <mergeCell ref="C226:I226"/>
    <mergeCell ref="O226:U226"/>
    <mergeCell ref="C227:I227"/>
    <mergeCell ref="O227:U227"/>
    <mergeCell ref="C228:I228"/>
    <mergeCell ref="O228:U2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6CDD-F828-4638-A2A7-0230A5072EF7}">
  <dimension ref="B3:I29"/>
  <sheetViews>
    <sheetView zoomScaleNormal="100" workbookViewId="0">
      <selection activeCell="A31" sqref="A31"/>
    </sheetView>
  </sheetViews>
  <sheetFormatPr defaultRowHeight="14.5" x14ac:dyDescent="0.35"/>
  <cols>
    <col min="1" max="1" width="3.81640625" style="26" customWidth="1"/>
    <col min="2" max="2" width="12.7265625" style="26" customWidth="1"/>
    <col min="3" max="7" width="12.90625" style="26" customWidth="1"/>
    <col min="8" max="16384" width="8.7265625" style="26"/>
  </cols>
  <sheetData>
    <row r="3" spans="2:9" ht="18.5" x14ac:dyDescent="0.45">
      <c r="B3" s="79" t="s">
        <v>143</v>
      </c>
      <c r="E3" s="27"/>
    </row>
    <row r="4" spans="2:9" ht="8.5" customHeight="1" x14ac:dyDescent="0.35"/>
    <row r="5" spans="2:9" s="80" customFormat="1" ht="39.5" customHeight="1" x14ac:dyDescent="0.35">
      <c r="B5" s="81" t="s">
        <v>161</v>
      </c>
      <c r="C5" s="82" t="s">
        <v>162</v>
      </c>
      <c r="D5" s="82" t="s">
        <v>163</v>
      </c>
      <c r="E5" s="82" t="s">
        <v>164</v>
      </c>
      <c r="F5" s="82" t="s">
        <v>165</v>
      </c>
      <c r="G5" s="82" t="s">
        <v>14</v>
      </c>
      <c r="H5" s="81"/>
      <c r="I5" s="81"/>
    </row>
    <row r="6" spans="2:9" s="6" customFormat="1" ht="13" x14ac:dyDescent="0.3">
      <c r="B6" s="28">
        <v>2015</v>
      </c>
      <c r="C6" s="29">
        <v>0</v>
      </c>
      <c r="D6" s="29">
        <v>-3257.25</v>
      </c>
      <c r="E6" s="29">
        <v>-11.59</v>
      </c>
      <c r="F6" s="29">
        <v>-33.97</v>
      </c>
      <c r="G6" s="29">
        <f>SUM(C6:F6)</f>
        <v>-3302.81</v>
      </c>
    </row>
    <row r="7" spans="2:9" s="6" customFormat="1" ht="13" x14ac:dyDescent="0.3">
      <c r="B7" s="28">
        <v>2016</v>
      </c>
      <c r="C7" s="29">
        <v>0</v>
      </c>
      <c r="D7" s="29">
        <v>-14641.119999999999</v>
      </c>
      <c r="E7" s="29">
        <v>-54.61</v>
      </c>
      <c r="F7" s="29">
        <v>-136.49</v>
      </c>
      <c r="G7" s="29">
        <f t="shared" ref="G7:G13" si="0">SUM(C7:F7)</f>
        <v>-14832.22</v>
      </c>
    </row>
    <row r="8" spans="2:9" s="6" customFormat="1" ht="13" x14ac:dyDescent="0.3">
      <c r="B8" s="28">
        <v>2017</v>
      </c>
      <c r="C8" s="29">
        <v>41.629999999999995</v>
      </c>
      <c r="D8" s="29">
        <v>-20921.98</v>
      </c>
      <c r="E8" s="29">
        <v>-96.710000000000008</v>
      </c>
      <c r="F8" s="29">
        <v>-255.96000000000004</v>
      </c>
      <c r="G8" s="29">
        <f t="shared" si="0"/>
        <v>-21233.019999999997</v>
      </c>
    </row>
    <row r="9" spans="2:9" s="6" customFormat="1" ht="13" x14ac:dyDescent="0.3">
      <c r="B9" s="28">
        <v>2018</v>
      </c>
      <c r="C9" s="29">
        <v>340.83</v>
      </c>
      <c r="D9" s="29">
        <v>-41190.640000000007</v>
      </c>
      <c r="E9" s="29">
        <v>-204.65000000000003</v>
      </c>
      <c r="F9" s="29">
        <v>-578.92999999999995</v>
      </c>
      <c r="G9" s="29">
        <f t="shared" si="0"/>
        <v>-41633.390000000007</v>
      </c>
    </row>
    <row r="10" spans="2:9" s="6" customFormat="1" ht="13" x14ac:dyDescent="0.3">
      <c r="B10" s="28">
        <v>2019</v>
      </c>
      <c r="C10" s="29">
        <v>452.98</v>
      </c>
      <c r="D10" s="29">
        <v>-61199.609999999993</v>
      </c>
      <c r="E10" s="29">
        <v>-312.80000000000007</v>
      </c>
      <c r="F10" s="29">
        <v>-933.20999999999981</v>
      </c>
      <c r="G10" s="29">
        <f t="shared" si="0"/>
        <v>-61992.639999999992</v>
      </c>
    </row>
    <row r="11" spans="2:9" s="6" customFormat="1" ht="13" x14ac:dyDescent="0.3">
      <c r="B11" s="28">
        <v>2020</v>
      </c>
      <c r="C11" s="29">
        <v>239.58999999999997</v>
      </c>
      <c r="D11" s="29">
        <v>-47866.149999999994</v>
      </c>
      <c r="E11" s="29">
        <v>-243.56</v>
      </c>
      <c r="F11" s="29">
        <v>-771.41</v>
      </c>
      <c r="G11" s="29">
        <f t="shared" si="0"/>
        <v>-48641.53</v>
      </c>
    </row>
    <row r="12" spans="2:9" s="6" customFormat="1" ht="13" x14ac:dyDescent="0.3">
      <c r="B12" s="28">
        <v>2021</v>
      </c>
      <c r="C12" s="29">
        <v>-523.73</v>
      </c>
      <c r="D12" s="29">
        <v>-25278.12</v>
      </c>
      <c r="E12" s="29">
        <v>-164.17999999999998</v>
      </c>
      <c r="F12" s="29">
        <v>-514.99</v>
      </c>
      <c r="G12" s="29">
        <f t="shared" si="0"/>
        <v>-26481.02</v>
      </c>
    </row>
    <row r="13" spans="2:9" s="6" customFormat="1" ht="13" x14ac:dyDescent="0.3">
      <c r="B13" s="28">
        <v>2022</v>
      </c>
      <c r="C13" s="29">
        <v>5698.1699999999992</v>
      </c>
      <c r="D13" s="29">
        <v>-109512.17</v>
      </c>
      <c r="E13" s="29">
        <v>-691.63</v>
      </c>
      <c r="F13" s="29">
        <v>-2723.47</v>
      </c>
      <c r="G13" s="29">
        <f t="shared" si="0"/>
        <v>-107229.1</v>
      </c>
    </row>
    <row r="14" spans="2:9" s="6" customFormat="1" ht="4" customHeight="1" x14ac:dyDescent="0.3">
      <c r="B14" s="28"/>
    </row>
    <row r="15" spans="2:9" s="6" customFormat="1" ht="13" x14ac:dyDescent="0.3">
      <c r="B15" s="30" t="s">
        <v>159</v>
      </c>
      <c r="C15" s="31">
        <f>SUM(C6:C14)</f>
        <v>6249.4699999999993</v>
      </c>
      <c r="D15" s="31">
        <f>SUM(D6:D14)</f>
        <v>-323867.03999999998</v>
      </c>
      <c r="E15" s="31">
        <f>SUM(E6:E14)</f>
        <v>-1779.73</v>
      </c>
      <c r="F15" s="31">
        <f>SUM(F6:F14)</f>
        <v>-5948.43</v>
      </c>
      <c r="G15" s="31">
        <f>SUM(G6:G14)</f>
        <v>-325345.73</v>
      </c>
    </row>
    <row r="18" spans="3:7" x14ac:dyDescent="0.35">
      <c r="C18" s="76"/>
      <c r="D18" s="76"/>
      <c r="G18" s="76"/>
    </row>
    <row r="19" spans="3:7" x14ac:dyDescent="0.35">
      <c r="C19" s="83"/>
      <c r="D19" s="83"/>
      <c r="E19" s="83"/>
      <c r="F19" s="83"/>
      <c r="G19" s="83"/>
    </row>
    <row r="20" spans="3:7" x14ac:dyDescent="0.35">
      <c r="C20" s="84"/>
      <c r="D20" s="84"/>
      <c r="E20" s="84"/>
      <c r="F20" s="84"/>
    </row>
    <row r="29" spans="3:7" x14ac:dyDescent="0.35">
      <c r="E29" s="76"/>
      <c r="F29" s="7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Continuity Schedule Commodity</vt:lpstr>
      <vt:lpstr>Principal Adjustments</vt:lpstr>
      <vt:lpstr>Interest Adjustments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dcterms:created xsi:type="dcterms:W3CDTF">2024-01-03T20:42:08Z</dcterms:created>
  <dcterms:modified xsi:type="dcterms:W3CDTF">2024-01-10T20:14:41Z</dcterms:modified>
</cp:coreProperties>
</file>