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L:\00 REGULATORY AFFAIRS\REVENUE REQUIREMENT SUBMISSIONS\EB-2024-0004 IESO 2024-2025 RRS - Amendment\08_DRAFT EVIDENCE\"/>
    </mc:Choice>
  </mc:AlternateContent>
  <bookViews>
    <workbookView xWindow="0" yWindow="0" windowWidth="28800" windowHeight="11925"/>
  </bookViews>
  <sheets>
    <sheet name="D-1-3-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H10" i="1"/>
  <c r="H8" i="1"/>
  <c r="H29" i="1"/>
  <c r="D29" i="1"/>
  <c r="H26" i="1"/>
  <c r="H27" i="1"/>
  <c r="D27" i="1"/>
  <c r="D26" i="1"/>
  <c r="D15" i="1"/>
  <c r="D17" i="1" s="1"/>
  <c r="H21" i="1"/>
  <c r="H15" i="1"/>
  <c r="H17" i="1" s="1"/>
  <c r="D10" i="1"/>
  <c r="H28" i="1" l="1"/>
  <c r="H23" i="1"/>
  <c r="H30" i="1" s="1"/>
  <c r="D21" i="1"/>
  <c r="D28" i="1" l="1"/>
  <c r="D23" i="1"/>
  <c r="D30" i="1" l="1"/>
</calcChain>
</file>

<file path=xl/sharedStrings.xml><?xml version="1.0" encoding="utf-8"?>
<sst xmlns="http://schemas.openxmlformats.org/spreadsheetml/2006/main" count="34" uniqueCount="20">
  <si>
    <t>Filed:  January 11, 2024, EB-2024-0004, Exhibit D-1-3, Attachment 1, Page 1 of 1</t>
  </si>
  <si>
    <t>Employee Costs</t>
  </si>
  <si>
    <t>2024 OEB Approved</t>
  </si>
  <si>
    <t>Incremental 2024 Budget per Amendment</t>
  </si>
  <si>
    <t>Revised 2024 Budget Per Amendment</t>
  </si>
  <si>
    <t>2025 OEB Approved</t>
  </si>
  <si>
    <t>Incremental 2025 Budget per Amendment</t>
  </si>
  <si>
    <t>Revised 2025 Budget Per Amendment</t>
  </si>
  <si>
    <t>Average Number of Employees (Capital and Operating expenses FTEs)</t>
  </si>
  <si>
    <t>Executive</t>
  </si>
  <si>
    <t>Management</t>
  </si>
  <si>
    <t>Non-Management Regular</t>
  </si>
  <si>
    <t>Non-Management Temporary</t>
  </si>
  <si>
    <t xml:space="preserve">Total </t>
  </si>
  <si>
    <t>Operating expenses figures below are in $ millions</t>
  </si>
  <si>
    <t>Total Salary and Wages</t>
  </si>
  <si>
    <t>Executive and Board</t>
  </si>
  <si>
    <t>Total Benefits</t>
  </si>
  <si>
    <t>Percentage of Salary and Wages</t>
  </si>
  <si>
    <t>Total Compensation (Salary, Wages &amp; Benefits)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</si>
</sst>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vertical="top"/>
    </xf>
    <xf numFmtId="0" fontId="0" fillId="0" borderId="3" xfId="0" applyBorder="1"/>
    <xf numFmtId="0" fontId="1" fillId="0" borderId="6" xfId="0" applyFont="1" applyBorder="1" applyAlignment="1">
      <alignment horizontal="center" vertical="top" wrapText="1"/>
    </xf>
    <xf numFmtId="0" fontId="0" fillId="0" borderId="7" xfId="0" applyBorder="1"/>
    <xf numFmtId="1" fontId="0" fillId="0" borderId="8" xfId="0" applyNumberFormat="1" applyBorder="1"/>
    <xf numFmtId="164" fontId="0" fillId="0" borderId="8" xfId="0" applyNumberFormat="1" applyBorder="1"/>
    <xf numFmtId="164" fontId="0" fillId="0" borderId="7" xfId="0" applyNumberFormat="1" applyBorder="1"/>
    <xf numFmtId="164" fontId="1" fillId="0" borderId="9" xfId="0" applyNumberFormat="1" applyFont="1" applyBorder="1"/>
    <xf numFmtId="0" fontId="1" fillId="0" borderId="2" xfId="0" applyFont="1" applyBorder="1"/>
    <xf numFmtId="164" fontId="1" fillId="0" borderId="8" xfId="0" applyNumberFormat="1" applyFont="1" applyBorder="1"/>
    <xf numFmtId="1" fontId="1" fillId="0" borderId="9" xfId="0" applyNumberFormat="1" applyFont="1" applyBorder="1"/>
    <xf numFmtId="9" fontId="1" fillId="0" borderId="10" xfId="1" applyFont="1" applyBorder="1"/>
    <xf numFmtId="9" fontId="0" fillId="0" borderId="0" xfId="1" applyFont="1"/>
    <xf numFmtId="0" fontId="3" fillId="0" borderId="0" xfId="0" applyFont="1"/>
    <xf numFmtId="0" fontId="4" fillId="0" borderId="0" xfId="0" applyFont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4" fontId="0" fillId="0" borderId="0" xfId="0" applyNumberFormat="1"/>
    <xf numFmtId="0" fontId="1" fillId="0" borderId="5" xfId="0" applyFont="1" applyBorder="1"/>
    <xf numFmtId="1" fontId="0" fillId="0" borderId="10" xfId="0" applyNumberFormat="1" applyBorder="1"/>
    <xf numFmtId="0" fontId="1" fillId="0" borderId="5" xfId="0" applyFont="1" applyBorder="1" applyAlignment="1">
      <alignment horizontal="left"/>
    </xf>
    <xf numFmtId="9" fontId="0" fillId="0" borderId="7" xfId="0" applyNumberFormat="1" applyBorder="1"/>
    <xf numFmtId="0" fontId="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tabSelected="1" workbookViewId="0">
      <selection activeCell="C2" sqref="C2"/>
    </sheetView>
  </sheetViews>
  <sheetFormatPr defaultRowHeight="15" x14ac:dyDescent="0.25"/>
  <cols>
    <col min="1" max="1" width="36.5703125" customWidth="1"/>
    <col min="2" max="2" width="10.28515625" customWidth="1"/>
    <col min="3" max="3" width="15.140625" customWidth="1"/>
    <col min="4" max="4" width="14.28515625" customWidth="1"/>
    <col min="5" max="5" width="2.42578125" customWidth="1"/>
    <col min="6" max="6" width="10.28515625" customWidth="1"/>
    <col min="7" max="7" width="15.7109375" customWidth="1"/>
    <col min="8" max="8" width="14.28515625" customWidth="1"/>
  </cols>
  <sheetData>
    <row r="1" spans="1:8" x14ac:dyDescent="0.25">
      <c r="A1" s="23" t="s">
        <v>0</v>
      </c>
    </row>
    <row r="2" spans="1:8" x14ac:dyDescent="0.25">
      <c r="A2" s="15"/>
    </row>
    <row r="3" spans="1:8" x14ac:dyDescent="0.25">
      <c r="A3" s="14" t="s">
        <v>1</v>
      </c>
    </row>
    <row r="4" spans="1:8" ht="49.5" customHeight="1" x14ac:dyDescent="0.25">
      <c r="A4" s="1"/>
      <c r="B4" s="3" t="s">
        <v>2</v>
      </c>
      <c r="C4" s="3" t="s">
        <v>3</v>
      </c>
      <c r="D4" s="3" t="s">
        <v>4</v>
      </c>
      <c r="F4" s="3" t="s">
        <v>5</v>
      </c>
      <c r="G4" s="3" t="s">
        <v>6</v>
      </c>
      <c r="H4" s="3" t="s">
        <v>7</v>
      </c>
    </row>
    <row r="5" spans="1:8" x14ac:dyDescent="0.25">
      <c r="A5" s="9" t="s">
        <v>8</v>
      </c>
      <c r="B5" s="4"/>
      <c r="C5" s="4"/>
      <c r="D5" s="4"/>
      <c r="F5" s="4"/>
      <c r="G5" s="4"/>
      <c r="H5" s="4"/>
    </row>
    <row r="6" spans="1:8" x14ac:dyDescent="0.25">
      <c r="A6" s="2" t="s">
        <v>9</v>
      </c>
      <c r="B6" s="5">
        <v>8</v>
      </c>
      <c r="C6" s="5">
        <v>0</v>
      </c>
      <c r="D6" s="5">
        <v>8</v>
      </c>
      <c r="F6" s="5">
        <v>8</v>
      </c>
      <c r="G6" s="5">
        <v>0</v>
      </c>
      <c r="H6" s="5">
        <v>8</v>
      </c>
    </row>
    <row r="7" spans="1:8" x14ac:dyDescent="0.25">
      <c r="A7" s="2" t="s">
        <v>10</v>
      </c>
      <c r="B7" s="5">
        <v>155</v>
      </c>
      <c r="C7" s="5">
        <v>0</v>
      </c>
      <c r="D7" s="5">
        <v>155</v>
      </c>
      <c r="F7" s="5">
        <v>152</v>
      </c>
      <c r="G7" s="5">
        <v>0</v>
      </c>
      <c r="H7" s="5">
        <v>152</v>
      </c>
    </row>
    <row r="8" spans="1:8" x14ac:dyDescent="0.25">
      <c r="A8" s="2" t="s">
        <v>11</v>
      </c>
      <c r="B8" s="5">
        <v>660</v>
      </c>
      <c r="C8" s="5">
        <v>22</v>
      </c>
      <c r="D8" s="5">
        <f>660+22</f>
        <v>682</v>
      </c>
      <c r="F8" s="5">
        <v>664</v>
      </c>
      <c r="G8" s="5">
        <v>30</v>
      </c>
      <c r="H8" s="5">
        <f>664+30</f>
        <v>694</v>
      </c>
    </row>
    <row r="9" spans="1:8" x14ac:dyDescent="0.25">
      <c r="A9" s="2" t="s">
        <v>12</v>
      </c>
      <c r="B9" s="5">
        <v>103</v>
      </c>
      <c r="C9" s="5">
        <v>0</v>
      </c>
      <c r="D9" s="5">
        <v>103</v>
      </c>
      <c r="F9" s="5">
        <v>77</v>
      </c>
      <c r="G9" s="5">
        <v>0</v>
      </c>
      <c r="H9" s="5">
        <v>77</v>
      </c>
    </row>
    <row r="10" spans="1:8" x14ac:dyDescent="0.25">
      <c r="A10" s="17" t="s">
        <v>13</v>
      </c>
      <c r="B10" s="11">
        <v>926</v>
      </c>
      <c r="C10" s="11">
        <v>22</v>
      </c>
      <c r="D10" s="11">
        <f>SUM(D6:D9)</f>
        <v>948</v>
      </c>
      <c r="F10" s="11">
        <v>900</v>
      </c>
      <c r="G10" s="11">
        <v>30</v>
      </c>
      <c r="H10" s="11">
        <f>+F10+30</f>
        <v>930</v>
      </c>
    </row>
    <row r="11" spans="1:8" x14ac:dyDescent="0.25">
      <c r="A11" s="19" t="s">
        <v>14</v>
      </c>
      <c r="B11" s="20"/>
      <c r="C11" s="20"/>
      <c r="D11" s="20"/>
      <c r="F11" s="20"/>
      <c r="G11" s="20"/>
      <c r="H11" s="20"/>
    </row>
    <row r="12" spans="1:8" x14ac:dyDescent="0.25">
      <c r="A12" s="9" t="s">
        <v>15</v>
      </c>
      <c r="B12" s="4"/>
      <c r="C12" s="4"/>
      <c r="D12" s="4"/>
      <c r="F12" s="4"/>
      <c r="G12" s="4"/>
      <c r="H12" s="4"/>
    </row>
    <row r="13" spans="1:8" x14ac:dyDescent="0.25">
      <c r="A13" s="2" t="s">
        <v>16</v>
      </c>
      <c r="B13" s="6">
        <v>4</v>
      </c>
      <c r="C13" s="6">
        <v>0</v>
      </c>
      <c r="D13" s="6">
        <v>4</v>
      </c>
      <c r="F13" s="6">
        <v>4</v>
      </c>
      <c r="G13" s="6">
        <v>0</v>
      </c>
      <c r="H13" s="6">
        <v>4</v>
      </c>
    </row>
    <row r="14" spans="1:8" x14ac:dyDescent="0.25">
      <c r="A14" s="2" t="s">
        <v>10</v>
      </c>
      <c r="B14" s="6">
        <v>24.2</v>
      </c>
      <c r="C14" s="6">
        <v>0</v>
      </c>
      <c r="D14" s="6">
        <v>24.2</v>
      </c>
      <c r="F14" s="6">
        <v>25</v>
      </c>
      <c r="G14" s="6">
        <v>0</v>
      </c>
      <c r="H14" s="6">
        <v>25</v>
      </c>
    </row>
    <row r="15" spans="1:8" x14ac:dyDescent="0.25">
      <c r="A15" s="2" t="s">
        <v>11</v>
      </c>
      <c r="B15" s="6">
        <v>72.3</v>
      </c>
      <c r="C15" s="6">
        <v>2.4000000000000057</v>
      </c>
      <c r="D15" s="6">
        <f>72.3+2.4</f>
        <v>74.7</v>
      </c>
      <c r="F15" s="6">
        <v>76.2</v>
      </c>
      <c r="G15" s="6">
        <v>3.5999999999999943</v>
      </c>
      <c r="H15" s="6">
        <f>76.2+3.6</f>
        <v>79.8</v>
      </c>
    </row>
    <row r="16" spans="1:8" x14ac:dyDescent="0.25">
      <c r="A16" s="2" t="s">
        <v>12</v>
      </c>
      <c r="B16" s="6">
        <v>10.6</v>
      </c>
      <c r="C16" s="6">
        <v>0</v>
      </c>
      <c r="D16" s="6">
        <v>10.6</v>
      </c>
      <c r="F16" s="6">
        <v>8.6999999999999993</v>
      </c>
      <c r="G16" s="6">
        <v>0</v>
      </c>
      <c r="H16" s="6">
        <v>8.6999999999999993</v>
      </c>
    </row>
    <row r="17" spans="1:8" x14ac:dyDescent="0.25">
      <c r="A17" s="17" t="s">
        <v>13</v>
      </c>
      <c r="B17" s="10">
        <v>111</v>
      </c>
      <c r="C17" s="10">
        <v>2.4000000000000057</v>
      </c>
      <c r="D17" s="10">
        <f>SUM(D13:D16)-0.1</f>
        <v>113.4</v>
      </c>
      <c r="F17" s="10">
        <v>113.9</v>
      </c>
      <c r="G17" s="10">
        <v>3.5999999999999943</v>
      </c>
      <c r="H17" s="10">
        <f>SUM(H13:H16)</f>
        <v>117.5</v>
      </c>
    </row>
    <row r="18" spans="1:8" x14ac:dyDescent="0.25">
      <c r="A18" s="9" t="s">
        <v>17</v>
      </c>
      <c r="B18" s="4"/>
      <c r="C18" s="4"/>
      <c r="D18" s="4"/>
      <c r="F18" s="4"/>
      <c r="G18" s="4"/>
      <c r="H18" s="4"/>
    </row>
    <row r="19" spans="1:8" x14ac:dyDescent="0.25">
      <c r="A19" s="2" t="s">
        <v>9</v>
      </c>
      <c r="B19" s="6">
        <v>1</v>
      </c>
      <c r="C19" s="6">
        <v>0</v>
      </c>
      <c r="D19" s="6">
        <v>1</v>
      </c>
      <c r="F19" s="6">
        <v>1</v>
      </c>
      <c r="G19" s="6">
        <v>0</v>
      </c>
      <c r="H19" s="6">
        <v>1</v>
      </c>
    </row>
    <row r="20" spans="1:8" x14ac:dyDescent="0.25">
      <c r="A20" s="2" t="s">
        <v>10</v>
      </c>
      <c r="B20" s="6">
        <v>7.7</v>
      </c>
      <c r="C20" s="6">
        <v>0</v>
      </c>
      <c r="D20" s="6">
        <v>7.7</v>
      </c>
      <c r="F20" s="6">
        <v>8.1</v>
      </c>
      <c r="G20" s="6">
        <v>0</v>
      </c>
      <c r="H20" s="6">
        <v>8.1</v>
      </c>
    </row>
    <row r="21" spans="1:8" x14ac:dyDescent="0.25">
      <c r="A21" s="2" t="s">
        <v>11</v>
      </c>
      <c r="B21" s="6">
        <v>24.4</v>
      </c>
      <c r="C21" s="6">
        <v>0.69999999999999929</v>
      </c>
      <c r="D21" s="6">
        <f>24.4+0.7</f>
        <v>25.099999999999998</v>
      </c>
      <c r="F21" s="6">
        <v>26.2</v>
      </c>
      <c r="G21" s="6">
        <v>1.1000000000000014</v>
      </c>
      <c r="H21" s="6">
        <f>26.2+1.1</f>
        <v>27.3</v>
      </c>
    </row>
    <row r="22" spans="1:8" x14ac:dyDescent="0.25">
      <c r="A22" s="2" t="s">
        <v>12</v>
      </c>
      <c r="B22" s="6">
        <v>0.7</v>
      </c>
      <c r="C22" s="6">
        <v>0</v>
      </c>
      <c r="D22" s="6">
        <v>0.7</v>
      </c>
      <c r="F22" s="6">
        <v>0.6</v>
      </c>
      <c r="G22" s="6">
        <v>0</v>
      </c>
      <c r="H22" s="6">
        <v>0.6</v>
      </c>
    </row>
    <row r="23" spans="1:8" x14ac:dyDescent="0.25">
      <c r="A23" s="17" t="s">
        <v>13</v>
      </c>
      <c r="B23" s="8">
        <v>33.799999999999997</v>
      </c>
      <c r="C23" s="8">
        <v>0.70000000000000284</v>
      </c>
      <c r="D23" s="8">
        <f>SUM(D19:D22)</f>
        <v>34.5</v>
      </c>
      <c r="F23" s="8">
        <v>35.9</v>
      </c>
      <c r="G23" s="8">
        <v>1.1000000000000014</v>
      </c>
      <c r="H23" s="8">
        <f>SUM(H19:H22)</f>
        <v>37</v>
      </c>
    </row>
    <row r="24" spans="1:8" x14ac:dyDescent="0.25">
      <c r="A24" s="21" t="s">
        <v>18</v>
      </c>
      <c r="B24" s="12">
        <v>0.3</v>
      </c>
      <c r="C24" s="12">
        <v>0</v>
      </c>
      <c r="D24" s="12">
        <v>0.3</v>
      </c>
      <c r="F24" s="12">
        <v>0.31</v>
      </c>
      <c r="G24" s="12">
        <v>0</v>
      </c>
      <c r="H24" s="12">
        <v>0.31</v>
      </c>
    </row>
    <row r="25" spans="1:8" x14ac:dyDescent="0.25">
      <c r="A25" s="9" t="s">
        <v>19</v>
      </c>
      <c r="B25" s="7"/>
      <c r="C25" s="7"/>
      <c r="D25" s="22"/>
      <c r="F25" s="7"/>
      <c r="G25" s="7"/>
      <c r="H25" s="22"/>
    </row>
    <row r="26" spans="1:8" x14ac:dyDescent="0.25">
      <c r="A26" s="2" t="s">
        <v>16</v>
      </c>
      <c r="B26" s="6">
        <v>4.9000000000000004</v>
      </c>
      <c r="C26" s="6">
        <v>0</v>
      </c>
      <c r="D26" s="6">
        <f>B26</f>
        <v>4.9000000000000004</v>
      </c>
      <c r="F26" s="6">
        <v>5</v>
      </c>
      <c r="G26" s="6">
        <v>0</v>
      </c>
      <c r="H26" s="6">
        <f>F26</f>
        <v>5</v>
      </c>
    </row>
    <row r="27" spans="1:8" x14ac:dyDescent="0.25">
      <c r="A27" s="2" t="s">
        <v>10</v>
      </c>
      <c r="B27" s="6">
        <v>32</v>
      </c>
      <c r="C27" s="6">
        <v>0</v>
      </c>
      <c r="D27" s="6">
        <f>B27</f>
        <v>32</v>
      </c>
      <c r="F27" s="6">
        <v>33.1</v>
      </c>
      <c r="G27" s="6">
        <v>0</v>
      </c>
      <c r="H27" s="6">
        <f>F27</f>
        <v>33.1</v>
      </c>
    </row>
    <row r="28" spans="1:8" x14ac:dyDescent="0.25">
      <c r="A28" s="2" t="s">
        <v>11</v>
      </c>
      <c r="B28" s="6">
        <v>96.7</v>
      </c>
      <c r="C28" s="6">
        <v>3.0999999999999943</v>
      </c>
      <c r="D28" s="6">
        <f>D21+D15</f>
        <v>99.8</v>
      </c>
      <c r="F28" s="6">
        <v>102.4</v>
      </c>
      <c r="G28" s="6">
        <v>4.6999999999999886</v>
      </c>
      <c r="H28" s="6">
        <f>H21+H15</f>
        <v>107.1</v>
      </c>
    </row>
    <row r="29" spans="1:8" x14ac:dyDescent="0.25">
      <c r="A29" s="2" t="s">
        <v>12</v>
      </c>
      <c r="B29" s="6">
        <v>11.3</v>
      </c>
      <c r="C29" s="6">
        <v>0</v>
      </c>
      <c r="D29" s="6">
        <f>B29</f>
        <v>11.3</v>
      </c>
      <c r="F29" s="6">
        <v>9.3000000000000007</v>
      </c>
      <c r="G29" s="6">
        <v>0</v>
      </c>
      <c r="H29" s="6">
        <f>F29</f>
        <v>9.3000000000000007</v>
      </c>
    </row>
    <row r="30" spans="1:8" x14ac:dyDescent="0.25">
      <c r="A30" s="16" t="s">
        <v>13</v>
      </c>
      <c r="B30" s="10">
        <v>144.80000000000001</v>
      </c>
      <c r="C30" s="10">
        <v>3.0999999999999943</v>
      </c>
      <c r="D30" s="10">
        <f>D23+D17</f>
        <v>147.9</v>
      </c>
      <c r="F30" s="10">
        <v>149.80000000000001</v>
      </c>
      <c r="G30" s="10">
        <v>4.6999999999999886</v>
      </c>
      <c r="H30" s="10">
        <f>H23+H17</f>
        <v>154.5</v>
      </c>
    </row>
    <row r="31" spans="1:8" x14ac:dyDescent="0.25">
      <c r="B31" s="13"/>
      <c r="C31" s="13"/>
      <c r="D31" s="13"/>
      <c r="F31" s="13"/>
      <c r="G31" s="13"/>
      <c r="H31" s="13"/>
    </row>
    <row r="32" spans="1:8" x14ac:dyDescent="0.25">
      <c r="B32" s="18"/>
      <c r="C32" s="18"/>
      <c r="D32" s="18"/>
      <c r="F32" s="18"/>
      <c r="G32" s="18"/>
      <c r="H32" s="18"/>
    </row>
    <row r="33" spans="2:8" x14ac:dyDescent="0.25">
      <c r="B33" s="18"/>
      <c r="C33" s="18"/>
      <c r="D33" s="18"/>
      <c r="F33" s="18"/>
      <c r="G33" s="18"/>
      <c r="H33" s="18"/>
    </row>
    <row r="34" spans="2:8" x14ac:dyDescent="0.25">
      <c r="B34" s="18"/>
      <c r="C34" s="18"/>
      <c r="D34" s="18"/>
      <c r="F34" s="18"/>
      <c r="G34" s="18"/>
      <c r="H34" s="18"/>
    </row>
    <row r="35" spans="2:8" x14ac:dyDescent="0.25">
      <c r="B35" s="18"/>
      <c r="C35" s="18"/>
      <c r="D35" s="18"/>
      <c r="F35" s="18"/>
      <c r="G35" s="18"/>
      <c r="H35" s="18"/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8E665D1BAA84EACA89FD01EA8A0E4" ma:contentTypeVersion="5" ma:contentTypeDescription="Create a new document." ma:contentTypeScope="" ma:versionID="880620aa4b4a24216fffb1dae43960e4">
  <xsd:schema xmlns:xsd="http://www.w3.org/2001/XMLSchema" xmlns:xs="http://www.w3.org/2001/XMLSchema" xmlns:p="http://schemas.microsoft.com/office/2006/metadata/properties" xmlns:ns2="9a3305de-f341-4cbc-8e39-e4b91fec2ef4" xmlns:ns3="d346848b-b2cf-4920-ac30-030f671dd7ff" targetNamespace="http://schemas.microsoft.com/office/2006/metadata/properties" ma:root="true" ma:fieldsID="cb2bc4132057636b18fa689cec8baaab" ns2:_="" ns3:_="">
    <xsd:import namespace="9a3305de-f341-4cbc-8e39-e4b91fec2ef4"/>
    <xsd:import namespace="d346848b-b2cf-4920-ac30-030f671dd7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305de-f341-4cbc-8e39-e4b91fec2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6848b-b2cf-4920-ac30-030f671dd7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80F5C8-EEEA-4044-BD86-12A8062220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3305de-f341-4cbc-8e39-e4b91fec2ef4"/>
    <ds:schemaRef ds:uri="d346848b-b2cf-4920-ac30-030f671dd7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2AE6C2-0AAB-4501-9A45-563A6DC559A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346848b-b2cf-4920-ac30-030f671dd7ff"/>
    <ds:schemaRef ds:uri="9a3305de-f341-4cbc-8e39-e4b91fec2ef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16EB461-BA12-4ECB-ACDE-FC0165C0BF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D-1-3-A1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IESO</dc:creator>
  <cp:keywords/>
  <dc:description/>
  <cp:lastModifiedBy>Author </cp:lastModifiedBy>
  <cp:revision/>
  <cp:lastPrinted>2024-01-11T19:06:21Z</cp:lastPrinted>
  <dcterms:created xsi:type="dcterms:W3CDTF">1900-01-01T05:00:00Z</dcterms:created>
  <dcterms:modified xsi:type="dcterms:W3CDTF">2024-01-11T21:18:45Z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0x010100BAF8E665D1BAA84EACA89FD01EA8A0E4</vt:lpwstr>
  </property>
  <property fmtid="{D5CDD505-2E9C-101B-9397-08002B2CF9AE}" pid="3" name="Order">
    <vt:r8>30400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