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ganvilleCommunityExpansionProject/Interrogatory Responses/Live Excels/"/>
    </mc:Choice>
  </mc:AlternateContent>
  <xr:revisionPtr revIDLastSave="2" documentId="13_ncr:1_{E6E3AF78-B39B-4125-811D-E60B3A8E2316}" xr6:coauthVersionLast="47" xr6:coauthVersionMax="47" xr10:uidLastSave="{E12CD94C-4AC1-486E-91EF-1731D455CF74}"/>
  <bookViews>
    <workbookView xWindow="-110" yWindow="-110" windowWidth="19420" windowHeight="10420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8" i="1" s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L42" i="3" s="1"/>
  <c r="M41" i="3"/>
  <c r="N41" i="3"/>
  <c r="N42" i="3" s="1"/>
  <c r="O41" i="3"/>
  <c r="O42" i="3" s="1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E18" i="1" s="1"/>
  <c r="K42" i="1" l="1"/>
  <c r="D18" i="1"/>
  <c r="K30" i="4"/>
  <c r="H18" i="4"/>
  <c r="L42" i="4"/>
  <c r="R30" i="4"/>
  <c r="P30" i="3"/>
  <c r="K42" i="3"/>
  <c r="E42" i="3"/>
  <c r="M42" i="3"/>
  <c r="N18" i="3"/>
  <c r="F18" i="3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L30" i="2"/>
  <c r="G30" i="1"/>
  <c r="R42" i="1"/>
  <c r="J42" i="1"/>
  <c r="R30" i="1"/>
  <c r="I42" i="1"/>
  <c r="M30" i="1"/>
  <c r="O30" i="1"/>
  <c r="J30" i="1"/>
  <c r="Q42" i="1"/>
  <c r="K18" i="1"/>
  <c r="D19" i="1" s="1"/>
  <c r="Q30" i="1"/>
  <c r="I30" i="1"/>
  <c r="F18" i="2"/>
  <c r="N18" i="2"/>
  <c r="I30" i="2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K18" i="3"/>
  <c r="L18" i="3"/>
  <c r="L42" i="1"/>
  <c r="P42" i="1"/>
  <c r="H42" i="1"/>
  <c r="E30" i="1"/>
  <c r="D30" i="1"/>
  <c r="D42" i="1"/>
  <c r="D43" i="3" l="1"/>
  <c r="D31" i="3"/>
  <c r="D19" i="3"/>
  <c r="D31" i="2"/>
  <c r="D43" i="2"/>
  <c r="D43" i="1"/>
  <c r="D19" i="4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<sst xmlns="http://schemas.openxmlformats.org/spreadsheetml/2006/main" count="168" uniqueCount="23">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</sst>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Border="1"/>
    <xf numFmtId="0" fontId="2" fillId="0" borderId="0" xfId="2" applyFont="1" applyBorder="1"/>
    <xf numFmtId="9" fontId="2" fillId="0" borderId="0" xfId="2" applyNumberFormat="1" applyFont="1" applyBorder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tabSelected="1" view="pageBreakPreview" zoomScale="85" zoomScaleNormal="70" zoomScaleSheetLayoutView="85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20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20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 x14ac:dyDescent="0.3">
      <c r="C5" s="2" t="s">
        <v>4</v>
      </c>
      <c r="D5" s="6">
        <v>0.04</v>
      </c>
      <c r="T5" s="24"/>
    </row>
    <row r="6" spans="1:20" x14ac:dyDescent="0.3">
      <c r="D6" s="7" t="s">
        <v>5</v>
      </c>
    </row>
    <row r="8" spans="1:20" ht="14.5" thickBot="1" x14ac:dyDescent="0.35"/>
    <row r="9" spans="1:20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20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20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20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20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>1/(1+$D$5)^F13</f>
        <v>0.92455621301775137</v>
      </c>
      <c r="G14" s="26">
        <f t="shared" ref="G14:R14" si="0">1/(1+$D$5)^G13</f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20" x14ac:dyDescent="0.3">
      <c r="A15" s="28"/>
      <c r="B15" s="30"/>
      <c r="C15" s="25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 x14ac:dyDescent="0.3">
      <c r="A16" s="28"/>
      <c r="B16" s="30"/>
      <c r="C16" s="25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8"/>
      <c r="B17" s="30"/>
      <c r="C17" s="25" t="s">
        <v>15</v>
      </c>
      <c r="D17" s="15">
        <f>D15+D16</f>
        <v>5567.850249073771</v>
      </c>
      <c r="E17" s="15">
        <f>E15+E16</f>
        <v>495.72914273108711</v>
      </c>
      <c r="F17" s="15">
        <f>F15+F16</f>
        <v>524.61814123104887</v>
      </c>
      <c r="G17" s="15">
        <f t="shared" ref="G17:R17" si="1">G15+G16</f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8"/>
      <c r="B18" s="30"/>
      <c r="C18" s="25" t="s">
        <v>16</v>
      </c>
      <c r="D18" s="15">
        <f>D17</f>
        <v>5567.850249073771</v>
      </c>
      <c r="E18" s="15">
        <f>E17*E14</f>
        <v>476.66263724142988</v>
      </c>
      <c r="F18" s="15">
        <f>F17*F14</f>
        <v>485.0389619369904</v>
      </c>
      <c r="G18" s="15">
        <f t="shared" ref="G18:R18" si="2">G17*G14</f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12087.281392590605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" si="3">1/(1+$D$5)^F25</f>
        <v>0.92455621301775137</v>
      </c>
      <c r="G26" s="26">
        <f t="shared" ref="G26" si="4">1/(1+$D$5)^G25</f>
        <v>0.88899635867091487</v>
      </c>
      <c r="H26" s="26">
        <f t="shared" ref="H26" si="5">1/(1+$D$5)^H25</f>
        <v>0.85480419102972571</v>
      </c>
      <c r="I26" s="26">
        <f t="shared" ref="I26" si="6">1/(1+$D$5)^I25</f>
        <v>0.82192710675935154</v>
      </c>
      <c r="J26" s="26">
        <f t="shared" ref="J26" si="7">1/(1+$D$5)^J25</f>
        <v>0.79031452573014571</v>
      </c>
      <c r="K26" s="26">
        <f t="shared" ref="K26" si="8">1/(1+$D$5)^K25</f>
        <v>0.75991781320206331</v>
      </c>
      <c r="L26" s="26">
        <f t="shared" ref="L26" si="9">1/(1+$D$5)^L25</f>
        <v>0.73069020500198378</v>
      </c>
      <c r="M26" s="26">
        <f t="shared" ref="M26" si="10">1/(1+$D$5)^M25</f>
        <v>0.70258673557883045</v>
      </c>
      <c r="N26" s="26">
        <f t="shared" ref="N26" si="11">1/(1+$D$5)^N25</f>
        <v>0.67556416882579851</v>
      </c>
      <c r="O26" s="26">
        <f t="shared" ref="O26" si="12">1/(1+$D$5)^O25</f>
        <v>0.6495809315632679</v>
      </c>
      <c r="P26" s="26">
        <f t="shared" ref="P26" si="13">1/(1+$D$5)^P25</f>
        <v>0.62459704958006512</v>
      </c>
      <c r="Q26" s="26">
        <f t="shared" ref="Q26" si="14">1/(1+$D$5)^Q25</f>
        <v>0.600574086134678</v>
      </c>
      <c r="R26" s="12">
        <f t="shared" ref="R26" si="15">1/(1+$D$5)^R25</f>
        <v>0.57747508282180582</v>
      </c>
    </row>
    <row r="27" spans="1:19" x14ac:dyDescent="0.3">
      <c r="A27" s="28"/>
      <c r="B27" s="30"/>
      <c r="C27" s="25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8"/>
      <c r="B29" s="30"/>
      <c r="C29" s="25" t="s">
        <v>15</v>
      </c>
      <c r="D29" s="15">
        <f>D28+D27</f>
        <v>5846.2048925671515</v>
      </c>
      <c r="E29" s="15">
        <f t="shared" ref="E29:R29" si="16">E28+E27</f>
        <v>792.42729016710791</v>
      </c>
      <c r="F29" s="15">
        <f t="shared" si="16"/>
        <v>838.64968776705427</v>
      </c>
      <c r="G29" s="15">
        <f t="shared" si="16"/>
        <v>884.87208536700609</v>
      </c>
      <c r="H29" s="15">
        <f t="shared" si="16"/>
        <v>931.09448296695405</v>
      </c>
      <c r="I29" s="15">
        <f t="shared" si="16"/>
        <v>977.31688056689882</v>
      </c>
      <c r="J29" s="15">
        <f t="shared" si="16"/>
        <v>1023.3776613920315</v>
      </c>
      <c r="K29" s="15">
        <f t="shared" si="16"/>
        <v>1069.6000589919734</v>
      </c>
      <c r="L29" s="15">
        <f t="shared" si="16"/>
        <v>1069.6000589919734</v>
      </c>
      <c r="M29" s="15">
        <f t="shared" si="16"/>
        <v>1069.6000589919734</v>
      </c>
      <c r="N29" s="15">
        <f t="shared" si="16"/>
        <v>1069.6000589919734</v>
      </c>
      <c r="O29" s="15">
        <f t="shared" si="16"/>
        <v>1069.6000589919734</v>
      </c>
      <c r="P29" s="15">
        <f t="shared" si="16"/>
        <v>1069.6000589919734</v>
      </c>
      <c r="Q29" s="15">
        <f t="shared" si="16"/>
        <v>1069.6000589919734</v>
      </c>
      <c r="R29" s="16">
        <f t="shared" si="16"/>
        <v>1069.6000589919734</v>
      </c>
    </row>
    <row r="30" spans="1:19" x14ac:dyDescent="0.3">
      <c r="A30" s="28"/>
      <c r="B30" s="30"/>
      <c r="C30" s="25" t="s">
        <v>16</v>
      </c>
      <c r="D30" s="15">
        <f>D29</f>
        <v>5846.2048925671515</v>
      </c>
      <c r="E30" s="15">
        <f>E29*E26</f>
        <v>761.9493174683729</v>
      </c>
      <c r="F30" s="15">
        <f t="shared" ref="F30:R30" si="17">F29*F26</f>
        <v>775.37877937042731</v>
      </c>
      <c r="G30" s="15">
        <f t="shared" si="17"/>
        <v>786.64806178080732</v>
      </c>
      <c r="H30" s="15">
        <f t="shared" si="17"/>
        <v>795.90346628480791</v>
      </c>
      <c r="I30" s="15">
        <f t="shared" si="17"/>
        <v>803.28323603142587</v>
      </c>
      <c r="J30" s="15">
        <f t="shared" si="17"/>
        <v>808.79023110586911</v>
      </c>
      <c r="K30" s="15">
        <f t="shared" si="17"/>
        <v>812.80813782997825</v>
      </c>
      <c r="L30" s="15">
        <f t="shared" si="17"/>
        <v>781.54628637497899</v>
      </c>
      <c r="M30" s="15">
        <f t="shared" si="17"/>
        <v>751.48681382209509</v>
      </c>
      <c r="N30" s="15">
        <f t="shared" si="17"/>
        <v>722.58347482893748</v>
      </c>
      <c r="O30" s="15">
        <f t="shared" si="17"/>
        <v>694.79180272013241</v>
      </c>
      <c r="P30" s="15">
        <f t="shared" si="17"/>
        <v>668.0690410770502</v>
      </c>
      <c r="Q30" s="15">
        <f t="shared" si="17"/>
        <v>642.37407795870206</v>
      </c>
      <c r="R30" s="16">
        <f t="shared" si="17"/>
        <v>617.66738265259823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16269.485001873336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" si="18">1/(1+$D$5)^F37</f>
        <v>0.92455621301775137</v>
      </c>
      <c r="G38" s="26">
        <f t="shared" ref="G38" si="19">1/(1+$D$5)^G37</f>
        <v>0.88899635867091487</v>
      </c>
      <c r="H38" s="26">
        <f t="shared" ref="H38" si="20">1/(1+$D$5)^H37</f>
        <v>0.85480419102972571</v>
      </c>
      <c r="I38" s="26">
        <f t="shared" ref="I38" si="21">1/(1+$D$5)^I37</f>
        <v>0.82192710675935154</v>
      </c>
      <c r="J38" s="26">
        <f t="shared" ref="J38" si="22">1/(1+$D$5)^J37</f>
        <v>0.79031452573014571</v>
      </c>
      <c r="K38" s="26">
        <f t="shared" ref="K38" si="23">1/(1+$D$5)^K37</f>
        <v>0.75991781320206331</v>
      </c>
      <c r="L38" s="26">
        <f t="shared" ref="L38" si="24">1/(1+$D$5)^L37</f>
        <v>0.73069020500198378</v>
      </c>
      <c r="M38" s="26">
        <f t="shared" ref="M38" si="25">1/(1+$D$5)^M37</f>
        <v>0.70258673557883045</v>
      </c>
      <c r="N38" s="26">
        <f t="shared" ref="N38" si="26">1/(1+$D$5)^N37</f>
        <v>0.67556416882579851</v>
      </c>
      <c r="O38" s="26">
        <f t="shared" ref="O38" si="27">1/(1+$D$5)^O37</f>
        <v>0.6495809315632679</v>
      </c>
      <c r="P38" s="26">
        <f t="shared" ref="P38" si="28">1/(1+$D$5)^P37</f>
        <v>0.62459704958006512</v>
      </c>
      <c r="Q38" s="26">
        <f t="shared" ref="Q38" si="29">1/(1+$D$5)^Q37</f>
        <v>0.600574086134678</v>
      </c>
      <c r="R38" s="12">
        <f t="shared" ref="R38" si="30">1/(1+$D$5)^R37</f>
        <v>0.57747508282180582</v>
      </c>
    </row>
    <row r="39" spans="1:18" x14ac:dyDescent="0.3">
      <c r="A39" s="28"/>
      <c r="B39" s="30"/>
      <c r="C39" s="25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8"/>
      <c r="B41" s="30"/>
      <c r="C41" s="25" t="s">
        <v>15</v>
      </c>
      <c r="D41" s="15">
        <f>D40+D39</f>
        <v>6032.5074080472896</v>
      </c>
      <c r="E41" s="15">
        <f t="shared" ref="E41:R41" si="31">E40+E39</f>
        <v>990.28540504723424</v>
      </c>
      <c r="F41" s="15">
        <f t="shared" si="31"/>
        <v>1048.0634020471578</v>
      </c>
      <c r="G41" s="15">
        <f t="shared" si="31"/>
        <v>1105.8413990470965</v>
      </c>
      <c r="H41" s="15">
        <f t="shared" si="31"/>
        <v>1163.6193960470291</v>
      </c>
      <c r="I41" s="15">
        <f t="shared" si="31"/>
        <v>1221.3973930469676</v>
      </c>
      <c r="J41" s="15">
        <f t="shared" si="31"/>
        <v>1278.9733690783683</v>
      </c>
      <c r="K41" s="15">
        <f t="shared" si="31"/>
        <v>1336.751366078305</v>
      </c>
      <c r="L41" s="15">
        <f t="shared" si="31"/>
        <v>1336.751366078305</v>
      </c>
      <c r="M41" s="15">
        <f t="shared" si="31"/>
        <v>1336.751366078305</v>
      </c>
      <c r="N41" s="15">
        <f t="shared" si="31"/>
        <v>1336.751366078305</v>
      </c>
      <c r="O41" s="15">
        <f t="shared" si="31"/>
        <v>1336.751366078305</v>
      </c>
      <c r="P41" s="15">
        <f t="shared" si="31"/>
        <v>1336.751366078305</v>
      </c>
      <c r="Q41" s="15">
        <f t="shared" si="31"/>
        <v>1336.751366078305</v>
      </c>
      <c r="R41" s="16">
        <f t="shared" si="31"/>
        <v>1336.751366078305</v>
      </c>
    </row>
    <row r="42" spans="1:18" x14ac:dyDescent="0.3">
      <c r="A42" s="28"/>
      <c r="B42" s="30"/>
      <c r="C42" s="25" t="s">
        <v>16</v>
      </c>
      <c r="D42" s="15">
        <f>D41</f>
        <v>6032.5074080472896</v>
      </c>
      <c r="E42" s="15">
        <f>E41*E38</f>
        <v>952.19750485310976</v>
      </c>
      <c r="F42" s="15">
        <f t="shared" ref="F42:R42" si="32">F41*F38</f>
        <v>968.99352999922121</v>
      </c>
      <c r="G42" s="15">
        <f t="shared" si="32"/>
        <v>983.08897702041884</v>
      </c>
      <c r="H42" s="15">
        <f t="shared" si="32"/>
        <v>994.66673650447876</v>
      </c>
      <c r="I42" s="15">
        <f t="shared" si="32"/>
        <v>1003.8996254705087</v>
      </c>
      <c r="J42" s="15">
        <f t="shared" si="32"/>
        <v>1010.7912316046572</v>
      </c>
      <c r="K42" s="15">
        <f t="shared" si="32"/>
        <v>1015.8211749050963</v>
      </c>
      <c r="L42" s="15">
        <f t="shared" si="32"/>
        <v>976.75112971643853</v>
      </c>
      <c r="M42" s="15">
        <f t="shared" si="32"/>
        <v>939.18377857349844</v>
      </c>
      <c r="N42" s="15">
        <f t="shared" si="32"/>
        <v>903.06132555144075</v>
      </c>
      <c r="O42" s="15">
        <f t="shared" si="32"/>
        <v>868.32819764561634</v>
      </c>
      <c r="P42" s="15">
        <f t="shared" si="32"/>
        <v>834.93095927463082</v>
      </c>
      <c r="Q42" s="15">
        <f t="shared" si="32"/>
        <v>802.81823007176035</v>
      </c>
      <c r="R42" s="16">
        <f t="shared" si="32"/>
        <v>771.94060583823125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19058.980415076396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tabSelected="1" view="pageBreakPreview" topLeftCell="A3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1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 t="shared" ref="E14:R14" si="0">1/(1+$D$5)^E13</f>
        <v>0.96153846153846145</v>
      </c>
      <c r="F14" s="26">
        <f t="shared" si="0"/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 x14ac:dyDescent="0.3">
      <c r="A17" s="28"/>
      <c r="B17" s="30"/>
      <c r="C17" s="25" t="s">
        <v>15</v>
      </c>
      <c r="D17" s="15">
        <f>D16+D15</f>
        <v>-46142.149750926226</v>
      </c>
      <c r="E17" s="15">
        <f t="shared" ref="E17:R17" si="1">E16+E15</f>
        <v>495.72914273108711</v>
      </c>
      <c r="F17" s="15">
        <f t="shared" si="1"/>
        <v>524.61814123104887</v>
      </c>
      <c r="G17" s="15">
        <f t="shared" si="1"/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 x14ac:dyDescent="0.3">
      <c r="A18" s="28"/>
      <c r="B18" s="30"/>
      <c r="C18" s="25" t="s">
        <v>16</v>
      </c>
      <c r="D18" s="15">
        <f>D17</f>
        <v>-46142.149750926226</v>
      </c>
      <c r="E18" s="15">
        <f>E17*E14</f>
        <v>476.66263724142988</v>
      </c>
      <c r="F18" s="15">
        <f t="shared" ref="F18:R18" si="2">F17*F14</f>
        <v>485.0389619369904</v>
      </c>
      <c r="G18" s="15">
        <f t="shared" si="2"/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-39622.718607409392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 t="shared" ref="E26:R26" si="3">1/(1+$D$5)^E25</f>
        <v>0.96153846153846145</v>
      </c>
      <c r="F26" s="26">
        <f t="shared" si="3"/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 x14ac:dyDescent="0.3">
      <c r="A29" s="28"/>
      <c r="B29" s="30"/>
      <c r="C29" s="25" t="s">
        <v>15</v>
      </c>
      <c r="D29" s="15">
        <f>D28+D27</f>
        <v>-45863.795107432845</v>
      </c>
      <c r="E29" s="15">
        <f t="shared" ref="E29:R29" si="4">E28+E27</f>
        <v>792.42729016710791</v>
      </c>
      <c r="F29" s="15">
        <f t="shared" si="4"/>
        <v>838.64968776705427</v>
      </c>
      <c r="G29" s="15">
        <f t="shared" si="4"/>
        <v>884.87208536700609</v>
      </c>
      <c r="H29" s="15">
        <f t="shared" si="4"/>
        <v>931.09448296695405</v>
      </c>
      <c r="I29" s="15">
        <f t="shared" si="4"/>
        <v>977.31688056689882</v>
      </c>
      <c r="J29" s="15">
        <f t="shared" si="4"/>
        <v>1023.3776613920315</v>
      </c>
      <c r="K29" s="15">
        <f t="shared" si="4"/>
        <v>1069.6000589919734</v>
      </c>
      <c r="L29" s="15">
        <f t="shared" si="4"/>
        <v>1069.6000589919734</v>
      </c>
      <c r="M29" s="15">
        <f t="shared" si="4"/>
        <v>1069.6000589919734</v>
      </c>
      <c r="N29" s="15">
        <f t="shared" si="4"/>
        <v>1069.6000589919734</v>
      </c>
      <c r="O29" s="15">
        <f t="shared" si="4"/>
        <v>1069.6000589919734</v>
      </c>
      <c r="P29" s="15">
        <f t="shared" si="4"/>
        <v>1069.6000589919734</v>
      </c>
      <c r="Q29" s="15">
        <f t="shared" si="4"/>
        <v>1069.6000589919734</v>
      </c>
      <c r="R29" s="16">
        <f t="shared" si="4"/>
        <v>1069.6000589919734</v>
      </c>
    </row>
    <row r="30" spans="1:19" x14ac:dyDescent="0.3">
      <c r="A30" s="28"/>
      <c r="B30" s="30"/>
      <c r="C30" s="25" t="s">
        <v>16</v>
      </c>
      <c r="D30" s="15">
        <f>D29</f>
        <v>-45863.795107432845</v>
      </c>
      <c r="E30" s="15">
        <f>E29*E26</f>
        <v>761.9493174683729</v>
      </c>
      <c r="F30" s="15">
        <f t="shared" ref="F30:R30" si="5">F29*F26</f>
        <v>775.37877937042731</v>
      </c>
      <c r="G30" s="15">
        <f t="shared" si="5"/>
        <v>786.64806178080732</v>
      </c>
      <c r="H30" s="15">
        <f t="shared" si="5"/>
        <v>795.90346628480791</v>
      </c>
      <c r="I30" s="15">
        <f t="shared" si="5"/>
        <v>803.28323603142587</v>
      </c>
      <c r="J30" s="15">
        <f t="shared" si="5"/>
        <v>808.79023110586911</v>
      </c>
      <c r="K30" s="15">
        <f t="shared" si="5"/>
        <v>812.80813782997825</v>
      </c>
      <c r="L30" s="15">
        <f t="shared" si="5"/>
        <v>781.54628637497899</v>
      </c>
      <c r="M30" s="15">
        <f t="shared" si="5"/>
        <v>751.48681382209509</v>
      </c>
      <c r="N30" s="15">
        <f t="shared" si="5"/>
        <v>722.58347482893748</v>
      </c>
      <c r="O30" s="15">
        <f t="shared" si="5"/>
        <v>694.79180272013241</v>
      </c>
      <c r="P30" s="15">
        <f t="shared" si="5"/>
        <v>668.0690410770502</v>
      </c>
      <c r="Q30" s="15">
        <f t="shared" si="5"/>
        <v>642.37407795870206</v>
      </c>
      <c r="R30" s="16">
        <f t="shared" si="5"/>
        <v>617.66738265259823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-35440.514998126659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 x14ac:dyDescent="0.35">
      <c r="A32" s="28"/>
    </row>
    <row r="33" spans="1:18" ht="15" customHeight="1" x14ac:dyDescent="0.3">
      <c r="A33" s="28"/>
      <c r="B33" s="29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 t="shared" ref="E38:R38" si="6">1/(1+$D$5)^E37</f>
        <v>0.96153846153846145</v>
      </c>
      <c r="F38" s="26">
        <f t="shared" si="6"/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 x14ac:dyDescent="0.3">
      <c r="A41" s="28"/>
      <c r="B41" s="30"/>
      <c r="C41" s="25" t="s">
        <v>15</v>
      </c>
      <c r="D41" s="15">
        <f>D40+D39</f>
        <v>-45677.492591952709</v>
      </c>
      <c r="E41" s="15">
        <f t="shared" ref="E41:R41" si="7">E40+E39</f>
        <v>990.28540504723424</v>
      </c>
      <c r="F41" s="15">
        <f t="shared" si="7"/>
        <v>1048.0634020471578</v>
      </c>
      <c r="G41" s="15">
        <f t="shared" si="7"/>
        <v>1105.8413990470965</v>
      </c>
      <c r="H41" s="15">
        <f t="shared" si="7"/>
        <v>1163.6193960470291</v>
      </c>
      <c r="I41" s="15">
        <f t="shared" si="7"/>
        <v>1221.3973930469676</v>
      </c>
      <c r="J41" s="15">
        <f t="shared" si="7"/>
        <v>1278.9733690783683</v>
      </c>
      <c r="K41" s="15">
        <f t="shared" si="7"/>
        <v>1336.751366078305</v>
      </c>
      <c r="L41" s="15">
        <f t="shared" si="7"/>
        <v>1336.751366078305</v>
      </c>
      <c r="M41" s="15">
        <f t="shared" si="7"/>
        <v>1336.751366078305</v>
      </c>
      <c r="N41" s="15">
        <f t="shared" si="7"/>
        <v>1336.751366078305</v>
      </c>
      <c r="O41" s="15">
        <f t="shared" si="7"/>
        <v>1336.751366078305</v>
      </c>
      <c r="P41" s="15">
        <f t="shared" si="7"/>
        <v>1336.751366078305</v>
      </c>
      <c r="Q41" s="15">
        <f t="shared" si="7"/>
        <v>1336.751366078305</v>
      </c>
      <c r="R41" s="16">
        <f t="shared" si="7"/>
        <v>1336.751366078305</v>
      </c>
    </row>
    <row r="42" spans="1:18" x14ac:dyDescent="0.3">
      <c r="A42" s="28"/>
      <c r="B42" s="30"/>
      <c r="C42" s="25" t="s">
        <v>16</v>
      </c>
      <c r="D42" s="15">
        <f>D41</f>
        <v>-45677.492591952709</v>
      </c>
      <c r="E42" s="15">
        <f>E41*E38</f>
        <v>952.19750485310976</v>
      </c>
      <c r="F42" s="15">
        <f t="shared" ref="F42:R42" si="8">F41*F38</f>
        <v>968.99352999922121</v>
      </c>
      <c r="G42" s="15">
        <f t="shared" si="8"/>
        <v>983.08897702041884</v>
      </c>
      <c r="H42" s="15">
        <f t="shared" si="8"/>
        <v>994.66673650447876</v>
      </c>
      <c r="I42" s="15">
        <f t="shared" si="8"/>
        <v>1003.8996254705087</v>
      </c>
      <c r="J42" s="15">
        <f t="shared" si="8"/>
        <v>1010.7912316046572</v>
      </c>
      <c r="K42" s="15">
        <f t="shared" si="8"/>
        <v>1015.8211749050963</v>
      </c>
      <c r="L42" s="15">
        <f t="shared" si="8"/>
        <v>976.75112971643853</v>
      </c>
      <c r="M42" s="15">
        <f t="shared" si="8"/>
        <v>939.18377857349844</v>
      </c>
      <c r="N42" s="15">
        <f t="shared" si="8"/>
        <v>903.06132555144075</v>
      </c>
      <c r="O42" s="15">
        <f t="shared" si="8"/>
        <v>868.32819764561634</v>
      </c>
      <c r="P42" s="15">
        <f t="shared" si="8"/>
        <v>834.93095927463082</v>
      </c>
      <c r="Q42" s="15">
        <f t="shared" si="8"/>
        <v>802.81823007176035</v>
      </c>
      <c r="R42" s="16">
        <f t="shared" si="8"/>
        <v>771.94060583823125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-32651.019584923604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tabSelected="1" view="pageBreakPreview" topLeftCell="A9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5100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8"/>
      <c r="B17" s="30"/>
      <c r="C17" s="25" t="s">
        <v>15</v>
      </c>
      <c r="D17" s="15">
        <f>D16+D15</f>
        <v>5594.9550432530032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8"/>
      <c r="B18" s="30"/>
      <c r="C18" s="25" t="s">
        <v>16</v>
      </c>
      <c r="D18" s="15">
        <f>D17</f>
        <v>5594.9550432530032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12674.294024726805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5100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8"/>
      <c r="B29" s="30"/>
      <c r="C29" s="25" t="s">
        <v>15</v>
      </c>
      <c r="D29" s="15">
        <f>D28+D27</f>
        <v>5890.6362720785728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8"/>
      <c r="B30" s="30"/>
      <c r="C30" s="25" t="s">
        <v>16</v>
      </c>
      <c r="D30" s="15">
        <f>D29</f>
        <v>5890.6362720785728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17203.933230592433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5100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8"/>
      <c r="B41" s="30"/>
      <c r="C41" s="25" t="s">
        <v>15</v>
      </c>
      <c r="D41" s="15">
        <f>D40+D39</f>
        <v>6087.3609796196288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8"/>
      <c r="B42" s="30"/>
      <c r="C42" s="25" t="s">
        <v>16</v>
      </c>
      <c r="D42" s="15">
        <f>D41</f>
        <v>6087.3609796196288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20219.112413166105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tabSelected="1" view="pageBreakPreview" zoomScale="70" zoomScaleNormal="70" zoomScaleSheetLayoutView="70" workbookViewId="0">
      <selection activeCell="D31" sqref="D31"/>
    </sheetView>
  </sheetViews>
  <sheetFormatPr defaultColWidth="8" defaultRowHeight="14" x14ac:dyDescent="0.3"/>
  <cols>
    <col min="1" max="1" width="8" style="1"/>
    <col min="2" max="2" width="10.1796875" style="1" customWidth="1"/>
    <col min="3" max="3" width="21.7265625" style="1" customWidth="1"/>
    <col min="4" max="4" width="10.54296875" style="1" bestFit="1" customWidth="1"/>
    <col min="5" max="18" width="8.81640625" style="1" customWidth="1"/>
    <col min="19" max="16384" width="8" style="1"/>
  </cols>
  <sheetData>
    <row r="1" spans="1:19" x14ac:dyDescent="0.3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 x14ac:dyDescent="0.3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 x14ac:dyDescent="0.3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 x14ac:dyDescent="0.3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 x14ac:dyDescent="0.3">
      <c r="C5" s="2" t="s">
        <v>4</v>
      </c>
      <c r="D5" s="6">
        <v>0.04</v>
      </c>
    </row>
    <row r="6" spans="1:19" x14ac:dyDescent="0.3">
      <c r="D6" s="7" t="s">
        <v>5</v>
      </c>
    </row>
    <row r="8" spans="1:19" ht="14.5" thickBot="1" x14ac:dyDescent="0.35"/>
    <row r="9" spans="1:19" ht="15" customHeight="1" x14ac:dyDescent="0.3">
      <c r="A9" s="28"/>
      <c r="B9" s="29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 x14ac:dyDescent="0.3">
      <c r="A10" s="28"/>
      <c r="B10" s="30"/>
      <c r="C10" s="25" t="s">
        <v>10</v>
      </c>
      <c r="D10" s="11">
        <v>0.04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2"/>
    </row>
    <row r="11" spans="1:19" x14ac:dyDescent="0.3">
      <c r="A11" s="28"/>
      <c r="B11" s="30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12"/>
    </row>
    <row r="12" spans="1:19" x14ac:dyDescent="0.3">
      <c r="A12" s="28"/>
      <c r="B12" s="30"/>
      <c r="C12" s="25" t="s">
        <v>11</v>
      </c>
      <c r="D12" s="25">
        <v>2023</v>
      </c>
      <c r="E12" s="25">
        <v>2024</v>
      </c>
      <c r="F12" s="25">
        <v>2025</v>
      </c>
      <c r="G12" s="25">
        <v>2026</v>
      </c>
      <c r="H12" s="25">
        <v>2027</v>
      </c>
      <c r="I12" s="25">
        <v>2028</v>
      </c>
      <c r="J12" s="25">
        <v>2029</v>
      </c>
      <c r="K12" s="25">
        <v>2030</v>
      </c>
      <c r="L12" s="25">
        <v>2031</v>
      </c>
      <c r="M12" s="25">
        <v>2032</v>
      </c>
      <c r="N12" s="25">
        <v>2033</v>
      </c>
      <c r="O12" s="25">
        <v>2034</v>
      </c>
      <c r="P12" s="25">
        <v>2035</v>
      </c>
      <c r="Q12" s="25">
        <v>2036</v>
      </c>
      <c r="R12" s="13">
        <v>2037</v>
      </c>
    </row>
    <row r="13" spans="1:19" x14ac:dyDescent="0.3">
      <c r="A13" s="28"/>
      <c r="B13" s="30"/>
      <c r="C13" s="25"/>
      <c r="D13" s="26">
        <v>0</v>
      </c>
      <c r="E13" s="26">
        <v>1</v>
      </c>
      <c r="F13" s="26">
        <v>2</v>
      </c>
      <c r="G13" s="26">
        <v>3</v>
      </c>
      <c r="H13" s="26">
        <v>4</v>
      </c>
      <c r="I13" s="26">
        <v>5</v>
      </c>
      <c r="J13" s="26">
        <v>6</v>
      </c>
      <c r="K13" s="26">
        <v>7</v>
      </c>
      <c r="L13" s="26">
        <v>8</v>
      </c>
      <c r="M13" s="26">
        <v>9</v>
      </c>
      <c r="N13" s="26">
        <v>10</v>
      </c>
      <c r="O13" s="26">
        <v>11</v>
      </c>
      <c r="P13" s="26">
        <v>12</v>
      </c>
      <c r="Q13" s="26">
        <v>13</v>
      </c>
      <c r="R13" s="12">
        <v>14</v>
      </c>
    </row>
    <row r="14" spans="1:19" x14ac:dyDescent="0.3">
      <c r="A14" s="28"/>
      <c r="B14" s="30"/>
      <c r="C14" s="25" t="s">
        <v>12</v>
      </c>
      <c r="D14" s="26"/>
      <c r="E14" s="26">
        <f>1/(1+$D$5)^E13</f>
        <v>0.96153846153846145</v>
      </c>
      <c r="F14" s="26">
        <f t="shared" ref="F14:R14" si="0">1/(1+$D$5)^F13</f>
        <v>0.92455621301775137</v>
      </c>
      <c r="G14" s="26">
        <f t="shared" si="0"/>
        <v>0.88899635867091487</v>
      </c>
      <c r="H14" s="26">
        <f t="shared" si="0"/>
        <v>0.85480419102972571</v>
      </c>
      <c r="I14" s="26">
        <f t="shared" si="0"/>
        <v>0.82192710675935154</v>
      </c>
      <c r="J14" s="26">
        <f t="shared" si="0"/>
        <v>0.79031452573014571</v>
      </c>
      <c r="K14" s="26">
        <f t="shared" si="0"/>
        <v>0.75991781320206331</v>
      </c>
      <c r="L14" s="26">
        <f t="shared" si="0"/>
        <v>0.73069020500198378</v>
      </c>
      <c r="M14" s="26">
        <f t="shared" si="0"/>
        <v>0.70258673557883045</v>
      </c>
      <c r="N14" s="26">
        <f t="shared" si="0"/>
        <v>0.67556416882579851</v>
      </c>
      <c r="O14" s="26">
        <f t="shared" si="0"/>
        <v>0.6495809315632679</v>
      </c>
      <c r="P14" s="26">
        <f t="shared" si="0"/>
        <v>0.62459704958006512</v>
      </c>
      <c r="Q14" s="26">
        <f t="shared" si="0"/>
        <v>0.600574086134678</v>
      </c>
      <c r="R14" s="12">
        <f t="shared" si="0"/>
        <v>0.57747508282180582</v>
      </c>
    </row>
    <row r="15" spans="1:19" x14ac:dyDescent="0.3">
      <c r="A15" s="28"/>
      <c r="B15" s="30"/>
      <c r="C15" s="25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 x14ac:dyDescent="0.3">
      <c r="A16" s="28"/>
      <c r="B16" s="30"/>
      <c r="C16" s="25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 x14ac:dyDescent="0.3">
      <c r="A17" s="28"/>
      <c r="B17" s="30"/>
      <c r="C17" s="25" t="s">
        <v>15</v>
      </c>
      <c r="D17" s="15">
        <f>D16+D15</f>
        <v>-46115.044956746999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 x14ac:dyDescent="0.3">
      <c r="A18" s="28"/>
      <c r="B18" s="30"/>
      <c r="C18" s="25" t="s">
        <v>16</v>
      </c>
      <c r="D18" s="15">
        <f>D17</f>
        <v>-46115.044956746999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5" thickBot="1" x14ac:dyDescent="0.35">
      <c r="A19" s="28"/>
      <c r="B19" s="31"/>
      <c r="C19" s="20" t="s">
        <v>17</v>
      </c>
      <c r="D19" s="21">
        <f>D17+SUM(E18:R18)</f>
        <v>-39035.705975273195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5" thickBot="1" x14ac:dyDescent="0.35">
      <c r="A20" s="28"/>
    </row>
    <row r="21" spans="1:19" ht="15" customHeight="1" x14ac:dyDescent="0.3">
      <c r="A21" s="28"/>
      <c r="B21" s="29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 x14ac:dyDescent="0.3">
      <c r="A22" s="28"/>
      <c r="B22" s="30"/>
      <c r="C22" s="25" t="s">
        <v>10</v>
      </c>
      <c r="D22" s="26"/>
      <c r="E22" s="27">
        <v>0.04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</row>
    <row r="23" spans="1:19" x14ac:dyDescent="0.3">
      <c r="A23" s="28"/>
      <c r="B23" s="30"/>
      <c r="C23" s="25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2"/>
    </row>
    <row r="24" spans="1:19" x14ac:dyDescent="0.3">
      <c r="A24" s="28"/>
      <c r="B24" s="30"/>
      <c r="C24" s="25" t="s">
        <v>11</v>
      </c>
      <c r="D24" s="25">
        <v>2023</v>
      </c>
      <c r="E24" s="25">
        <v>2024</v>
      </c>
      <c r="F24" s="25">
        <v>2025</v>
      </c>
      <c r="G24" s="25">
        <v>2026</v>
      </c>
      <c r="H24" s="25">
        <v>2027</v>
      </c>
      <c r="I24" s="25">
        <v>2028</v>
      </c>
      <c r="J24" s="25">
        <v>2029</v>
      </c>
      <c r="K24" s="25">
        <v>2030</v>
      </c>
      <c r="L24" s="25">
        <v>2031</v>
      </c>
      <c r="M24" s="25">
        <v>2032</v>
      </c>
      <c r="N24" s="25">
        <v>2033</v>
      </c>
      <c r="O24" s="25">
        <v>2034</v>
      </c>
      <c r="P24" s="25">
        <v>2035</v>
      </c>
      <c r="Q24" s="25">
        <v>2036</v>
      </c>
      <c r="R24" s="13">
        <v>2037</v>
      </c>
    </row>
    <row r="25" spans="1:19" x14ac:dyDescent="0.3">
      <c r="A25" s="28"/>
      <c r="B25" s="30"/>
      <c r="C25" s="25"/>
      <c r="D25" s="26">
        <v>0</v>
      </c>
      <c r="E25" s="26">
        <v>1</v>
      </c>
      <c r="F25" s="26">
        <v>2</v>
      </c>
      <c r="G25" s="26">
        <v>3</v>
      </c>
      <c r="H25" s="26">
        <v>4</v>
      </c>
      <c r="I25" s="26">
        <v>5</v>
      </c>
      <c r="J25" s="26">
        <v>6</v>
      </c>
      <c r="K25" s="26">
        <v>7</v>
      </c>
      <c r="L25" s="26">
        <v>8</v>
      </c>
      <c r="M25" s="26">
        <v>9</v>
      </c>
      <c r="N25" s="26">
        <v>10</v>
      </c>
      <c r="O25" s="26">
        <v>11</v>
      </c>
      <c r="P25" s="26">
        <v>12</v>
      </c>
      <c r="Q25" s="26">
        <v>13</v>
      </c>
      <c r="R25" s="12">
        <v>14</v>
      </c>
    </row>
    <row r="26" spans="1:19" x14ac:dyDescent="0.3">
      <c r="A26" s="28"/>
      <c r="B26" s="30"/>
      <c r="C26" s="25" t="s">
        <v>12</v>
      </c>
      <c r="D26" s="26"/>
      <c r="E26" s="26">
        <f>1/(1+$D$5)^E25</f>
        <v>0.96153846153846145</v>
      </c>
      <c r="F26" s="26">
        <f t="shared" ref="F26:R26" si="3">1/(1+$D$5)^F25</f>
        <v>0.92455621301775137</v>
      </c>
      <c r="G26" s="26">
        <f t="shared" si="3"/>
        <v>0.88899635867091487</v>
      </c>
      <c r="H26" s="26">
        <f t="shared" si="3"/>
        <v>0.85480419102972571</v>
      </c>
      <c r="I26" s="26">
        <f t="shared" si="3"/>
        <v>0.82192710675935154</v>
      </c>
      <c r="J26" s="26">
        <f t="shared" si="3"/>
        <v>0.79031452573014571</v>
      </c>
      <c r="K26" s="26">
        <f t="shared" si="3"/>
        <v>0.75991781320206331</v>
      </c>
      <c r="L26" s="26">
        <f t="shared" si="3"/>
        <v>0.73069020500198378</v>
      </c>
      <c r="M26" s="26">
        <f t="shared" si="3"/>
        <v>0.70258673557883045</v>
      </c>
      <c r="N26" s="26">
        <f t="shared" si="3"/>
        <v>0.67556416882579851</v>
      </c>
      <c r="O26" s="26">
        <f t="shared" si="3"/>
        <v>0.6495809315632679</v>
      </c>
      <c r="P26" s="26">
        <f t="shared" si="3"/>
        <v>0.62459704958006512</v>
      </c>
      <c r="Q26" s="26">
        <f t="shared" si="3"/>
        <v>0.600574086134678</v>
      </c>
      <c r="R26" s="12">
        <f t="shared" si="3"/>
        <v>0.57747508282180582</v>
      </c>
    </row>
    <row r="27" spans="1:19" x14ac:dyDescent="0.3">
      <c r="A27" s="28"/>
      <c r="B27" s="30"/>
      <c r="C27" s="25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 x14ac:dyDescent="0.3">
      <c r="A28" s="28"/>
      <c r="B28" s="30"/>
      <c r="C28" s="25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 x14ac:dyDescent="0.3">
      <c r="A29" s="28"/>
      <c r="B29" s="30"/>
      <c r="C29" s="25" t="s">
        <v>15</v>
      </c>
      <c r="D29" s="15">
        <f>D28+D27</f>
        <v>-45819.363727921424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 x14ac:dyDescent="0.3">
      <c r="A30" s="28"/>
      <c r="B30" s="30"/>
      <c r="C30" s="25" t="s">
        <v>16</v>
      </c>
      <c r="D30" s="15">
        <f>D29</f>
        <v>-45819.363727921424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5" thickBot="1" x14ac:dyDescent="0.35">
      <c r="A31" s="28"/>
      <c r="B31" s="31"/>
      <c r="C31" s="20" t="s">
        <v>17</v>
      </c>
      <c r="D31" s="21">
        <f>D29+SUM(E30:R30)</f>
        <v>-34506.066769407567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5" thickBot="1" x14ac:dyDescent="0.35">
      <c r="A32" s="28"/>
    </row>
    <row r="33" spans="1:18" x14ac:dyDescent="0.3">
      <c r="A33" s="28"/>
      <c r="B33" s="29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x14ac:dyDescent="0.3">
      <c r="A34" s="28"/>
      <c r="B34" s="30"/>
      <c r="C34" s="25" t="s">
        <v>10</v>
      </c>
      <c r="D34" s="26"/>
      <c r="E34" s="27">
        <v>0.04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2"/>
    </row>
    <row r="35" spans="1:18" x14ac:dyDescent="0.3">
      <c r="A35" s="28"/>
      <c r="B35" s="30"/>
      <c r="C35" s="25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2"/>
    </row>
    <row r="36" spans="1:18" x14ac:dyDescent="0.3">
      <c r="A36" s="28"/>
      <c r="B36" s="30"/>
      <c r="C36" s="25" t="s">
        <v>11</v>
      </c>
      <c r="D36" s="25">
        <v>2023</v>
      </c>
      <c r="E36" s="25">
        <v>2024</v>
      </c>
      <c r="F36" s="25">
        <v>2025</v>
      </c>
      <c r="G36" s="25">
        <v>2026</v>
      </c>
      <c r="H36" s="25">
        <v>2027</v>
      </c>
      <c r="I36" s="25">
        <v>2028</v>
      </c>
      <c r="J36" s="25">
        <v>2029</v>
      </c>
      <c r="K36" s="25">
        <v>2030</v>
      </c>
      <c r="L36" s="25">
        <v>2031</v>
      </c>
      <c r="M36" s="25">
        <v>2032</v>
      </c>
      <c r="N36" s="25">
        <v>2033</v>
      </c>
      <c r="O36" s="25">
        <v>2034</v>
      </c>
      <c r="P36" s="25">
        <v>2035</v>
      </c>
      <c r="Q36" s="25">
        <v>2036</v>
      </c>
      <c r="R36" s="13">
        <v>2037</v>
      </c>
    </row>
    <row r="37" spans="1:18" x14ac:dyDescent="0.3">
      <c r="A37" s="28"/>
      <c r="B37" s="30"/>
      <c r="C37" s="25"/>
      <c r="D37" s="26">
        <v>0</v>
      </c>
      <c r="E37" s="26">
        <v>1</v>
      </c>
      <c r="F37" s="26">
        <v>2</v>
      </c>
      <c r="G37" s="26">
        <v>3</v>
      </c>
      <c r="H37" s="26">
        <v>4</v>
      </c>
      <c r="I37" s="26">
        <v>5</v>
      </c>
      <c r="J37" s="26">
        <v>6</v>
      </c>
      <c r="K37" s="26">
        <v>7</v>
      </c>
      <c r="L37" s="26">
        <v>8</v>
      </c>
      <c r="M37" s="26">
        <v>9</v>
      </c>
      <c r="N37" s="26">
        <v>10</v>
      </c>
      <c r="O37" s="26">
        <v>11</v>
      </c>
      <c r="P37" s="26">
        <v>12</v>
      </c>
      <c r="Q37" s="26">
        <v>13</v>
      </c>
      <c r="R37" s="12">
        <v>14</v>
      </c>
    </row>
    <row r="38" spans="1:18" x14ac:dyDescent="0.3">
      <c r="A38" s="28"/>
      <c r="B38" s="30"/>
      <c r="C38" s="25" t="s">
        <v>12</v>
      </c>
      <c r="D38" s="26"/>
      <c r="E38" s="26">
        <f>1/(1+$D$5)^E37</f>
        <v>0.96153846153846145</v>
      </c>
      <c r="F38" s="26">
        <f t="shared" ref="F38:R38" si="6">1/(1+$D$5)^F37</f>
        <v>0.92455621301775137</v>
      </c>
      <c r="G38" s="26">
        <f t="shared" si="6"/>
        <v>0.88899635867091487</v>
      </c>
      <c r="H38" s="26">
        <f t="shared" si="6"/>
        <v>0.85480419102972571</v>
      </c>
      <c r="I38" s="26">
        <f t="shared" si="6"/>
        <v>0.82192710675935154</v>
      </c>
      <c r="J38" s="26">
        <f t="shared" si="6"/>
        <v>0.79031452573014571</v>
      </c>
      <c r="K38" s="26">
        <f t="shared" si="6"/>
        <v>0.75991781320206331</v>
      </c>
      <c r="L38" s="26">
        <f t="shared" si="6"/>
        <v>0.73069020500198378</v>
      </c>
      <c r="M38" s="26">
        <f t="shared" si="6"/>
        <v>0.70258673557883045</v>
      </c>
      <c r="N38" s="26">
        <f t="shared" si="6"/>
        <v>0.67556416882579851</v>
      </c>
      <c r="O38" s="26">
        <f t="shared" si="6"/>
        <v>0.6495809315632679</v>
      </c>
      <c r="P38" s="26">
        <f t="shared" si="6"/>
        <v>0.62459704958006512</v>
      </c>
      <c r="Q38" s="26">
        <f t="shared" si="6"/>
        <v>0.600574086134678</v>
      </c>
      <c r="R38" s="12">
        <f t="shared" si="6"/>
        <v>0.57747508282180582</v>
      </c>
    </row>
    <row r="39" spans="1:18" x14ac:dyDescent="0.3">
      <c r="A39" s="28"/>
      <c r="B39" s="30"/>
      <c r="C39" s="25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 x14ac:dyDescent="0.3">
      <c r="A40" s="28"/>
      <c r="B40" s="30"/>
      <c r="C40" s="25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 x14ac:dyDescent="0.3">
      <c r="A41" s="28"/>
      <c r="B41" s="30"/>
      <c r="C41" s="25" t="s">
        <v>15</v>
      </c>
      <c r="D41" s="15">
        <f>D40+D39</f>
        <v>-45622.639020380375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 x14ac:dyDescent="0.3">
      <c r="A42" s="28"/>
      <c r="B42" s="30"/>
      <c r="C42" s="25" t="s">
        <v>16</v>
      </c>
      <c r="D42" s="15">
        <f>D41</f>
        <v>-45622.639020380375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5" thickBot="1" x14ac:dyDescent="0.35">
      <c r="A43" s="28"/>
      <c r="B43" s="31"/>
      <c r="C43" s="20" t="s">
        <v>17</v>
      </c>
      <c r="D43" s="21">
        <f>D41+SUM(E42:R42)</f>
        <v>-31490.887586833902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4ad7de38-7437-4262-bf39-05826fc6f2e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7743091D2444D825ACC042164AA3B" ma:contentTypeVersion="7" ma:contentTypeDescription="Create a new document." ma:contentTypeScope="" ma:versionID="94b6fc9b1259a07fe53bcab90f64795c">
  <xsd:schema xmlns:xsd="http://www.w3.org/2001/XMLSchema" xmlns:xs="http://www.w3.org/2001/XMLSchema" xmlns:p="http://schemas.microsoft.com/office/2006/metadata/properties" xmlns:ns1="http://schemas.microsoft.com/sharepoint/v3" xmlns:ns2="a5538768-3d78-43e9-a45f-a2180521e8cf" xmlns:ns3="8ec7e0bc-03fc-49a5-930a-49f91df505fb" xmlns:ns4="4ad7de38-7437-4262-bf39-05826fc6f2ea" targetNamespace="http://schemas.microsoft.com/office/2006/metadata/properties" ma:root="true" ma:fieldsID="7948606994a222181c227fa3067a0b8f" ns1:_="" ns2:_="" ns3:_="" ns4:_="">
    <xsd:import namespace="http://schemas.microsoft.com/sharepoint/v3"/>
    <xsd:import namespace="a5538768-3d78-43e9-a45f-a2180521e8cf"/>
    <xsd:import namespace="8ec7e0bc-03fc-49a5-930a-49f91df505fb"/>
    <xsd:import namespace="4ad7de38-7437-4262-bf39-05826fc6f2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7e0bc-03fc-49a5-930a-49f91df505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de38-7437-4262-bf39-05826fc6f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4CC2D4B4-4B81-4B15-8E1C-C097A8A676C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E31A99C-2ADE-4446-BE06-C06AFFC4AC92}">
  <ds:schemaRefs>
    <ds:schemaRef ds:uri="8ec7e0bc-03fc-49a5-930a-49f91df505fb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538768-3d78-43e9-a45f-a2180521e8cf"/>
    <ds:schemaRef ds:uri="4ad7de38-7437-4262-bf39-05826fc6f2ea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743F6D4-5163-49A0-91A8-84184511D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538768-3d78-43e9-a45f-a2180521e8cf"/>
    <ds:schemaRef ds:uri="8ec7e0bc-03fc-49a5-930a-49f91df505fb"/>
    <ds:schemaRef ds:uri="4ad7de38-7437-4262-bf39-05826fc6f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467F01-BFBF-40CA-95C4-B5D01A219A5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3B0AC57-0754-4CE7-BF5E-8147E33876B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Toronto - Low Cost</vt:lpstr>
      <vt:lpstr>Toronto - High Cost</vt:lpstr>
      <vt:lpstr>Ottawa - Low Cost</vt:lpstr>
      <vt:lpstr>Ottawa - High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Eric VanRuymbeke</cp:lastModifiedBy>
  <cp:revision/>
  <cp:lastPrinted>2023-09-19T16:30:07Z</cp:lastPrinted>
  <dcterms:created xsi:type="dcterms:W3CDTF">2023-05-26T16:40:26Z</dcterms:created>
  <dcterms:modified xsi:type="dcterms:W3CDTF">2024-01-12T19:00:14Z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-765383965</vt:i4>
  </property>
  <property fmtid="{D5CDD505-2E9C-101B-9397-08002B2CF9AE}" pid="10" name="_NewReviewCycle">
    <vt:lpwstr/>
  </property>
  <property fmtid="{D5CDD505-2E9C-101B-9397-08002B2CF9AE}" pid="11" name="_EmailSubject">
    <vt:lpwstr>Bobcaygeon ED28 IRs</vt:lpwstr>
  </property>
  <property fmtid="{D5CDD505-2E9C-101B-9397-08002B2CF9AE}" pid="12" name="_AuthorEmail">
    <vt:lpwstr>Haris.Ginis@enbridge.com</vt:lpwstr>
  </property>
  <property fmtid="{D5CDD505-2E9C-101B-9397-08002B2CF9AE}" pid="13" name="_AuthorEmailDisplayName">
    <vt:lpwstr>Haris Ginis</vt:lpwstr>
  </property>
  <property fmtid="{D5CDD505-2E9C-101B-9397-08002B2CF9AE}" pid="14" name="ContentTypeId">
    <vt:lpwstr>0x0101008197743091D2444D825ACC042164AA3B</vt:lpwstr>
  </property>
  <property fmtid="{D5CDD505-2E9C-101B-9397-08002B2CF9AE}" pid="15" name="_PreviousAdHocReviewCycleID">
    <vt:i4>1952423760</vt:i4>
  </property>
  <property fmtid="{D5CDD505-2E9C-101B-9397-08002B2CF9AE}" pid="16" name="_ReviewingToolsShownOnce">
    <vt:lpwstr/>
  </property>
  <property fmtid="{D5CDD505-2E9C-101B-9397-08002B2CF9AE}" pid="17" name="Order">
    <vt:r8>15900</vt:r8>
  </property>
  <property fmtid="{D5CDD505-2E9C-101B-9397-08002B2CF9AE}" pid="18" name="Intervenor">
    <vt:lpwstr>ED</vt:lpwstr>
  </property>
  <property fmtid="{D5CDD505-2E9C-101B-9397-08002B2CF9AE}" pid="19" name="xd_Signature">
    <vt:bool>false</vt:bool>
  </property>
  <property fmtid="{D5CDD505-2E9C-101B-9397-08002B2CF9AE}" pid="20" name="xd_ProgID">
    <vt:lpwstr/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TriggerFlowInfo">
    <vt:lpwstr/>
  </property>
</Properties>
</file>