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2B705B3B-D8DE-4176-A877-160226559335}" xr6:coauthVersionLast="36" xr6:coauthVersionMax="47" xr10:uidLastSave="{00000000-0000-0000-0000-000000000000}"/>
  <bookViews>
    <workbookView xWindow="-120" yWindow="-120" windowWidth="29040" windowHeight="15840" xr2:uid="{00000000-000D-0000-FFFF-FFFF00000000}"/>
  </bookViews>
  <sheets>
    <sheet name="App.2-FA Proposed REG Inves Cx" sheetId="3" r:id="rId1"/>
    <sheet name="App.2-FA Proposed REG ISA" sheetId="1" r:id="rId2"/>
    <sheet name="App.2-FB Calc of REG Improvemnt" sheetId="2" r:id="rId3"/>
  </sheets>
  <externalReferences>
    <externalReference r:id="rId4"/>
  </externalReferences>
  <definedNames>
    <definedName name="_xlnm.Print_Area" localSheetId="0">'App.2-FA Proposed REG Inves Cx'!$A$1:$L$103</definedName>
    <definedName name="_xlnm.Print_Area" localSheetId="1">'App.2-FA Proposed REG ISA'!$A$1:$L$105</definedName>
    <definedName name="_xlnm.Print_Area" localSheetId="2">'App.2-FB Calc of REG Improvemnt'!$A$1:$AJ$96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1" i="3" l="1"/>
  <c r="K101" i="3"/>
  <c r="J101" i="3"/>
  <c r="I101" i="3"/>
  <c r="H101" i="3"/>
  <c r="G101" i="3"/>
  <c r="F101" i="3"/>
  <c r="E101" i="3"/>
  <c r="D101" i="3"/>
  <c r="C101" i="3"/>
  <c r="L100" i="3"/>
  <c r="K100" i="3"/>
  <c r="J100" i="3"/>
  <c r="I100" i="3"/>
  <c r="H100" i="3"/>
  <c r="G100" i="3"/>
  <c r="F100" i="3"/>
  <c r="E100" i="3"/>
  <c r="D100" i="3"/>
  <c r="C100" i="3"/>
  <c r="L99" i="3"/>
  <c r="K99" i="3"/>
  <c r="J99" i="3"/>
  <c r="I99" i="3"/>
  <c r="H99" i="3"/>
  <c r="G99" i="3"/>
  <c r="F99" i="3"/>
  <c r="E99" i="3"/>
  <c r="D99" i="3"/>
  <c r="C99" i="3"/>
  <c r="H68" i="3"/>
  <c r="I68" i="3" s="1"/>
  <c r="J68" i="3" s="1"/>
  <c r="K68" i="3" s="1"/>
  <c r="L68" i="3" s="1"/>
  <c r="L64" i="3"/>
  <c r="K64" i="3"/>
  <c r="J64" i="3"/>
  <c r="I64" i="3"/>
  <c r="H64" i="3"/>
  <c r="G64" i="3"/>
  <c r="F64" i="3"/>
  <c r="E64" i="3"/>
  <c r="D64" i="3"/>
  <c r="C64" i="3"/>
  <c r="L63" i="3"/>
  <c r="K63" i="3"/>
  <c r="J63" i="3"/>
  <c r="I63" i="3"/>
  <c r="H63" i="3"/>
  <c r="G63" i="3"/>
  <c r="F63" i="3"/>
  <c r="E63" i="3"/>
  <c r="D63" i="3"/>
  <c r="C63" i="3"/>
  <c r="L62" i="3"/>
  <c r="K62" i="3"/>
  <c r="J62" i="3"/>
  <c r="I62" i="3"/>
  <c r="H62" i="3"/>
  <c r="G62" i="3"/>
  <c r="F62" i="3"/>
  <c r="E62" i="3"/>
  <c r="D62" i="3"/>
  <c r="C62" i="3"/>
  <c r="I31" i="3"/>
  <c r="J31" i="3" s="1"/>
  <c r="K31" i="3" s="1"/>
  <c r="L31" i="3" s="1"/>
  <c r="G31" i="3"/>
  <c r="F31" i="3" s="1"/>
  <c r="E31" i="3" s="1"/>
  <c r="D31" i="3" s="1"/>
  <c r="C31" i="3" s="1"/>
  <c r="G68" i="3" l="1"/>
  <c r="F68" i="3" s="1"/>
  <c r="E68" i="3" s="1"/>
  <c r="D68" i="3" s="1"/>
  <c r="C68" i="3" s="1"/>
  <c r="F73" i="2" l="1"/>
  <c r="F89" i="2" s="1"/>
  <c r="F91" i="2" s="1"/>
  <c r="E88" i="2"/>
  <c r="E81" i="2"/>
  <c r="E77" i="2"/>
  <c r="K69" i="2"/>
  <c r="AA37" i="2"/>
  <c r="C27" i="2"/>
  <c r="C60" i="2" s="1"/>
  <c r="B27" i="2"/>
  <c r="B60" i="2" s="1"/>
  <c r="AG22" i="2"/>
  <c r="AG37" i="2" s="1"/>
  <c r="AF22" i="2"/>
  <c r="AD22" i="2"/>
  <c r="AD37" i="2" s="1"/>
  <c r="AC22" i="2"/>
  <c r="AA22" i="2"/>
  <c r="Z22" i="2"/>
  <c r="X22" i="2"/>
  <c r="X37" i="2" s="1"/>
  <c r="W22" i="2"/>
  <c r="U22" i="2"/>
  <c r="U37" i="2" s="1"/>
  <c r="T22" i="2"/>
  <c r="R22" i="2"/>
  <c r="R37" i="2" s="1"/>
  <c r="Q22" i="2"/>
  <c r="O22" i="2"/>
  <c r="O37" i="2" s="1"/>
  <c r="N22" i="2"/>
  <c r="N37" i="2" s="1"/>
  <c r="L22" i="2"/>
  <c r="L37" i="2" s="1"/>
  <c r="K22" i="2"/>
  <c r="I22" i="2"/>
  <c r="I37" i="2" s="1"/>
  <c r="H22" i="2"/>
  <c r="F22" i="2"/>
  <c r="F37" i="2" s="1"/>
  <c r="E22" i="2"/>
  <c r="AG21" i="2"/>
  <c r="AF21" i="2"/>
  <c r="AD21" i="2"/>
  <c r="AC21" i="2"/>
  <c r="AA21" i="2"/>
  <c r="Z21" i="2"/>
  <c r="X21" i="2"/>
  <c r="W21" i="2"/>
  <c r="W37" i="2" s="1"/>
  <c r="U21" i="2"/>
  <c r="T21" i="2"/>
  <c r="R21" i="2"/>
  <c r="Q21" i="2"/>
  <c r="O21" i="2"/>
  <c r="N21" i="2"/>
  <c r="L21" i="2"/>
  <c r="K21" i="2"/>
  <c r="K37" i="2" s="1"/>
  <c r="I21" i="2"/>
  <c r="H21" i="2"/>
  <c r="F21" i="2"/>
  <c r="E21" i="2"/>
  <c r="U24" i="2"/>
  <c r="P17" i="2"/>
  <c r="Q53" i="2" s="1"/>
  <c r="L101" i="1"/>
  <c r="K101" i="1"/>
  <c r="J101" i="1"/>
  <c r="I101" i="1"/>
  <c r="H101" i="1"/>
  <c r="G101" i="1"/>
  <c r="F101" i="1"/>
  <c r="E101" i="1"/>
  <c r="D101" i="1"/>
  <c r="C101" i="1"/>
  <c r="L100" i="1"/>
  <c r="K100" i="1"/>
  <c r="J100" i="1"/>
  <c r="I100" i="1"/>
  <c r="H100" i="1"/>
  <c r="G100" i="1"/>
  <c r="F100" i="1"/>
  <c r="E100" i="1"/>
  <c r="D100" i="1"/>
  <c r="C100" i="1"/>
  <c r="L99" i="1"/>
  <c r="K99" i="1"/>
  <c r="J99" i="1"/>
  <c r="I99" i="1"/>
  <c r="H99" i="1"/>
  <c r="G99" i="1"/>
  <c r="F99" i="1"/>
  <c r="E99" i="1"/>
  <c r="D99" i="1"/>
  <c r="C99" i="1"/>
  <c r="L64" i="1"/>
  <c r="K64" i="1"/>
  <c r="J64" i="1"/>
  <c r="I64" i="1"/>
  <c r="H64" i="1"/>
  <c r="G64" i="1"/>
  <c r="F64" i="1"/>
  <c r="E64" i="1"/>
  <c r="D64" i="1"/>
  <c r="C64" i="1"/>
  <c r="L63" i="1"/>
  <c r="K63" i="1"/>
  <c r="J63" i="1"/>
  <c r="I63" i="1"/>
  <c r="H63" i="1"/>
  <c r="G63" i="1"/>
  <c r="F63" i="1"/>
  <c r="E63" i="1"/>
  <c r="D63" i="1"/>
  <c r="C63" i="1"/>
  <c r="L62" i="1"/>
  <c r="N73" i="2" s="1"/>
  <c r="N78" i="2" s="1"/>
  <c r="K62" i="1"/>
  <c r="M73" i="2" s="1"/>
  <c r="M89" i="2" s="1"/>
  <c r="M91" i="2" s="1"/>
  <c r="J62" i="1"/>
  <c r="L73" i="2" s="1"/>
  <c r="L89" i="2" s="1"/>
  <c r="L91" i="2" s="1"/>
  <c r="I62" i="1"/>
  <c r="K73" i="2" s="1"/>
  <c r="K78" i="2" s="1"/>
  <c r="H62" i="1"/>
  <c r="J73" i="2" s="1"/>
  <c r="J78" i="2" s="1"/>
  <c r="G62" i="1"/>
  <c r="I73" i="2" s="1"/>
  <c r="F62" i="1"/>
  <c r="H73" i="2" s="1"/>
  <c r="H78" i="2" s="1"/>
  <c r="E62" i="1"/>
  <c r="G73" i="2" s="1"/>
  <c r="G78" i="2" s="1"/>
  <c r="D62" i="1"/>
  <c r="C62" i="1"/>
  <c r="E73" i="2" s="1"/>
  <c r="E74" i="2" s="1"/>
  <c r="F72" i="2" s="1"/>
  <c r="I31" i="1"/>
  <c r="J31" i="1" s="1"/>
  <c r="K31" i="1" s="1"/>
  <c r="L31" i="1" s="1"/>
  <c r="Z37" i="2" l="1"/>
  <c r="E37" i="2"/>
  <c r="Q37" i="2"/>
  <c r="AC37" i="2"/>
  <c r="I89" i="2"/>
  <c r="I91" i="2" s="1"/>
  <c r="I78" i="2"/>
  <c r="N89" i="2"/>
  <c r="N91" i="2" s="1"/>
  <c r="M78" i="2"/>
  <c r="F78" i="2"/>
  <c r="F74" i="2"/>
  <c r="G72" i="2" s="1"/>
  <c r="E78" i="2"/>
  <c r="D38" i="2" s="1"/>
  <c r="E89" i="2"/>
  <c r="R61" i="2"/>
  <c r="B17" i="2"/>
  <c r="H89" i="2"/>
  <c r="H91" i="2" s="1"/>
  <c r="K86" i="2"/>
  <c r="L69" i="2"/>
  <c r="T53" i="2"/>
  <c r="F77" i="2"/>
  <c r="G38" i="2" s="1"/>
  <c r="Q61" i="2"/>
  <c r="M17" i="2"/>
  <c r="T24" i="2"/>
  <c r="V17" i="2"/>
  <c r="H37" i="2"/>
  <c r="T37" i="2"/>
  <c r="AF37" i="2"/>
  <c r="L78" i="2"/>
  <c r="G89" i="2"/>
  <c r="G91" i="2" s="1"/>
  <c r="J89" i="2"/>
  <c r="J91" i="2" s="1"/>
  <c r="K89" i="2"/>
  <c r="K91" i="2" s="1"/>
  <c r="I69" i="2"/>
  <c r="J86" i="2"/>
  <c r="H68" i="1"/>
  <c r="G31" i="1"/>
  <c r="F31" i="1" s="1"/>
  <c r="E31" i="1" s="1"/>
  <c r="D31" i="1" s="1"/>
  <c r="C31" i="1" s="1"/>
  <c r="E79" i="2" l="1"/>
  <c r="F76" i="2" s="1"/>
  <c r="E91" i="2"/>
  <c r="E90" i="2"/>
  <c r="F38" i="2"/>
  <c r="F57" i="2" s="1"/>
  <c r="E38" i="2"/>
  <c r="E57" i="2" s="1"/>
  <c r="F79" i="2"/>
  <c r="L86" i="2"/>
  <c r="M69" i="2"/>
  <c r="N53" i="2"/>
  <c r="J17" i="2"/>
  <c r="I86" i="2"/>
  <c r="H69" i="2"/>
  <c r="F81" i="2"/>
  <c r="W53" i="2"/>
  <c r="X24" i="2"/>
  <c r="W24" i="2"/>
  <c r="Y17" i="2"/>
  <c r="H38" i="2"/>
  <c r="H57" i="2" s="1"/>
  <c r="I38" i="2"/>
  <c r="I57" i="2" s="1"/>
  <c r="O24" i="2"/>
  <c r="E82" i="2"/>
  <c r="E83" i="2" s="1"/>
  <c r="D20" i="2" s="1"/>
  <c r="U61" i="2"/>
  <c r="T61" i="2"/>
  <c r="G74" i="2"/>
  <c r="G77" i="2"/>
  <c r="J38" i="2" s="1"/>
  <c r="I68" i="1"/>
  <c r="J68" i="1" s="1"/>
  <c r="K68" i="1" s="1"/>
  <c r="L68" i="1" s="1"/>
  <c r="G68" i="1"/>
  <c r="F68" i="1" s="1"/>
  <c r="E68" i="1" s="1"/>
  <c r="D68" i="1" s="1"/>
  <c r="C68" i="1" s="1"/>
  <c r="E92" i="2" l="1"/>
  <c r="E95" i="2" s="1"/>
  <c r="E96" i="2" s="1"/>
  <c r="F88" i="2" s="1"/>
  <c r="F90" i="2" s="1"/>
  <c r="F92" i="2" s="1"/>
  <c r="F95" i="2" s="1"/>
  <c r="H72" i="2"/>
  <c r="F20" i="2"/>
  <c r="E20" i="2"/>
  <c r="N24" i="2"/>
  <c r="Z53" i="2"/>
  <c r="AB17" i="2"/>
  <c r="AA24" i="2"/>
  <c r="Z24" i="2"/>
  <c r="G17" i="2"/>
  <c r="L24" i="2"/>
  <c r="K53" i="2"/>
  <c r="K24" i="2"/>
  <c r="N61" i="2"/>
  <c r="O61" i="2"/>
  <c r="K38" i="2"/>
  <c r="K57" i="2" s="1"/>
  <c r="L38" i="2"/>
  <c r="L57" i="2" s="1"/>
  <c r="X61" i="2"/>
  <c r="W61" i="2"/>
  <c r="M86" i="2"/>
  <c r="N69" i="2"/>
  <c r="R24" i="2"/>
  <c r="Q24" i="2"/>
  <c r="H86" i="2"/>
  <c r="G69" i="2"/>
  <c r="G76" i="2"/>
  <c r="F82" i="2"/>
  <c r="F83" i="2" s="1"/>
  <c r="G20" i="2" s="1"/>
  <c r="H58" i="2" l="1"/>
  <c r="I58" i="2"/>
  <c r="F96" i="2"/>
  <c r="G88" i="2" s="1"/>
  <c r="G90" i="2" s="1"/>
  <c r="G92" i="2" s="1"/>
  <c r="G95" i="2" s="1"/>
  <c r="F58" i="2"/>
  <c r="E58" i="2"/>
  <c r="I20" i="2"/>
  <c r="H20" i="2"/>
  <c r="N86" i="2"/>
  <c r="AC53" i="2"/>
  <c r="AC24" i="2"/>
  <c r="AE17" i="2"/>
  <c r="AD24" i="2"/>
  <c r="G79" i="2"/>
  <c r="G81" i="2"/>
  <c r="Z61" i="2"/>
  <c r="AA61" i="2"/>
  <c r="G86" i="2"/>
  <c r="F69" i="2"/>
  <c r="L61" i="2"/>
  <c r="K61" i="2"/>
  <c r="H53" i="2"/>
  <c r="E53" i="2"/>
  <c r="I24" i="2"/>
  <c r="H24" i="2"/>
  <c r="D17" i="2"/>
  <c r="H74" i="2"/>
  <c r="H77" i="2"/>
  <c r="M38" i="2" s="1"/>
  <c r="K58" i="2" l="1"/>
  <c r="L58" i="2"/>
  <c r="G96" i="2"/>
  <c r="H88" i="2" s="1"/>
  <c r="H90" i="2" s="1"/>
  <c r="AF53" i="2"/>
  <c r="AG24" i="2"/>
  <c r="AF24" i="2"/>
  <c r="F61" i="2"/>
  <c r="E61" i="2"/>
  <c r="E69" i="2"/>
  <c r="E86" i="2" s="1"/>
  <c r="F86" i="2"/>
  <c r="I61" i="2"/>
  <c r="H61" i="2"/>
  <c r="AD61" i="2"/>
  <c r="AC61" i="2"/>
  <c r="O38" i="2"/>
  <c r="O57" i="2" s="1"/>
  <c r="N38" i="2"/>
  <c r="N57" i="2" s="1"/>
  <c r="I72" i="2"/>
  <c r="H25" i="2"/>
  <c r="F24" i="2"/>
  <c r="F25" i="2" s="1"/>
  <c r="E24" i="2"/>
  <c r="E25" i="2" s="1"/>
  <c r="H76" i="2"/>
  <c r="G82" i="2"/>
  <c r="G83" i="2" s="1"/>
  <c r="J20" i="2" s="1"/>
  <c r="I25" i="2"/>
  <c r="H79" i="2" l="1"/>
  <c r="H81" i="2"/>
  <c r="L20" i="2"/>
  <c r="L25" i="2" s="1"/>
  <c r="K20" i="2"/>
  <c r="K25" i="2" s="1"/>
  <c r="AG61" i="2"/>
  <c r="AF61" i="2"/>
  <c r="F29" i="2"/>
  <c r="F33" i="2" s="1"/>
  <c r="F30" i="2"/>
  <c r="F34" i="2" s="1"/>
  <c r="F56" i="2" s="1"/>
  <c r="F59" i="2" s="1"/>
  <c r="F63" i="2" s="1"/>
  <c r="F65" i="2" s="1"/>
  <c r="F66" i="2" s="1"/>
  <c r="F39" i="2" s="1"/>
  <c r="F28" i="2"/>
  <c r="F32" i="2" s="1"/>
  <c r="H92" i="2"/>
  <c r="H95" i="2" s="1"/>
  <c r="E30" i="2"/>
  <c r="E34" i="2" s="1"/>
  <c r="E56" i="2" s="1"/>
  <c r="E59" i="2" s="1"/>
  <c r="E63" i="2" s="1"/>
  <c r="E65" i="2" s="1"/>
  <c r="E66" i="2" s="1"/>
  <c r="E39" i="2" s="1"/>
  <c r="E28" i="2"/>
  <c r="E32" i="2" s="1"/>
  <c r="E29" i="2"/>
  <c r="E33" i="2" s="1"/>
  <c r="I30" i="2"/>
  <c r="I34" i="2" s="1"/>
  <c r="I56" i="2" s="1"/>
  <c r="I59" i="2" s="1"/>
  <c r="I63" i="2" s="1"/>
  <c r="I65" i="2" s="1"/>
  <c r="I66" i="2" s="1"/>
  <c r="I39" i="2" s="1"/>
  <c r="I28" i="2"/>
  <c r="I32" i="2" s="1"/>
  <c r="I29" i="2"/>
  <c r="I33" i="2" s="1"/>
  <c r="I74" i="2"/>
  <c r="I77" i="2"/>
  <c r="P38" i="2" s="1"/>
  <c r="H29" i="2"/>
  <c r="H33" i="2" s="1"/>
  <c r="H30" i="2"/>
  <c r="H34" i="2" s="1"/>
  <c r="H56" i="2" s="1"/>
  <c r="H59" i="2" s="1"/>
  <c r="H63" i="2" s="1"/>
  <c r="H65" i="2" s="1"/>
  <c r="H66" i="2" s="1"/>
  <c r="H39" i="2" s="1"/>
  <c r="H28" i="2"/>
  <c r="H32" i="2" s="1"/>
  <c r="F35" i="2" l="1"/>
  <c r="F41" i="2"/>
  <c r="F44" i="2" s="1"/>
  <c r="F46" i="2" s="1"/>
  <c r="E35" i="2"/>
  <c r="E41" i="2" s="1"/>
  <c r="K28" i="2"/>
  <c r="K32" i="2" s="1"/>
  <c r="K30" i="2"/>
  <c r="K34" i="2" s="1"/>
  <c r="K56" i="2" s="1"/>
  <c r="K59" i="2" s="1"/>
  <c r="K63" i="2" s="1"/>
  <c r="K65" i="2" s="1"/>
  <c r="K66" i="2" s="1"/>
  <c r="K39" i="2" s="1"/>
  <c r="K29" i="2"/>
  <c r="K33" i="2" s="1"/>
  <c r="O58" i="2"/>
  <c r="N58" i="2"/>
  <c r="L28" i="2"/>
  <c r="L32" i="2" s="1"/>
  <c r="L29" i="2"/>
  <c r="L33" i="2" s="1"/>
  <c r="L30" i="2"/>
  <c r="L34" i="2" s="1"/>
  <c r="L56" i="2" s="1"/>
  <c r="L59" i="2" s="1"/>
  <c r="L63" i="2" s="1"/>
  <c r="L65" i="2" s="1"/>
  <c r="L66" i="2" s="1"/>
  <c r="L39" i="2" s="1"/>
  <c r="J72" i="2"/>
  <c r="H96" i="2"/>
  <c r="I88" i="2" s="1"/>
  <c r="I90" i="2" s="1"/>
  <c r="R38" i="2"/>
  <c r="R57" i="2" s="1"/>
  <c r="Q38" i="2"/>
  <c r="Q57" i="2" s="1"/>
  <c r="I35" i="2"/>
  <c r="I41" i="2" s="1"/>
  <c r="I44" i="2" s="1"/>
  <c r="I46" i="2" s="1"/>
  <c r="H35" i="2"/>
  <c r="H41" i="2" s="1"/>
  <c r="I76" i="2"/>
  <c r="H82" i="2"/>
  <c r="H83" i="2" s="1"/>
  <c r="M20" i="2" s="1"/>
  <c r="L35" i="2" l="1"/>
  <c r="L41" i="2" s="1"/>
  <c r="L44" i="2" s="1"/>
  <c r="L46" i="2" s="1"/>
  <c r="O20" i="2"/>
  <c r="O25" i="2" s="1"/>
  <c r="N20" i="2"/>
  <c r="N25" i="2" s="1"/>
  <c r="I79" i="2"/>
  <c r="I81" i="2"/>
  <c r="I92" i="2"/>
  <c r="I95" i="2" s="1"/>
  <c r="I96" i="2" s="1"/>
  <c r="J88" i="2" s="1"/>
  <c r="J90" i="2" s="1"/>
  <c r="J74" i="2"/>
  <c r="J77" i="2"/>
  <c r="S38" i="2" s="1"/>
  <c r="K35" i="2"/>
  <c r="K41" i="2" s="1"/>
  <c r="K72" i="2" l="1"/>
  <c r="K77" i="2" s="1"/>
  <c r="J92" i="2"/>
  <c r="R58" i="2"/>
  <c r="Q58" i="2"/>
  <c r="J76" i="2"/>
  <c r="I82" i="2"/>
  <c r="I83" i="2" s="1"/>
  <c r="P20" i="2" s="1"/>
  <c r="N29" i="2"/>
  <c r="N33" i="2" s="1"/>
  <c r="N30" i="2"/>
  <c r="N34" i="2" s="1"/>
  <c r="N56" i="2" s="1"/>
  <c r="N59" i="2" s="1"/>
  <c r="N63" i="2" s="1"/>
  <c r="N65" i="2" s="1"/>
  <c r="N66" i="2" s="1"/>
  <c r="N39" i="2" s="1"/>
  <c r="N28" i="2"/>
  <c r="N32" i="2" s="1"/>
  <c r="U38" i="2"/>
  <c r="U57" i="2" s="1"/>
  <c r="T38" i="2"/>
  <c r="T57" i="2" s="1"/>
  <c r="O28" i="2"/>
  <c r="O32" i="2" s="1"/>
  <c r="O29" i="2"/>
  <c r="O33" i="2" s="1"/>
  <c r="O30" i="2"/>
  <c r="O34" i="2" s="1"/>
  <c r="O56" i="2" s="1"/>
  <c r="O59" i="2" s="1"/>
  <c r="O63" i="2" s="1"/>
  <c r="O65" i="2" s="1"/>
  <c r="O66" i="2" s="1"/>
  <c r="O39" i="2" s="1"/>
  <c r="J95" i="2" l="1"/>
  <c r="T58" i="2" s="1"/>
  <c r="N35" i="2"/>
  <c r="O35" i="2"/>
  <c r="O41" i="2" s="1"/>
  <c r="O44" i="2" s="1"/>
  <c r="O46" i="2" s="1"/>
  <c r="J79" i="2"/>
  <c r="K76" i="2" s="1"/>
  <c r="J81" i="2"/>
  <c r="R20" i="2"/>
  <c r="R25" i="2" s="1"/>
  <c r="Q20" i="2"/>
  <c r="Q25" i="2" s="1"/>
  <c r="N41" i="2"/>
  <c r="U58" i="2"/>
  <c r="K74" i="2"/>
  <c r="V38" i="2"/>
  <c r="J96" i="2" l="1"/>
  <c r="K88" i="2" s="1"/>
  <c r="K90" i="2" s="1"/>
  <c r="K92" i="2" s="1"/>
  <c r="K95" i="2" s="1"/>
  <c r="X58" i="2" s="1"/>
  <c r="Q30" i="2"/>
  <c r="Q34" i="2" s="1"/>
  <c r="Q56" i="2" s="1"/>
  <c r="Q59" i="2" s="1"/>
  <c r="Q63" i="2" s="1"/>
  <c r="Q28" i="2"/>
  <c r="Q32" i="2" s="1"/>
  <c r="Q29" i="2"/>
  <c r="Q33" i="2" s="1"/>
  <c r="R29" i="2"/>
  <c r="R33" i="2" s="1"/>
  <c r="R30" i="2"/>
  <c r="R34" i="2" s="1"/>
  <c r="R56" i="2" s="1"/>
  <c r="R59" i="2" s="1"/>
  <c r="R63" i="2" s="1"/>
  <c r="R65" i="2" s="1"/>
  <c r="R66" i="2" s="1"/>
  <c r="R39" i="2" s="1"/>
  <c r="R28" i="2"/>
  <c r="R32" i="2" s="1"/>
  <c r="L72" i="2"/>
  <c r="X38" i="2"/>
  <c r="X57" i="2" s="1"/>
  <c r="W38" i="2"/>
  <c r="W57" i="2" s="1"/>
  <c r="J82" i="2"/>
  <c r="J83" i="2" s="1"/>
  <c r="S20" i="2" s="1"/>
  <c r="W58" i="2" l="1"/>
  <c r="K96" i="2"/>
  <c r="L88" i="2" s="1"/>
  <c r="L90" i="2" s="1"/>
  <c r="Q65" i="2"/>
  <c r="Q66" i="2" s="1"/>
  <c r="Q39" i="2" s="1"/>
  <c r="R35" i="2"/>
  <c r="R41" i="2" s="1"/>
  <c r="R44" i="2" s="1"/>
  <c r="R46" i="2" s="1"/>
  <c r="T20" i="2"/>
  <c r="T25" i="2" s="1"/>
  <c r="U20" i="2"/>
  <c r="U25" i="2" s="1"/>
  <c r="L77" i="2"/>
  <c r="Y38" i="2" s="1"/>
  <c r="L74" i="2"/>
  <c r="Q35" i="2"/>
  <c r="K79" i="2"/>
  <c r="K81" i="2"/>
  <c r="L92" i="2"/>
  <c r="L95" i="2" s="1"/>
  <c r="L96" i="2" s="1"/>
  <c r="M88" i="2" s="1"/>
  <c r="M90" i="2" s="1"/>
  <c r="Q41" i="2" l="1"/>
  <c r="L76" i="2"/>
  <c r="K82" i="2"/>
  <c r="M72" i="2"/>
  <c r="Z38" i="2"/>
  <c r="Z57" i="2" s="1"/>
  <c r="AA38" i="2"/>
  <c r="AA57" i="2" s="1"/>
  <c r="M92" i="2"/>
  <c r="M95" i="2" s="1"/>
  <c r="Z58" i="2"/>
  <c r="AA58" i="2"/>
  <c r="U30" i="2"/>
  <c r="U34" i="2" s="1"/>
  <c r="U56" i="2" s="1"/>
  <c r="U59" i="2" s="1"/>
  <c r="U63" i="2" s="1"/>
  <c r="U65" i="2" s="1"/>
  <c r="U66" i="2" s="1"/>
  <c r="U39" i="2" s="1"/>
  <c r="U28" i="2"/>
  <c r="U32" i="2" s="1"/>
  <c r="U29" i="2"/>
  <c r="U33" i="2" s="1"/>
  <c r="K83" i="2"/>
  <c r="V20" i="2" s="1"/>
  <c r="T29" i="2"/>
  <c r="T33" i="2" s="1"/>
  <c r="T30" i="2"/>
  <c r="T34" i="2" s="1"/>
  <c r="T28" i="2"/>
  <c r="T32" i="2" s="1"/>
  <c r="T56" i="2" l="1"/>
  <c r="T59" i="2" s="1"/>
  <c r="T63" i="2" s="1"/>
  <c r="T65" i="2" s="1"/>
  <c r="T66" i="2" s="1"/>
  <c r="T39" i="2" s="1"/>
  <c r="AD58" i="2"/>
  <c r="AC58" i="2"/>
  <c r="M77" i="2"/>
  <c r="AB38" i="2" s="1"/>
  <c r="M74" i="2"/>
  <c r="N72" i="2" s="1"/>
  <c r="W20" i="2"/>
  <c r="W25" i="2" s="1"/>
  <c r="X20" i="2"/>
  <c r="X25" i="2" s="1"/>
  <c r="U35" i="2"/>
  <c r="U41" i="2" s="1"/>
  <c r="U44" i="2" s="1"/>
  <c r="U46" i="2" s="1"/>
  <c r="M96" i="2"/>
  <c r="N88" i="2" s="1"/>
  <c r="N90" i="2" s="1"/>
  <c r="T35" i="2"/>
  <c r="L79" i="2"/>
  <c r="L81" i="2"/>
  <c r="T41" i="2" l="1"/>
  <c r="X28" i="2"/>
  <c r="X32" i="2" s="1"/>
  <c r="X29" i="2"/>
  <c r="X33" i="2" s="1"/>
  <c r="X30" i="2"/>
  <c r="X34" i="2" s="1"/>
  <c r="X56" i="2" s="1"/>
  <c r="X59" i="2" s="1"/>
  <c r="X63" i="2" s="1"/>
  <c r="X65" i="2" s="1"/>
  <c r="X66" i="2" s="1"/>
  <c r="X39" i="2" s="1"/>
  <c r="AD38" i="2"/>
  <c r="AD57" i="2" s="1"/>
  <c r="AC38" i="2"/>
  <c r="AC57" i="2" s="1"/>
  <c r="M76" i="2"/>
  <c r="L82" i="2"/>
  <c r="L83" i="2" s="1"/>
  <c r="Y20" i="2" s="1"/>
  <c r="W28" i="2"/>
  <c r="W32" i="2" s="1"/>
  <c r="W30" i="2"/>
  <c r="W34" i="2" s="1"/>
  <c r="W56" i="2" s="1"/>
  <c r="W59" i="2" s="1"/>
  <c r="W63" i="2" s="1"/>
  <c r="W65" i="2" s="1"/>
  <c r="W66" i="2" s="1"/>
  <c r="W39" i="2" s="1"/>
  <c r="W29" i="2"/>
  <c r="W33" i="2" s="1"/>
  <c r="N92" i="2"/>
  <c r="N95" i="2" s="1"/>
  <c r="N96" i="2" s="1"/>
  <c r="M79" i="2" l="1"/>
  <c r="M81" i="2"/>
  <c r="N77" i="2"/>
  <c r="AE38" i="2" s="1"/>
  <c r="N74" i="2"/>
  <c r="W35" i="2"/>
  <c r="W41" i="2" s="1"/>
  <c r="Z20" i="2"/>
  <c r="Z25" i="2" s="1"/>
  <c r="AA20" i="2"/>
  <c r="AA25" i="2" s="1"/>
  <c r="AA30" i="2" s="1"/>
  <c r="AA34" i="2" s="1"/>
  <c r="AG58" i="2"/>
  <c r="AF58" i="2"/>
  <c r="X35" i="2"/>
  <c r="X41" i="2" s="1"/>
  <c r="X44" i="2" s="1"/>
  <c r="X46" i="2" s="1"/>
  <c r="N76" i="2" l="1"/>
  <c r="M82" i="2"/>
  <c r="M83" i="2" s="1"/>
  <c r="AB20" i="2" s="1"/>
  <c r="AF38" i="2"/>
  <c r="AF57" i="2" s="1"/>
  <c r="AG38" i="2"/>
  <c r="AG57" i="2" s="1"/>
  <c r="AA28" i="2"/>
  <c r="AA32" i="2" s="1"/>
  <c r="AA29" i="2"/>
  <c r="AA33" i="2" s="1"/>
  <c r="AA56" i="2"/>
  <c r="AA59" i="2" s="1"/>
  <c r="AA63" i="2" s="1"/>
  <c r="AA65" i="2" s="1"/>
  <c r="AA66" i="2" s="1"/>
  <c r="AA39" i="2" s="1"/>
  <c r="Z29" i="2"/>
  <c r="Z33" i="2" s="1"/>
  <c r="Z30" i="2"/>
  <c r="Z34" i="2" s="1"/>
  <c r="Z56" i="2" s="1"/>
  <c r="Z59" i="2" s="1"/>
  <c r="Z63" i="2" s="1"/>
  <c r="Z65" i="2" s="1"/>
  <c r="Z66" i="2" s="1"/>
  <c r="Z39" i="2" s="1"/>
  <c r="Z28" i="2"/>
  <c r="Z32" i="2" s="1"/>
  <c r="AA35" i="2" l="1"/>
  <c r="AA41" i="2" s="1"/>
  <c r="AA44" i="2" s="1"/>
  <c r="AA46" i="2" s="1"/>
  <c r="Z35" i="2"/>
  <c r="AC20" i="2"/>
  <c r="AC25" i="2" s="1"/>
  <c r="AD20" i="2"/>
  <c r="AD25" i="2" s="1"/>
  <c r="Z41" i="2"/>
  <c r="N79" i="2"/>
  <c r="N81" i="2"/>
  <c r="AD29" i="2" l="1"/>
  <c r="AD33" i="2" s="1"/>
  <c r="AD30" i="2"/>
  <c r="AD34" i="2" s="1"/>
  <c r="AD56" i="2" s="1"/>
  <c r="AD59" i="2" s="1"/>
  <c r="AD63" i="2" s="1"/>
  <c r="AD65" i="2" s="1"/>
  <c r="AD66" i="2" s="1"/>
  <c r="AD39" i="2" s="1"/>
  <c r="AD28" i="2"/>
  <c r="AD32" i="2" s="1"/>
  <c r="N82" i="2"/>
  <c r="N83" i="2" s="1"/>
  <c r="AE20" i="2" s="1"/>
  <c r="AC30" i="2"/>
  <c r="AC34" i="2" s="1"/>
  <c r="AC56" i="2" s="1"/>
  <c r="AC59" i="2" s="1"/>
  <c r="AC63" i="2" s="1"/>
  <c r="AC65" i="2" s="1"/>
  <c r="AC66" i="2" s="1"/>
  <c r="AC39" i="2" s="1"/>
  <c r="AC28" i="2"/>
  <c r="AC32" i="2" s="1"/>
  <c r="AC29" i="2"/>
  <c r="AC33" i="2" s="1"/>
  <c r="AD35" i="2" l="1"/>
  <c r="AD41" i="2" s="1"/>
  <c r="AD44" i="2" s="1"/>
  <c r="AD46" i="2" s="1"/>
  <c r="AG20" i="2"/>
  <c r="AG25" i="2" s="1"/>
  <c r="AF20" i="2"/>
  <c r="AF25" i="2" s="1"/>
  <c r="AC35" i="2"/>
  <c r="AC41" i="2" s="1"/>
  <c r="AF29" i="2" l="1"/>
  <c r="AF33" i="2" s="1"/>
  <c r="AF30" i="2"/>
  <c r="AF34" i="2" s="1"/>
  <c r="AF56" i="2" s="1"/>
  <c r="AF59" i="2" s="1"/>
  <c r="AF63" i="2" s="1"/>
  <c r="AF65" i="2" s="1"/>
  <c r="AF66" i="2" s="1"/>
  <c r="AF39" i="2" s="1"/>
  <c r="AF28" i="2"/>
  <c r="AF32" i="2" s="1"/>
  <c r="AG30" i="2"/>
  <c r="AG34" i="2" s="1"/>
  <c r="AG56" i="2" s="1"/>
  <c r="AG59" i="2" s="1"/>
  <c r="AG63" i="2" s="1"/>
  <c r="AG65" i="2" s="1"/>
  <c r="AG66" i="2" s="1"/>
  <c r="AG39" i="2" s="1"/>
  <c r="AG28" i="2"/>
  <c r="AG32" i="2" s="1"/>
  <c r="AG29" i="2"/>
  <c r="AG33" i="2" s="1"/>
  <c r="AG35" i="2" l="1"/>
  <c r="AG41" i="2" s="1"/>
  <c r="AG44" i="2" s="1"/>
  <c r="AG46" i="2" s="1"/>
  <c r="AF35" i="2"/>
  <c r="AF41" i="2" s="1"/>
</calcChain>
</file>

<file path=xl/sharedStrings.xml><?xml version="1.0" encoding="utf-8"?>
<sst xmlns="http://schemas.openxmlformats.org/spreadsheetml/2006/main" count="341" uniqueCount="112">
  <si>
    <t>File Number:</t>
  </si>
  <si>
    <t>Exhibit:</t>
  </si>
  <si>
    <t>Tab:</t>
  </si>
  <si>
    <t>TO BE UPDATED AT DRAFT RATE ORDER STAGE</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</si>
  <si>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</si>
  <si>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</si>
  <si>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</si>
  <si>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</si>
  <si>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</si>
  <si>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</si>
  <si>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</si>
  <si>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</si>
  <si>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</si>
  <si>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</si>
  <si>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</si>
  <si>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</si>
  <si>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</si>
  <si>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</si>
  <si>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</si>
  <si>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</si>
  <si>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</si>
  <si>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</si>
  <si>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</si>
  <si>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</si>
  <si>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</si>
  <si>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</si>
  <si>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</si>
  <si>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</si>
  <si>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Test Year</t>
  </si>
  <si>
    <t>REI Investments (Direct Benefit at 6%)</t>
  </si>
  <si>
    <t>Project 1</t>
  </si>
  <si>
    <t>Name: REI Connection Project</t>
  </si>
  <si>
    <t>Capital Costs</t>
  </si>
  <si>
    <t>Incremental OM&amp;A (Start-Up)</t>
  </si>
  <si>
    <t>Incremental OM&amp;A (Ongoing)</t>
  </si>
  <si>
    <t>Project 2</t>
  </si>
  <si>
    <t>Project 3</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</si>
  <si>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</si>
  <si>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</si>
  <si>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</si>
  <si>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</si>
  <si>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</si>
  <si>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</si>
  <si>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</si>
  <si>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</si>
  <si>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</si>
  <si>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</si>
  <si>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</si>
  <si>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</si>
  <si>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</si>
  <si>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</si>
  <si>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</si>
  <si>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</si>
  <si>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</si>
  <si>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</si>
  <si>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</si>
  <si>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</si>
  <si>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</si>
  <si>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</si>
  <si>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</si>
  <si>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</si>
  <si>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</si>
  <si>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</si>
  <si>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</si>
  <si>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</si>
  <si>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</si>
  <si>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</si>
  <si>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</si>
  <si>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</si>
  <si>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</si>
  <si>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</si>
  <si>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</si>
  <si>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</si>
  <si>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</si>
  <si>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</si>
  <si>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</si>
  <si>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</si>
  <si>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</si>
  <si>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</si>
  <si>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</si>
  <si>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</si>
  <si>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</si>
  <si>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</si>
  <si>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</si>
  <si>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</si>
  <si>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</si>
  <si>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</si>
  <si>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</si>
  <si>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</si>
  <si>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</si>
  <si>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</si>
  <si>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</si>
  <si>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</si>
  <si>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</si>
  <si>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</si>
  <si>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</si>
  <si>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</si>
  <si>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</si>
  <si>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</si>
  <si>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</si>
  <si>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</si>
  <si>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</si>
  <si>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</si>
  <si>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</si>
  <si>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</si>
  <si>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</si>
  <si>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Stations Expansion (Renewable Enabling)</t>
  </si>
  <si>
    <r>
      <t>Capital Costs</t>
    </r>
    <r>
      <rPr>
        <vertAlign val="superscript"/>
        <sz val="10"/>
        <rFont val="Arial"/>
        <family val="2"/>
      </rPr>
      <t>1</t>
    </r>
  </si>
  <si>
    <r>
      <rPr>
        <vertAlign val="superscript"/>
        <sz val="11"/>
        <color theme="1"/>
        <rFont val="Calibri"/>
        <family val="2"/>
        <scheme val="minor"/>
      </rPr>
      <t>1</t>
    </r>
    <r>
      <rPr>
        <sz val="11"/>
        <color theme="1"/>
        <rFont val="Calibri"/>
        <family val="2"/>
        <scheme val="minor"/>
      </rPr>
      <t>In-service additions are presented including Allowance for Funds Used During Construction (AFUDC)</t>
    </r>
  </si>
  <si>
    <t>EB-2023-0195</t>
  </si>
  <si>
    <t>2A</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</si>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</sst>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 numFmtId="170" formatCode="_(* #,##0.0_);_(* \(#,##0.0\);_(* &quot;-&quot;??_);_(@_)"/>
    <numFmt numFmtId="171" formatCode="#,##0.0"/>
    <numFmt numFmtId="172" formatCode="mm/dd/yyyy"/>
    <numFmt numFmtId="173" formatCode="0\-0"/>
    <numFmt numFmtId="174" formatCode="##\-#"/>
    <numFmt numFmtId="175" formatCode="_(* #,##0_);_(* \(#,##0\);_(* &quot;-&quot;??_);_(@_)"/>
    <numFmt numFmtId="176" formatCode="&quot;£ &quot;#,##0.00;[Red]\-&quot;£ &quot;#,##0.00"/>
  </numFmts>
  <fonts count="65"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u/>
      <sz val="10"/>
      <name val="Arial"/>
      <family val="2"/>
    </font>
    <font>
      <sz val="10"/>
      <color rgb="FFFF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0"/>
      <name val="Arial"/>
      <family val="2"/>
    </font>
    <font>
      <vertAlign val="superscript"/>
      <sz val="11"/>
      <color theme="1"/>
      <name val="Calibri"/>
      <family val="2"/>
      <scheme val="minor"/>
    </font>
    <font>
      <sz val="10"/>
      <name val="Arial"/>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libri Light"/>
      <family val="2"/>
      <scheme val="major"/>
    </font>
    <font>
      <sz val="11"/>
      <color rgb="FF9C6500"/>
      <name val="Calibri"/>
      <family val="2"/>
      <scheme val="minor"/>
    </font>
  </fonts>
  <fills count="60">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s>
  <borders count="29">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5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0" fontId="2" fillId="0" borderId="0"/>
    <xf numFmtId="0" fontId="2" fillId="0" borderId="0"/>
    <xf numFmtId="0" fontId="46" fillId="0" borderId="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5" borderId="0" applyNumberFormat="0" applyBorder="0" applyAlignment="0" applyProtection="0"/>
    <xf numFmtId="0" fontId="47" fillId="46"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7" fillId="53" borderId="0" applyNumberFormat="0" applyBorder="0" applyAlignment="0" applyProtection="0"/>
    <xf numFmtId="0" fontId="48" fillId="37" borderId="0" applyNumberFormat="0" applyBorder="0" applyAlignment="0" applyProtection="0"/>
    <xf numFmtId="0" fontId="49" fillId="54" borderId="20" applyNumberFormat="0" applyAlignment="0" applyProtection="0"/>
    <xf numFmtId="0" fontId="50" fillId="55" borderId="21"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51" fillId="0" borderId="0" applyNumberFormat="0" applyFill="0" applyBorder="0" applyAlignment="0" applyProtection="0"/>
    <xf numFmtId="0" fontId="52" fillId="38" borderId="0" applyNumberFormat="0" applyBorder="0" applyAlignment="0" applyProtection="0"/>
    <xf numFmtId="0" fontId="53" fillId="0" borderId="22" applyNumberFormat="0" applyFill="0" applyAlignment="0" applyProtection="0"/>
    <xf numFmtId="0" fontId="54" fillId="0" borderId="23" applyNumberFormat="0" applyFill="0" applyAlignment="0" applyProtection="0"/>
    <xf numFmtId="0" fontId="55" fillId="0" borderId="24" applyNumberFormat="0" applyFill="0" applyAlignment="0" applyProtection="0"/>
    <xf numFmtId="0" fontId="55" fillId="0" borderId="0" applyNumberFormat="0" applyFill="0" applyBorder="0" applyAlignment="0" applyProtection="0"/>
    <xf numFmtId="0" fontId="56" fillId="41" borderId="20" applyNumberFormat="0" applyAlignment="0" applyProtection="0"/>
    <xf numFmtId="0" fontId="57" fillId="0" borderId="25" applyNumberFormat="0" applyFill="0" applyAlignment="0" applyProtection="0"/>
    <xf numFmtId="0" fontId="58" fillId="56" borderId="0" applyNumberFormat="0" applyBorder="0" applyAlignment="0" applyProtection="0"/>
    <xf numFmtId="0" fontId="2" fillId="57" borderId="26" applyNumberFormat="0" applyFont="0" applyAlignment="0" applyProtection="0"/>
    <xf numFmtId="0" fontId="59" fillId="54" borderId="27" applyNumberFormat="0" applyAlignment="0" applyProtection="0"/>
    <xf numFmtId="0" fontId="60" fillId="0" borderId="0" applyNumberFormat="0" applyFill="0" applyBorder="0" applyAlignment="0" applyProtection="0"/>
    <xf numFmtId="0" fontId="61" fillId="0" borderId="28"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31" fillId="0" borderId="12" applyNumberFormat="0" applyFill="0" applyAlignment="0" applyProtection="0"/>
    <xf numFmtId="0" fontId="30" fillId="0" borderId="11" applyNumberFormat="0" applyFill="0" applyAlignment="0" applyProtection="0"/>
    <xf numFmtId="0" fontId="1" fillId="0" borderId="0"/>
    <xf numFmtId="0" fontId="32" fillId="0" borderId="13"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64" fillId="7" borderId="0" applyNumberFormat="0" applyBorder="0" applyAlignment="0" applyProtection="0"/>
    <xf numFmtId="0" fontId="35" fillId="8" borderId="14" applyNumberFormat="0" applyAlignment="0" applyProtection="0"/>
    <xf numFmtId="0" fontId="36" fillId="9" borderId="15" applyNumberFormat="0" applyAlignment="0" applyProtection="0"/>
    <xf numFmtId="0" fontId="37" fillId="9" borderId="14" applyNumberFormat="0" applyAlignment="0" applyProtection="0"/>
    <xf numFmtId="0" fontId="38" fillId="0" borderId="16" applyNumberFormat="0" applyFill="0" applyAlignment="0" applyProtection="0"/>
    <xf numFmtId="0" fontId="39" fillId="10" borderId="17" applyNumberFormat="0" applyAlignment="0" applyProtection="0"/>
    <xf numFmtId="0" fontId="40" fillId="0" borderId="0" applyNumberFormat="0" applyFill="0" applyBorder="0" applyAlignment="0" applyProtection="0"/>
    <xf numFmtId="0" fontId="1" fillId="11" borderId="18" applyNumberFormat="0" applyFont="0" applyAlignment="0" applyProtection="0"/>
    <xf numFmtId="0" fontId="41" fillId="0" borderId="0" applyNumberFormat="0" applyFill="0" applyBorder="0" applyAlignment="0" applyProtection="0"/>
    <xf numFmtId="0" fontId="42" fillId="0" borderId="19" applyNumberFormat="0" applyFill="0" applyAlignment="0" applyProtection="0"/>
    <xf numFmtId="0" fontId="4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3" fillId="35"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4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70" fontId="2" fillId="0" borderId="0"/>
    <xf numFmtId="171" fontId="2" fillId="0" borderId="0"/>
    <xf numFmtId="170" fontId="2" fillId="0" borderId="0"/>
    <xf numFmtId="170" fontId="2" fillId="0" borderId="0"/>
    <xf numFmtId="170" fontId="2" fillId="0" borderId="0"/>
    <xf numFmtId="170" fontId="2" fillId="0" borderId="0"/>
    <xf numFmtId="172" fontId="2" fillId="0" borderId="0"/>
    <xf numFmtId="173" fontId="2" fillId="0" borderId="0"/>
    <xf numFmtId="172" fontId="2" fillId="0" borderId="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38" fontId="5" fillId="58" borderId="0" applyNumberFormat="0" applyBorder="0" applyAlignment="0" applyProtection="0"/>
    <xf numFmtId="10" fontId="5" fillId="59" borderId="2" applyNumberFormat="0" applyBorder="0" applyAlignment="0" applyProtection="0"/>
    <xf numFmtId="174" fontId="2" fillId="0" borderId="0"/>
    <xf numFmtId="175" fontId="2" fillId="0" borderId="0"/>
    <xf numFmtId="174" fontId="2" fillId="0" borderId="0"/>
    <xf numFmtId="174" fontId="2" fillId="0" borderId="0"/>
    <xf numFmtId="174" fontId="2" fillId="0" borderId="0"/>
    <xf numFmtId="174" fontId="2" fillId="0" borderId="0"/>
    <xf numFmtId="176" fontId="2" fillId="0" borderId="0"/>
    <xf numFmtId="10"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56" fillId="41" borderId="20" applyNumberFormat="0" applyAlignment="0" applyProtection="0"/>
    <xf numFmtId="0" fontId="56" fillId="41" borderId="20" applyNumberFormat="0" applyAlignment="0" applyProtection="0"/>
    <xf numFmtId="0" fontId="46" fillId="0" borderId="0"/>
  </cellStyleXfs>
  <cellXfs count="183">
    <xf numFmtId="0" fontId="0" fillId="0" borderId="0" xfId="0"/>
    <xf numFmtId="0" fontId="2" fillId="0" borderId="0" xfId="4" applyProtection="1"/>
    <xf numFmtId="0" fontId="3" fillId="0" borderId="0" xfId="5" applyProtection="1"/>
    <xf numFmtId="0" fontId="4" fillId="0" borderId="0" xfId="4" applyFont="1" applyProtection="1"/>
    <xf numFmtId="0" fontId="6" fillId="3" borderId="0" xfId="4" applyFont="1" applyFill="1" applyProtection="1"/>
    <xf numFmtId="0" fontId="2" fillId="0" borderId="0" xfId="4" applyFont="1" applyProtection="1"/>
    <xf numFmtId="0" fontId="7" fillId="0" borderId="0" xfId="5" applyFont="1" applyProtection="1"/>
    <xf numFmtId="0" fontId="8" fillId="0" borderId="0" xfId="4" applyFont="1" applyAlignment="1" applyProtection="1"/>
    <xf numFmtId="0" fontId="1" fillId="0" borderId="0" xfId="6" applyProtection="1"/>
    <xf numFmtId="0" fontId="9" fillId="0" borderId="0" xfId="4" applyFont="1" applyProtection="1"/>
    <xf numFmtId="0" fontId="12" fillId="0" borderId="0" xfId="4" applyFont="1" applyProtection="1"/>
    <xf numFmtId="0" fontId="1" fillId="0" borderId="0" xfId="6" applyFont="1" applyProtection="1"/>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6" fillId="0" borderId="0" xfId="6" applyFont="1" applyProtection="1"/>
    <xf numFmtId="0" fontId="9" fillId="0" borderId="0" xfId="4" applyFont="1" applyAlignment="1" applyProtection="1"/>
    <xf numFmtId="0" fontId="9" fillId="0" borderId="0" xfId="6" applyFont="1" applyProtection="1"/>
    <xf numFmtId="0" fontId="8" fillId="0" borderId="0" xfId="4" applyFont="1" applyProtection="1"/>
    <xf numFmtId="0" fontId="4" fillId="0" borderId="0" xfId="4" applyFont="1" applyAlignment="1" applyProtection="1">
      <alignment horizontal="center"/>
    </xf>
    <xf numFmtId="0" fontId="17" fillId="0" borderId="0" xfId="4" applyFont="1" applyProtection="1"/>
    <xf numFmtId="0" fontId="4" fillId="0" borderId="2" xfId="4" applyFont="1" applyBorder="1" applyAlignment="1" applyProtection="1">
      <alignment horizontal="center"/>
    </xf>
    <xf numFmtId="0" fontId="18" fillId="0" borderId="0" xfId="4" applyFont="1" applyProtection="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0" fontId="4" fillId="0" borderId="0" xfId="4" applyFont="1" applyFill="1" applyBorder="1" applyProtection="1"/>
    <xf numFmtId="165" fontId="4" fillId="0" borderId="0" xfId="4" applyNumberFormat="1" applyFont="1" applyFill="1" applyBorder="1" applyProtection="1"/>
    <xf numFmtId="0" fontId="2" fillId="4" borderId="0" xfId="4" applyFill="1" applyBorder="1" applyProtection="1"/>
    <xf numFmtId="0" fontId="19" fillId="4" borderId="0" xfId="4" applyFont="1" applyFill="1" applyBorder="1" applyAlignment="1" applyProtection="1">
      <alignment horizontal="center"/>
    </xf>
    <xf numFmtId="165" fontId="12" fillId="4" borderId="0" xfId="4" applyNumberFormat="1" applyFont="1" applyFill="1" applyBorder="1" applyProtection="1"/>
    <xf numFmtId="165" fontId="12" fillId="4" borderId="0" xfId="4" applyNumberFormat="1" applyFont="1" applyFill="1" applyBorder="1" applyAlignment="1" applyProtection="1">
      <alignment horizontal="center"/>
    </xf>
    <xf numFmtId="0" fontId="2" fillId="0" borderId="0" xfId="4" applyFill="1" applyBorder="1" applyProtection="1"/>
    <xf numFmtId="0" fontId="19" fillId="0" borderId="0" xfId="4" applyFont="1" applyFill="1" applyBorder="1" applyAlignment="1" applyProtection="1">
      <alignment horizontal="center"/>
    </xf>
    <xf numFmtId="165" fontId="0" fillId="0" borderId="0" xfId="2" applyNumberFormat="1" applyFont="1" applyFill="1" applyBorder="1" applyProtection="1"/>
    <xf numFmtId="0" fontId="2" fillId="0" borderId="0" xfId="4" applyFont="1" applyFill="1" applyBorder="1" applyProtection="1"/>
    <xf numFmtId="9" fontId="2" fillId="0" borderId="0" xfId="4" applyNumberFormat="1" applyFont="1" applyFill="1" applyBorder="1" applyAlignment="1" applyProtection="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applyFont="1" applyFill="1" applyBorder="1" applyProtection="1"/>
    <xf numFmtId="9" fontId="2" fillId="0" borderId="0" xfId="3" applyFont="1" applyFill="1" applyBorder="1" applyAlignment="1" applyProtection="1">
      <alignment horizontal="center"/>
    </xf>
    <xf numFmtId="0" fontId="20" fillId="0" borderId="0" xfId="4" applyFont="1" applyFill="1" applyBorder="1" applyAlignment="1" applyProtection="1">
      <alignment horizontal="center"/>
    </xf>
    <xf numFmtId="165" fontId="2" fillId="0" borderId="0" xfId="4" applyNumberFormat="1" applyFont="1" applyFill="1" applyBorder="1" applyAlignment="1" applyProtection="1">
      <alignment horizontal="center"/>
    </xf>
    <xf numFmtId="0" fontId="2" fillId="4" borderId="0" xfId="4" applyFont="1" applyFill="1" applyBorder="1" applyProtection="1"/>
    <xf numFmtId="0" fontId="20" fillId="4" borderId="0" xfId="4" applyFont="1" applyFill="1" applyBorder="1" applyAlignment="1" applyProtection="1">
      <alignment horizontal="center"/>
    </xf>
    <xf numFmtId="165" fontId="2" fillId="4" borderId="0" xfId="4" applyNumberFormat="1" applyFont="1" applyFill="1" applyBorder="1" applyProtection="1"/>
    <xf numFmtId="165" fontId="2" fillId="4" borderId="0" xfId="4" applyNumberFormat="1" applyFont="1" applyFill="1" applyBorder="1" applyAlignment="1" applyProtection="1">
      <alignment horizontal="center"/>
    </xf>
    <xf numFmtId="0" fontId="21" fillId="3" borderId="0" xfId="4" applyFont="1" applyFill="1" applyProtection="1"/>
    <xf numFmtId="0" fontId="4" fillId="0" borderId="0" xfId="4" applyFont="1" applyBorder="1" applyAlignment="1" applyProtection="1"/>
    <xf numFmtId="0" fontId="2" fillId="0" borderId="0" xfId="0" applyFont="1" applyProtection="1"/>
    <xf numFmtId="0" fontId="1" fillId="0" borderId="0" xfId="6" applyBorder="1" applyProtection="1"/>
    <xf numFmtId="0" fontId="2" fillId="0" borderId="0" xfId="4" applyFont="1" applyAlignment="1" applyProtection="1">
      <alignment horizontal="right"/>
    </xf>
    <xf numFmtId="0" fontId="4" fillId="0" borderId="0" xfId="7" applyFont="1" applyFill="1" applyBorder="1" applyAlignment="1" applyProtection="1">
      <alignment horizontal="center"/>
    </xf>
    <xf numFmtId="9" fontId="4" fillId="0" borderId="0" xfId="7" applyNumberFormat="1" applyFont="1" applyFill="1" applyBorder="1" applyAlignment="1" applyProtection="1">
      <alignment horizontal="center"/>
    </xf>
    <xf numFmtId="9" fontId="2" fillId="0" borderId="0" xfId="4" applyNumberFormat="1" applyFont="1" applyAlignment="1" applyProtection="1">
      <alignment horizontal="center"/>
    </xf>
    <xf numFmtId="165" fontId="2" fillId="3" borderId="0" xfId="2" applyNumberFormat="1" applyFont="1" applyFill="1" applyProtection="1"/>
    <xf numFmtId="165" fontId="2" fillId="0" borderId="0" xfId="2" applyNumberFormat="1" applyFont="1" applyAlignment="1" applyProtection="1">
      <alignment horizontal="center"/>
    </xf>
    <xf numFmtId="165" fontId="2" fillId="0" borderId="0" xfId="2" applyNumberFormat="1" applyFont="1" applyFill="1" applyProtection="1"/>
    <xf numFmtId="42" fontId="2" fillId="0" borderId="0" xfId="4" applyNumberFormat="1" applyFont="1" applyAlignment="1" applyProtection="1">
      <alignment horizontal="center"/>
    </xf>
    <xf numFmtId="164" fontId="2" fillId="0" borderId="0" xfId="1" applyNumberFormat="1" applyFont="1" applyFill="1" applyBorder="1" applyAlignment="1" applyProtection="1">
      <alignment horizontal="center"/>
    </xf>
    <xf numFmtId="165" fontId="2" fillId="0" borderId="0" xfId="4" applyNumberFormat="1" applyFont="1" applyFill="1" applyProtection="1"/>
    <xf numFmtId="0" fontId="4" fillId="0" borderId="0" xfId="4" applyFont="1" applyAlignment="1" applyProtection="1">
      <alignment horizontal="center" vertical="center"/>
    </xf>
    <xf numFmtId="0" fontId="2" fillId="0" borderId="7" xfId="4" applyBorder="1" applyProtection="1"/>
    <xf numFmtId="10" fontId="2" fillId="0" borderId="0" xfId="1" applyNumberFormat="1" applyFont="1" applyFill="1" applyBorder="1" applyAlignment="1" applyProtection="1">
      <alignment horizontal="center"/>
    </xf>
    <xf numFmtId="10" fontId="2" fillId="2" borderId="0" xfId="1" applyNumberFormat="1" applyFont="1" applyFill="1" applyBorder="1" applyAlignment="1" applyProtection="1">
      <alignment horizontal="center"/>
      <protection locked="0"/>
    </xf>
    <xf numFmtId="165" fontId="2" fillId="0" borderId="7" xfId="4" applyNumberFormat="1" applyFont="1" applyBorder="1" applyProtection="1"/>
    <xf numFmtId="165" fontId="2" fillId="0" borderId="7" xfId="2" applyNumberFormat="1" applyFont="1" applyBorder="1" applyAlignment="1" applyProtection="1">
      <alignment horizontal="center"/>
    </xf>
    <xf numFmtId="166" fontId="2" fillId="0" borderId="0" xfId="4" applyNumberFormat="1" applyFont="1" applyAlignment="1" applyProtection="1">
      <alignment horizontal="center"/>
    </xf>
    <xf numFmtId="0" fontId="2" fillId="0" borderId="0" xfId="4" applyFont="1" applyFill="1" applyProtection="1"/>
    <xf numFmtId="165" fontId="2" fillId="0" borderId="0" xfId="4" applyNumberFormat="1" applyFont="1" applyProtection="1"/>
    <xf numFmtId="10" fontId="2" fillId="0" borderId="0" xfId="1" applyNumberFormat="1" applyFont="1" applyFill="1" applyBorder="1" applyAlignment="1" applyProtection="1">
      <alignment horizontal="center"/>
      <protection locked="0"/>
    </xf>
    <xf numFmtId="9" fontId="2" fillId="0" borderId="0" xfId="3" applyFont="1" applyBorder="1" applyAlignment="1" applyProtection="1">
      <alignment horizontal="center"/>
    </xf>
    <xf numFmtId="9" fontId="2" fillId="0" borderId="0" xfId="3" applyFont="1" applyAlignment="1" applyProtection="1">
      <alignment horizontal="center"/>
    </xf>
    <xf numFmtId="44" fontId="2" fillId="0" borderId="0" xfId="2" applyFont="1" applyProtection="1"/>
    <xf numFmtId="10" fontId="2" fillId="0" borderId="0" xfId="3" applyNumberFormat="1" applyFont="1" applyAlignment="1" applyProtection="1">
      <alignment horizontal="center"/>
    </xf>
    <xf numFmtId="0" fontId="4" fillId="0" borderId="0" xfId="4" applyFont="1" applyAlignment="1" applyProtection="1">
      <alignment horizontal="left"/>
    </xf>
    <xf numFmtId="165" fontId="2" fillId="0" borderId="8" xfId="4" applyNumberFormat="1" applyFont="1" applyBorder="1" applyProtection="1"/>
    <xf numFmtId="165" fontId="2" fillId="3" borderId="0" xfId="4" applyNumberFormat="1" applyFont="1" applyFill="1" applyProtection="1"/>
    <xf numFmtId="0" fontId="20" fillId="0" borderId="0" xfId="4" applyFont="1" applyAlignment="1" applyProtection="1">
      <alignment horizontal="center"/>
    </xf>
    <xf numFmtId="165" fontId="2" fillId="0" borderId="9" xfId="4" applyNumberFormat="1" applyFont="1" applyBorder="1" applyProtection="1"/>
    <xf numFmtId="0" fontId="2" fillId="3" borderId="0" xfId="4" applyFont="1" applyFill="1" applyBorder="1" applyProtection="1"/>
    <xf numFmtId="165" fontId="2" fillId="0" borderId="0" xfId="4" applyNumberFormat="1" applyFont="1" applyBorder="1" applyProtection="1"/>
    <xf numFmtId="0" fontId="4" fillId="3" borderId="0" xfId="4" applyFont="1" applyFill="1" applyBorder="1" applyAlignment="1" applyProtection="1">
      <alignment horizontal="center"/>
    </xf>
    <xf numFmtId="165" fontId="2" fillId="0" borderId="8" xfId="4" applyNumberFormat="1" applyFont="1" applyFill="1" applyBorder="1" applyProtection="1"/>
    <xf numFmtId="167" fontId="2" fillId="3" borderId="0" xfId="1" applyNumberFormat="1" applyFont="1" applyFill="1" applyBorder="1" applyAlignment="1" applyProtection="1">
      <alignment horizontal="center"/>
    </xf>
    <xf numFmtId="0" fontId="2" fillId="0" borderId="0" xfId="4" applyFont="1" applyAlignment="1" applyProtection="1">
      <alignment horizontal="center"/>
    </xf>
    <xf numFmtId="168" fontId="2" fillId="0" borderId="0" xfId="4" applyNumberFormat="1" applyFont="1" applyProtection="1"/>
    <xf numFmtId="0" fontId="4" fillId="0" borderId="0" xfId="4" applyFont="1" applyFill="1" applyProtection="1"/>
    <xf numFmtId="44" fontId="2" fillId="0" borderId="0" xfId="4" applyNumberFormat="1" applyFont="1" applyFill="1" applyBorder="1" applyProtection="1"/>
    <xf numFmtId="0" fontId="23" fillId="0" borderId="0" xfId="4" applyFont="1" applyFill="1" applyBorder="1" applyAlignment="1" applyProtection="1"/>
    <xf numFmtId="0" fontId="23" fillId="0" borderId="0" xfId="4" applyFont="1" applyBorder="1" applyAlignment="1" applyProtection="1">
      <alignment horizontal="left"/>
    </xf>
    <xf numFmtId="0" fontId="23" fillId="0" borderId="0" xfId="4" applyFont="1" applyBorder="1" applyAlignment="1" applyProtection="1"/>
    <xf numFmtId="0" fontId="4" fillId="0" borderId="0" xfId="4" applyFont="1" applyFill="1" applyBorder="1" applyAlignment="1" applyProtection="1"/>
    <xf numFmtId="0" fontId="2" fillId="0" borderId="0" xfId="4" applyFont="1" applyFill="1" applyBorder="1" applyAlignment="1" applyProtection="1"/>
    <xf numFmtId="0" fontId="2" fillId="0" borderId="0" xfId="4" applyFont="1" applyFill="1" applyBorder="1" applyAlignment="1" applyProtection="1">
      <alignment horizontal="right"/>
    </xf>
    <xf numFmtId="0" fontId="25" fillId="0" borderId="0" xfId="7" applyFont="1" applyFill="1" applyProtection="1"/>
    <xf numFmtId="0" fontId="2" fillId="0" borderId="0" xfId="7" applyFont="1" applyFill="1" applyBorder="1" applyProtection="1"/>
    <xf numFmtId="0" fontId="2" fillId="0" borderId="0" xfId="4" applyFont="1" applyBorder="1" applyProtection="1"/>
    <xf numFmtId="0" fontId="17" fillId="0" borderId="0" xfId="7" applyFont="1" applyFill="1" applyProtection="1"/>
    <xf numFmtId="0" fontId="4" fillId="0" borderId="0" xfId="7" applyFont="1" applyFill="1" applyProtection="1"/>
    <xf numFmtId="0" fontId="2" fillId="0" borderId="0" xfId="7" applyFont="1" applyFill="1" applyProtection="1"/>
    <xf numFmtId="165" fontId="2" fillId="0" borderId="0" xfId="7" applyNumberFormat="1" applyFont="1" applyFill="1" applyBorder="1" applyAlignment="1" applyProtection="1">
      <alignment horizontal="center"/>
    </xf>
    <xf numFmtId="10" fontId="26" fillId="0" borderId="0" xfId="7" applyNumberFormat="1" applyFont="1" applyFill="1" applyBorder="1" applyAlignment="1" applyProtection="1">
      <alignment horizontal="center"/>
    </xf>
    <xf numFmtId="165" fontId="2" fillId="0" borderId="8" xfId="2" applyNumberFormat="1" applyFont="1" applyFill="1" applyBorder="1" applyProtection="1"/>
    <xf numFmtId="10" fontId="1" fillId="2" borderId="0" xfId="3" applyNumberFormat="1" applyFill="1" applyAlignment="1" applyProtection="1">
      <alignment horizontal="center"/>
      <protection locked="0"/>
    </xf>
    <xf numFmtId="44" fontId="2" fillId="0" borderId="8" xfId="2" applyNumberFormat="1" applyFont="1" applyFill="1" applyBorder="1" applyProtection="1"/>
    <xf numFmtId="0" fontId="4" fillId="0" borderId="0" xfId="7" applyFont="1" applyFill="1" applyAlignment="1" applyProtection="1">
      <alignment horizontal="left"/>
    </xf>
    <xf numFmtId="44" fontId="2" fillId="0" borderId="0" xfId="2" applyFont="1" applyFill="1" applyProtection="1"/>
    <xf numFmtId="44" fontId="2" fillId="0" borderId="0" xfId="2" applyFont="1" applyFill="1" applyBorder="1" applyProtection="1"/>
    <xf numFmtId="165" fontId="27" fillId="0" borderId="8" xfId="2" applyNumberFormat="1" applyFont="1" applyFill="1" applyBorder="1" applyProtection="1"/>
    <xf numFmtId="44" fontId="27" fillId="0" borderId="0" xfId="2" applyFont="1" applyFill="1" applyBorder="1" applyProtection="1"/>
    <xf numFmtId="169" fontId="23" fillId="0" borderId="0" xfId="4" applyNumberFormat="1" applyFont="1" applyBorder="1" applyAlignment="1" applyProtection="1">
      <alignment horizontal="right"/>
    </xf>
    <xf numFmtId="0" fontId="24" fillId="0" borderId="0" xfId="4" applyFont="1" applyBorder="1" applyAlignment="1" applyProtection="1">
      <alignment horizontal="center" vertical="center"/>
    </xf>
    <xf numFmtId="0" fontId="2" fillId="0" borderId="0" xfId="8" applyFont="1" applyFill="1" applyProtection="1"/>
    <xf numFmtId="0" fontId="4" fillId="0" borderId="4" xfId="2" applyNumberFormat="1" applyFont="1" applyFill="1" applyBorder="1" applyAlignment="1" applyProtection="1">
      <alignment horizontal="center"/>
    </xf>
    <xf numFmtId="0" fontId="4" fillId="0" borderId="4" xfId="2" quotePrefix="1" applyNumberFormat="1" applyFont="1" applyFill="1" applyBorder="1" applyAlignment="1" applyProtection="1">
      <alignment horizontal="center"/>
    </xf>
    <xf numFmtId="0" fontId="4" fillId="0" borderId="10" xfId="2" applyNumberFormat="1" applyFont="1" applyFill="1" applyBorder="1" applyAlignment="1" applyProtection="1">
      <alignment horizontal="center"/>
    </xf>
    <xf numFmtId="0" fontId="12" fillId="0" borderId="0" xfId="4" applyFont="1" applyFill="1" applyProtection="1"/>
    <xf numFmtId="0" fontId="2" fillId="0" borderId="0" xfId="4" applyFill="1" applyProtection="1"/>
    <xf numFmtId="0" fontId="17" fillId="0" borderId="0" xfId="8" applyFont="1" applyFill="1" applyProtection="1"/>
    <xf numFmtId="0" fontId="4" fillId="0" borderId="0" xfId="8" applyFont="1" applyFill="1" applyProtection="1"/>
    <xf numFmtId="165" fontId="2" fillId="0" borderId="0" xfId="2" applyNumberFormat="1" applyFont="1" applyFill="1" applyAlignment="1" applyProtection="1">
      <alignment horizontal="center"/>
    </xf>
    <xf numFmtId="0" fontId="28" fillId="0" borderId="0" xfId="4" applyFont="1" applyFill="1" applyProtection="1"/>
    <xf numFmtId="0" fontId="29" fillId="0" borderId="0" xfId="4" applyFont="1" applyFill="1" applyProtection="1"/>
    <xf numFmtId="9" fontId="2" fillId="3" borderId="0" xfId="3" applyFont="1" applyFill="1" applyBorder="1" applyAlignment="1" applyProtection="1"/>
    <xf numFmtId="0" fontId="2" fillId="2" borderId="0" xfId="3" applyNumberFormat="1" applyFont="1" applyFill="1" applyAlignment="1" applyProtection="1">
      <alignment horizontal="center"/>
      <protection locked="0"/>
    </xf>
    <xf numFmtId="9" fontId="2" fillId="3" borderId="0" xfId="3" applyFont="1" applyFill="1" applyBorder="1" applyAlignment="1" applyProtection="1">
      <alignment horizontal="right"/>
    </xf>
    <xf numFmtId="165" fontId="2" fillId="2" borderId="8" xfId="2" applyNumberFormat="1" applyFont="1" applyFill="1" applyBorder="1" applyProtection="1">
      <protection locked="0"/>
    </xf>
    <xf numFmtId="6" fontId="2" fillId="0" borderId="0" xfId="4" applyNumberFormat="1" applyFont="1" applyFill="1" applyProtection="1"/>
    <xf numFmtId="165" fontId="2" fillId="0" borderId="9" xfId="2" applyNumberFormat="1" applyFont="1" applyFill="1" applyBorder="1" applyProtection="1"/>
    <xf numFmtId="165" fontId="2" fillId="2" borderId="0" xfId="3" applyNumberFormat="1" applyFont="1" applyFill="1" applyAlignment="1" applyProtection="1">
      <alignment horizontal="center"/>
      <protection locked="0"/>
    </xf>
    <xf numFmtId="0" fontId="1" fillId="2" borderId="0" xfId="2" applyNumberFormat="1" applyFill="1" applyAlignment="1" applyProtection="1">
      <alignment horizontal="center"/>
      <protection locked="0"/>
    </xf>
    <xf numFmtId="0" fontId="2" fillId="0" borderId="0" xfId="4" applyFont="1" applyFill="1" applyAlignment="1" applyProtection="1">
      <alignment horizontal="center"/>
    </xf>
    <xf numFmtId="9" fontId="1" fillId="2" borderId="0" xfId="3" applyFill="1" applyAlignment="1" applyProtection="1">
      <alignment horizontal="center"/>
      <protection locked="0"/>
    </xf>
    <xf numFmtId="9" fontId="2" fillId="0" borderId="0" xfId="4" applyNumberFormat="1" applyFont="1" applyFill="1" applyAlignment="1" applyProtection="1">
      <alignment horizontal="center"/>
    </xf>
    <xf numFmtId="0" fontId="3" fillId="0" borderId="0" xfId="5" applyBorder="1" applyProtection="1"/>
    <xf numFmtId="0" fontId="4" fillId="0" borderId="0" xfId="4" applyFont="1" applyBorder="1" applyProtection="1"/>
    <xf numFmtId="0" fontId="4" fillId="0" borderId="0" xfId="4" applyFont="1" applyBorder="1" applyAlignment="1" applyProtection="1">
      <alignment horizontal="center"/>
    </xf>
    <xf numFmtId="165" fontId="2" fillId="0" borderId="0" xfId="2" applyNumberFormat="1" applyFont="1" applyBorder="1" applyProtection="1"/>
    <xf numFmtId="165" fontId="2" fillId="0" borderId="0" xfId="2" applyNumberFormat="1" applyFont="1" applyBorder="1" applyAlignment="1" applyProtection="1">
      <alignment horizontal="center"/>
    </xf>
    <xf numFmtId="166" fontId="2" fillId="0" borderId="0" xfId="4" applyNumberFormat="1" applyFont="1" applyBorder="1" applyAlignment="1" applyProtection="1">
      <alignment horizontal="center"/>
    </xf>
    <xf numFmtId="9" fontId="2" fillId="0" borderId="0" xfId="4" applyNumberFormat="1" applyFont="1" applyBorder="1" applyAlignment="1" applyProtection="1">
      <alignment horizontal="center"/>
    </xf>
    <xf numFmtId="44" fontId="2" fillId="0" borderId="0" xfId="2" applyFont="1" applyBorder="1" applyProtection="1"/>
    <xf numFmtId="10" fontId="2" fillId="0" borderId="0" xfId="3" applyNumberFormat="1" applyFont="1" applyBorder="1" applyAlignment="1" applyProtection="1">
      <alignment horizontal="center"/>
    </xf>
    <xf numFmtId="165" fontId="2" fillId="3" borderId="0" xfId="4" applyNumberFormat="1" applyFont="1" applyFill="1" applyBorder="1" applyProtection="1"/>
    <xf numFmtId="0" fontId="20" fillId="0" borderId="0" xfId="4" applyFont="1" applyBorder="1" applyAlignment="1" applyProtection="1">
      <alignment horizontal="center"/>
    </xf>
    <xf numFmtId="168" fontId="2" fillId="0" borderId="0" xfId="4" applyNumberFormat="1" applyFont="1" applyBorder="1" applyProtection="1"/>
    <xf numFmtId="10" fontId="1" fillId="2" borderId="0" xfId="3" applyNumberFormat="1" applyFill="1" applyBorder="1" applyAlignment="1" applyProtection="1">
      <alignment horizontal="center"/>
      <protection locked="0"/>
    </xf>
    <xf numFmtId="44" fontId="2" fillId="0" borderId="0" xfId="2" applyNumberFormat="1" applyFont="1" applyFill="1" applyBorder="1" applyProtection="1"/>
    <xf numFmtId="165" fontId="27" fillId="0" borderId="0" xfId="2" applyNumberFormat="1" applyFont="1" applyFill="1" applyBorder="1" applyProtection="1"/>
    <xf numFmtId="0" fontId="2" fillId="0" borderId="0" xfId="4" applyBorder="1" applyProtection="1"/>
    <xf numFmtId="0" fontId="4" fillId="0" borderId="0" xfId="2" applyNumberFormat="1" applyFont="1" applyFill="1" applyBorder="1" applyAlignment="1" applyProtection="1">
      <alignment horizontal="center"/>
    </xf>
    <xf numFmtId="0" fontId="2" fillId="0" borderId="0" xfId="4" applyFont="1" applyFill="1" applyBorder="1" applyAlignment="1" applyProtection="1">
      <alignment horizontal="center"/>
    </xf>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0" fillId="0" borderId="0" xfId="6" applyFont="1" applyProtection="1"/>
    <xf numFmtId="0" fontId="5" fillId="2" borderId="1" xfId="4" applyFont="1" applyFill="1" applyBorder="1" applyAlignment="1" applyProtection="1">
      <alignment horizontal="right" vertical="top"/>
      <protection locked="0"/>
    </xf>
    <xf numFmtId="0" fontId="5" fillId="2" borderId="0" xfId="4" applyFont="1" applyFill="1" applyAlignment="1" applyProtection="1">
      <alignment horizontal="right" vertical="top"/>
      <protection locked="0"/>
    </xf>
    <xf numFmtId="0" fontId="5" fillId="0" borderId="0" xfId="4" applyFont="1" applyAlignment="1" applyProtection="1">
      <alignment horizontal="right" vertical="top"/>
    </xf>
    <xf numFmtId="0" fontId="5" fillId="0" borderId="0" xfId="4" applyFont="1" applyAlignment="1" applyProtection="1">
      <alignment horizontal="right" vertical="top"/>
    </xf>
    <xf numFmtId="0" fontId="5" fillId="2" borderId="1" xfId="4" applyFont="1" applyFill="1" applyBorder="1" applyAlignment="1" applyProtection="1">
      <alignment horizontal="right" vertical="top"/>
      <protection locked="0"/>
    </xf>
    <xf numFmtId="0" fontId="5" fillId="2" borderId="0" xfId="4" applyFont="1" applyFill="1" applyAlignment="1" applyProtection="1">
      <alignment horizontal="right" vertical="top"/>
      <protection locked="0"/>
    </xf>
    <xf numFmtId="0" fontId="5" fillId="0" borderId="0" xfId="4" applyFont="1" applyAlignment="1" applyProtection="1">
      <alignment horizontal="right" vertical="top"/>
    </xf>
    <xf numFmtId="0" fontId="13" fillId="0" borderId="0" xfId="4" applyFont="1" applyAlignment="1" applyProtection="1">
      <alignment horizontal="left" vertical="top" wrapText="1"/>
    </xf>
    <xf numFmtId="0" fontId="15" fillId="0" borderId="0" xfId="4" applyFont="1" applyAlignment="1" applyProtection="1">
      <alignment horizontal="left" vertical="top" wrapText="1"/>
    </xf>
    <xf numFmtId="0" fontId="8" fillId="0" borderId="0" xfId="4" applyFont="1" applyAlignment="1" applyProtection="1">
      <alignment horizontal="center"/>
    </xf>
    <xf numFmtId="0" fontId="9" fillId="0" borderId="0" xfId="4" applyFont="1" applyAlignment="1" applyProtection="1">
      <alignment horizontal="left" vertical="top"/>
    </xf>
    <xf numFmtId="0" fontId="9" fillId="0" borderId="0" xfId="4" applyFont="1" applyAlignment="1" applyProtection="1">
      <alignment horizontal="left" vertical="top" indent="2"/>
    </xf>
    <xf numFmtId="0" fontId="4" fillId="0" borderId="4" xfId="4" applyFont="1" applyBorder="1" applyAlignment="1" applyProtection="1">
      <alignment horizontal="center"/>
    </xf>
    <xf numFmtId="0" fontId="4" fillId="0" borderId="6" xfId="4" applyFont="1" applyBorder="1" applyAlignment="1" applyProtection="1">
      <alignment horizontal="center"/>
    </xf>
    <xf numFmtId="0" fontId="4" fillId="0" borderId="0" xfId="4" applyFont="1" applyBorder="1" applyAlignment="1" applyProtection="1">
      <alignment horizontal="center"/>
    </xf>
    <xf numFmtId="0" fontId="4" fillId="0" borderId="3" xfId="4" applyFont="1" applyFill="1" applyBorder="1" applyAlignment="1" applyProtection="1">
      <alignment horizontal="center" vertical="center"/>
    </xf>
    <xf numFmtId="0" fontId="4" fillId="0" borderId="4" xfId="4" applyFont="1" applyBorder="1" applyAlignment="1" applyProtection="1">
      <alignment horizontal="center" vertical="center"/>
    </xf>
    <xf numFmtId="0" fontId="4" fillId="0" borderId="5" xfId="4" applyFont="1" applyBorder="1" applyAlignment="1" applyProtection="1">
      <alignment horizontal="center" vertical="center"/>
    </xf>
    <xf numFmtId="0" fontId="4" fillId="0" borderId="6" xfId="4" applyFont="1" applyBorder="1" applyAlignment="1" applyProtection="1">
      <alignment horizontal="center" vertical="center"/>
    </xf>
    <xf numFmtId="0" fontId="4" fillId="0" borderId="0" xfId="4" applyFont="1" applyBorder="1" applyAlignment="1" applyProtection="1">
      <alignment horizontal="center" vertical="center"/>
    </xf>
    <xf numFmtId="0" fontId="4" fillId="0" borderId="0" xfId="4" applyFont="1" applyFill="1" applyBorder="1" applyAlignment="1" applyProtection="1"/>
    <xf numFmtId="0" fontId="23" fillId="0" borderId="0" xfId="4" applyFont="1" applyFill="1" applyBorder="1" applyAlignment="1" applyProtection="1">
      <alignment horizontal="left" wrapText="1"/>
    </xf>
    <xf numFmtId="0" fontId="4" fillId="0" borderId="5" xfId="4" applyFont="1" applyBorder="1" applyAlignment="1" applyProtection="1">
      <alignment horizontal="center"/>
    </xf>
    <xf numFmtId="0" fontId="22" fillId="0" borderId="3" xfId="6" applyFont="1" applyBorder="1" applyAlignment="1" applyProtection="1">
      <alignment horizontal="center" vertical="center"/>
    </xf>
    <xf numFmtId="0" fontId="8" fillId="0" borderId="0" xfId="4" applyFont="1" applyAlignment="1" applyProtection="1">
      <alignment horizontal="center" vertical="center" wrapText="1"/>
    </xf>
    <xf numFmtId="9" fontId="9" fillId="0" borderId="0" xfId="1" applyNumberFormat="1" applyFont="1" applyFill="1" applyBorder="1" applyAlignment="1" applyProtection="1">
      <alignment horizontal="left" vertical="top"/>
    </xf>
    <xf numFmtId="15" fontId="5" fillId="2" borderId="0" xfId="4" applyNumberFormat="1" applyFont="1" applyFill="1" applyAlignment="1" applyProtection="1">
      <alignment horizontal="right" vertical="top"/>
      <protection locked="0"/>
    </xf>
  </cellXfs>
  <cellStyles count="154">
    <cellStyle name="$" xfId="106" xr:uid="{925AC53E-D5E4-4E1C-B5F6-973D9ADFFB33}"/>
    <cellStyle name="$.00" xfId="107" xr:uid="{F5298324-F646-4B90-B110-EA29F158D90D}"/>
    <cellStyle name="$_9. Rev2Cost_GDPIPI" xfId="108" xr:uid="{2E69EF47-5C79-4765-81A9-6DE5100A6820}"/>
    <cellStyle name="$_lists" xfId="109" xr:uid="{2DBA262C-86A4-493B-AE75-6AD01B7936AD}"/>
    <cellStyle name="$_lists_4. Current Monthly Fixed Charge" xfId="110" xr:uid="{550D8969-D6F6-48CA-8F3F-637ACA8F672E}"/>
    <cellStyle name="$_Sheet4" xfId="111" xr:uid="{B4782D4E-19CA-4D04-AD48-6911D60E6907}"/>
    <cellStyle name="$M" xfId="112" xr:uid="{FC3FC8B3-64A2-4EF2-A20C-F42889B05FF1}"/>
    <cellStyle name="$M.00" xfId="113" xr:uid="{55A97CA9-1848-4C34-8D18-2BE076A572F5}"/>
    <cellStyle name="$M_9. Rev2Cost_GDPIPI" xfId="114" xr:uid="{89E2D0EB-0C61-4AB9-A113-05D6EA5B1BED}"/>
    <cellStyle name="20% - Accent1 2" xfId="72" xr:uid="{6401C9F0-88B9-477E-A86F-361EBEC92206}"/>
    <cellStyle name="20% - Accent1 3" xfId="10" xr:uid="{AEDA8715-0BC1-4F98-89CE-1326B7FEA2B4}"/>
    <cellStyle name="20% - Accent2 2" xfId="76" xr:uid="{B12FDBBD-74C8-4571-BE93-B3CACB4EE42C}"/>
    <cellStyle name="20% - Accent2 3" xfId="11" xr:uid="{69719073-C6A3-4B88-8B29-1435F8CF9772}"/>
    <cellStyle name="20% - Accent3 2" xfId="80" xr:uid="{19369F62-B6EA-4624-8901-4727D261A750}"/>
    <cellStyle name="20% - Accent3 3" xfId="12" xr:uid="{62540A80-3FFF-4855-B479-64C5863E23A4}"/>
    <cellStyle name="20% - Accent4 2" xfId="84" xr:uid="{F3E80ACD-37A1-484E-AED4-6E788C91E535}"/>
    <cellStyle name="20% - Accent4 3" xfId="13" xr:uid="{5E351B05-1479-419B-9697-306A7D59E850}"/>
    <cellStyle name="20% - Accent5 2" xfId="88" xr:uid="{B1B3D5E7-514E-488E-8D99-87E4C91950FB}"/>
    <cellStyle name="20% - Accent5 3" xfId="14" xr:uid="{E121EA18-6E6D-4EA1-A0D6-0B2759555B12}"/>
    <cellStyle name="20% - Accent6 2" xfId="92" xr:uid="{6DF15DA5-1980-455A-9CD4-493768143792}"/>
    <cellStyle name="20% - Accent6 3" xfId="15" xr:uid="{4825D6C4-765F-452A-8602-165FAC80CC0F}"/>
    <cellStyle name="40% - Accent1 2" xfId="73" xr:uid="{BB8E6ADE-3D74-47B0-B139-4A8F5BF442AA}"/>
    <cellStyle name="40% - Accent1 3" xfId="16" xr:uid="{BB82E184-42DE-4CF6-87A8-43647ACF8F44}"/>
    <cellStyle name="40% - Accent2 2" xfId="77" xr:uid="{1E395697-2C2F-4CA1-901D-78CB48E443A6}"/>
    <cellStyle name="40% - Accent2 3" xfId="17" xr:uid="{8134C3F5-D394-4F54-9B94-4B9B3B12C6A9}"/>
    <cellStyle name="40% - Accent3 2" xfId="81" xr:uid="{FA4F89F5-ADE4-446F-A60D-4394A02DD60E}"/>
    <cellStyle name="40% - Accent3 3" xfId="18" xr:uid="{55A60098-63F8-4095-8796-033BAE565018}"/>
    <cellStyle name="40% - Accent4 2" xfId="85" xr:uid="{B9E9A364-8BD7-4DA4-9AE1-4199946463A0}"/>
    <cellStyle name="40% - Accent4 3" xfId="19" xr:uid="{F7649395-28B3-4DBE-9B05-DC230B5BD4DA}"/>
    <cellStyle name="40% - Accent5 2" xfId="89" xr:uid="{B61F68C3-45F5-404C-9EF1-A5B42E292911}"/>
    <cellStyle name="40% - Accent5 3" xfId="20" xr:uid="{7F7E16C8-8436-4675-BD6C-F9328932A1B9}"/>
    <cellStyle name="40% - Accent6 2" xfId="93" xr:uid="{9AE50267-4AAF-488E-AA4E-DE3704549BB0}"/>
    <cellStyle name="40% - Accent6 3" xfId="21" xr:uid="{9433334C-69A0-4420-AD3E-3126EFFB2588}"/>
    <cellStyle name="60% - Accent1 2" xfId="74" xr:uid="{C13DCB74-746F-4322-BF9B-BC0B0636E887}"/>
    <cellStyle name="60% - Accent1 3" xfId="22" xr:uid="{AE15CB6B-F48F-4F2E-9527-2E5FB0703C6D}"/>
    <cellStyle name="60% - Accent2 2" xfId="78" xr:uid="{B62CDCC9-A639-4589-BD56-CA41601375E0}"/>
    <cellStyle name="60% - Accent2 3" xfId="23" xr:uid="{F0152B60-D565-4CC2-9E1C-9D6D9AA25085}"/>
    <cellStyle name="60% - Accent3 2" xfId="82" xr:uid="{29CAE761-997C-4B6B-9718-FEEF997CB070}"/>
    <cellStyle name="60% - Accent3 3" xfId="24" xr:uid="{6AAFF8B6-B276-471C-9977-EAA5E23D8749}"/>
    <cellStyle name="60% - Accent4 2" xfId="86" xr:uid="{B8134C90-70F8-485C-9BB2-8FC75D9C327C}"/>
    <cellStyle name="60% - Accent4 3" xfId="25" xr:uid="{B0154786-A759-45B6-BFD2-C11307AA98D3}"/>
    <cellStyle name="60% - Accent5 2" xfId="90" xr:uid="{5F72BE7D-7D19-439B-B81A-4B9BED1B38E5}"/>
    <cellStyle name="60% - Accent5 3" xfId="26" xr:uid="{A399E880-411E-48C5-92BC-60E28D400A84}"/>
    <cellStyle name="60% - Accent6 2" xfId="94" xr:uid="{538B846A-FED3-4E51-B213-AA71803AC569}"/>
    <cellStyle name="60% - Accent6 3" xfId="27" xr:uid="{78E6ADA1-4C31-4493-8B4E-0CF3FCE7DE42}"/>
    <cellStyle name="Accent1 2" xfId="71" xr:uid="{4B202174-02AB-4451-AEC1-0287257745DA}"/>
    <cellStyle name="Accent1 3" xfId="28" xr:uid="{63A77F21-AC1D-4EC7-878D-79233CAF4273}"/>
    <cellStyle name="Accent2 2" xfId="75" xr:uid="{EEF1868F-5758-46F3-A61C-1447BEF234B1}"/>
    <cellStyle name="Accent2 3" xfId="29" xr:uid="{39420C35-31E4-4D4D-97A6-05FBF8B29974}"/>
    <cellStyle name="Accent3 2" xfId="79" xr:uid="{271B4270-7CBB-4F81-89B5-6F5C52AC892A}"/>
    <cellStyle name="Accent3 3" xfId="30" xr:uid="{D770E418-9EB2-4F98-9EA2-7C0A4597F5D6}"/>
    <cellStyle name="Accent4 2" xfId="83" xr:uid="{88FED13A-5A50-47D3-A65A-D1C6C65292C6}"/>
    <cellStyle name="Accent4 3" xfId="31" xr:uid="{A231F829-317F-4000-AC2C-09E40AB39F70}"/>
    <cellStyle name="Accent5 2" xfId="87" xr:uid="{1853640B-8855-4C93-A2F4-BD0473669C08}"/>
    <cellStyle name="Accent5 3" xfId="32" xr:uid="{7036EA36-28B9-4D02-8B03-958F40824FD7}"/>
    <cellStyle name="Accent6 2" xfId="91" xr:uid="{DFFF3E63-2B92-4873-B0B6-DBB7579E032B}"/>
    <cellStyle name="Accent6 3" xfId="33" xr:uid="{B0B39848-BF97-4CF2-9BE0-A08929D5E749}"/>
    <cellStyle name="Bad 2" xfId="60" xr:uid="{EEC1BEC9-3A3D-4301-981F-F016946AEDE0}"/>
    <cellStyle name="Bad 3" xfId="34" xr:uid="{2D099979-760C-4896-A22A-7815A3F48681}"/>
    <cellStyle name="Calculation 2" xfId="64" xr:uid="{22D74B72-BDAC-4917-B9C2-CABBF145088E}"/>
    <cellStyle name="Calculation 3" xfId="35" xr:uid="{75D71A5D-654B-4144-A1DB-B97AE3F4BF79}"/>
    <cellStyle name="Check Cell 2" xfId="66" xr:uid="{8804D501-141D-4A19-8A83-4C4BCDDAAFAE}"/>
    <cellStyle name="Check Cell 3" xfId="36" xr:uid="{D0C3DF0C-D846-4258-A7E0-A535406A23D7}"/>
    <cellStyle name="Comma" xfId="1" builtinId="3"/>
    <cellStyle name="Comma 2" xfId="96" xr:uid="{4FDC6AE6-5413-4E1E-ABE1-3BB5B9B944EA}"/>
    <cellStyle name="Comma 3" xfId="99" xr:uid="{AE10121F-C80A-4674-BFD7-AA471DCC5A72}"/>
    <cellStyle name="Comma 3 2" xfId="130" xr:uid="{696C895A-0A4E-4F00-BFA3-688056851894}"/>
    <cellStyle name="Comma 3 2 2" xfId="134" xr:uid="{DE4C788E-49C5-4CEF-92C7-D3AD09B9421B}"/>
    <cellStyle name="Comma 4" xfId="105" xr:uid="{8A9DB5E3-6DA1-4C47-986D-89DAD6B08D00}"/>
    <cellStyle name="Comma 5" xfId="138" xr:uid="{9722BBCB-00D7-4245-9A02-E220E177F988}"/>
    <cellStyle name="Comma 6" xfId="140" xr:uid="{B9D0C3DF-8A34-49DA-B7A8-D3E2BD08A073}"/>
    <cellStyle name="Comma 7" xfId="143" xr:uid="{6A73977C-8EB6-4A72-AD2D-176CA1C89932}"/>
    <cellStyle name="Comma 8" xfId="147" xr:uid="{F235B311-19B4-448A-8520-26707DFD80E3}"/>
    <cellStyle name="Comma 9" xfId="37" xr:uid="{20C72A33-3B95-4B2B-B6AF-03C41B594D77}"/>
    <cellStyle name="Comma0" xfId="115" xr:uid="{DE20C0FE-4301-4AC0-9415-D71946729FE3}"/>
    <cellStyle name="Currency" xfId="2" builtinId="4"/>
    <cellStyle name="Currency 2" xfId="104" xr:uid="{0AC08039-FB66-4251-9C9D-8288D2610E76}"/>
    <cellStyle name="Currency 3" xfId="132" xr:uid="{80AF9D69-1F27-4AE3-AD81-435F754A52D1}"/>
    <cellStyle name="Currency 4" xfId="137" xr:uid="{06E479AB-FA30-4804-951A-D3F1A1B4C6F2}"/>
    <cellStyle name="Currency 5" xfId="141" xr:uid="{D9EA8B5A-2055-4603-A0CD-101D69CF67A9}"/>
    <cellStyle name="Currency 6" xfId="145" xr:uid="{623B378B-7689-4E6D-AA16-B9FCF5F8741F}"/>
    <cellStyle name="Currency 7" xfId="149" xr:uid="{E0558FB8-1241-45D3-BF8B-45BB3C534A28}"/>
    <cellStyle name="Currency 8" xfId="38" xr:uid="{478FC62D-551E-48C1-A8E6-EC26B11A2DBD}"/>
    <cellStyle name="Currency0" xfId="116" xr:uid="{A85B64F1-D25A-4369-9DD6-6703B8C90AFB}"/>
    <cellStyle name="Date" xfId="117" xr:uid="{57118551-FBBB-4C16-AD56-3277D3EC29CD}"/>
    <cellStyle name="Explanatory Text 2" xfId="69" xr:uid="{B06A4ED0-F02A-4E3A-90DE-2450C6DEED88}"/>
    <cellStyle name="Explanatory Text 3" xfId="39" xr:uid="{F8594701-C614-42C3-96D0-58E6D73205E6}"/>
    <cellStyle name="Fixed" xfId="118" xr:uid="{29425643-45D2-48ED-A00E-1F5D4A9BA321}"/>
    <cellStyle name="Good 2" xfId="59" xr:uid="{8EA91923-6EC4-480E-A458-826BB1E311C2}"/>
    <cellStyle name="Good 3" xfId="40" xr:uid="{E37C9E4E-41F9-4BA8-915C-E1ED03BDA2E9}"/>
    <cellStyle name="Grey" xfId="119" xr:uid="{ECFC1A91-2D18-499B-8A7B-0C15E86D57D9}"/>
    <cellStyle name="Heading 1 2" xfId="55" xr:uid="{6E89CBD7-E9EB-4D2C-9CA4-838C94A46073}"/>
    <cellStyle name="Heading 1 3" xfId="41" xr:uid="{9B3DD2A6-2C89-453C-8095-3C82778C4390}"/>
    <cellStyle name="Heading 2 2" xfId="54" xr:uid="{F1AF9033-5E66-4730-8E8A-7967D015014D}"/>
    <cellStyle name="Heading 2 3" xfId="42" xr:uid="{9B9B3820-14C4-437A-92A9-97FB4AB28415}"/>
    <cellStyle name="Heading 3 2" xfId="57" xr:uid="{D403BAE0-4C1E-4A72-A891-AE14007DA808}"/>
    <cellStyle name="Heading 3 3" xfId="43" xr:uid="{D1754FBA-DB00-4B42-A1F6-9D487843201B}"/>
    <cellStyle name="Heading 4 2" xfId="58" xr:uid="{832255F7-470C-41B6-9301-C52A84B702FB}"/>
    <cellStyle name="Heading 4 3" xfId="44" xr:uid="{DD30E29E-24FC-4573-BA26-ED2DA4DA6FD3}"/>
    <cellStyle name="Input [yellow]" xfId="120" xr:uid="{19916016-2026-416D-A154-B2221FE3177E}"/>
    <cellStyle name="Input 2" xfId="62" xr:uid="{696FAD98-864D-44E3-B4DE-819EE81B58B6}"/>
    <cellStyle name="Input 3" xfId="45" xr:uid="{0B02F5B2-E722-4594-9609-1EA1C7427BDB}"/>
    <cellStyle name="Input 4" xfId="151" xr:uid="{59AD7538-46DD-491A-9460-E7E1B4E46D55}"/>
    <cellStyle name="Input 5" xfId="152" xr:uid="{86989269-898D-4476-B0BE-64C546127143}"/>
    <cellStyle name="Linked Cell 2" xfId="65" xr:uid="{E2F215CE-5976-4793-BD5C-2D487C497F23}"/>
    <cellStyle name="Linked Cell 3" xfId="46" xr:uid="{F0A82762-F19D-4BD8-A453-D93E1CAFF662}"/>
    <cellStyle name="M" xfId="121" xr:uid="{B9C7ED72-2AFD-4C2D-A0C9-04A23233E17D}"/>
    <cellStyle name="M.00" xfId="122" xr:uid="{B51C29BD-4F3F-48FC-BC04-7050BBD2CBF0}"/>
    <cellStyle name="M_9. Rev2Cost_GDPIPI" xfId="123" xr:uid="{C0880E24-D360-497B-B623-FEAFFEE779F5}"/>
    <cellStyle name="M_lists" xfId="124" xr:uid="{31AA3530-B45A-4BCF-843F-ABACCA12E5DB}"/>
    <cellStyle name="M_lists_4. Current Monthly Fixed Charge" xfId="125" xr:uid="{6D63A79C-E7A4-4624-954B-48A6D7F6B83A}"/>
    <cellStyle name="M_Sheet4" xfId="126" xr:uid="{C04467CA-AD80-4477-A46A-AEC44378ECBB}"/>
    <cellStyle name="Neutral 2" xfId="61" xr:uid="{B7D7ACEA-9426-4737-B4AC-67D7939C3B5F}"/>
    <cellStyle name="Neutral 3" xfId="47" xr:uid="{DDB10FC5-D018-4D43-9218-0280EB404379}"/>
    <cellStyle name="Normal" xfId="0" builtinId="0"/>
    <cellStyle name="Normal - Style1" xfId="127" xr:uid="{D3206337-2FF0-4867-A5B1-D5037542E25B}"/>
    <cellStyle name="Normal 10" xfId="153" xr:uid="{610576C9-165D-41F6-B2E5-6F0B82A58DBD}"/>
    <cellStyle name="Normal 2" xfId="4" xr:uid="{7B2CB8EA-992C-4F6F-ADEA-F363DBFB8DF0}"/>
    <cellStyle name="Normal 3" xfId="56" xr:uid="{5B9920FC-7D27-458D-9891-1C357179E354}"/>
    <cellStyle name="Normal 4" xfId="95" xr:uid="{E3B99954-FD42-414E-A148-825A4275D7B8}"/>
    <cellStyle name="Normal 4 2" xfId="6" xr:uid="{C995BECE-E191-4F2B-ADB5-3F0B37987045}"/>
    <cellStyle name="Normal 4 2 2" xfId="144" xr:uid="{5E633BAC-E011-4FD1-9EEC-90DBC21B5DEA}"/>
    <cellStyle name="Normal 4 2 3" xfId="148" xr:uid="{B5E718F3-8AB9-49AF-82FC-A171E7E60FE5}"/>
    <cellStyle name="Normal 5" xfId="98" xr:uid="{32F96782-FA63-41DA-9386-625A04CA2A5E}"/>
    <cellStyle name="Normal 5 2" xfId="129" xr:uid="{B6B5D029-BFE5-4694-87AC-5F22E0EC710E}"/>
    <cellStyle name="Normal 5 2 2" xfId="133" xr:uid="{98860471-ECD3-4330-8372-7D3500C34149}"/>
    <cellStyle name="Normal 6" xfId="102" xr:uid="{F3C26D69-4272-47A9-A13C-AEC9BFB5A826}"/>
    <cellStyle name="Normal 7" xfId="136" xr:uid="{E4DB8317-B651-45AA-8DA0-78E2F41D737B}"/>
    <cellStyle name="Normal 8" xfId="9" xr:uid="{88958DDF-4292-4F57-A9CA-7CF4D30A4317}"/>
    <cellStyle name="Normal 9" xfId="101" xr:uid="{CD9AFADF-557D-4BBF-82AD-B7DF06D6C524}"/>
    <cellStyle name="Normal_PPE Deferral Account Schedule for 2013 MIFRS CoS applications (2)" xfId="5" xr:uid="{F5DA38BD-AE17-4773-839E-A2A80D86B4D1}"/>
    <cellStyle name="Normal_Sheet2" xfId="7" xr:uid="{74484044-976C-4E0F-927F-EC9F014A5822}"/>
    <cellStyle name="Normal_Sheet3" xfId="8" xr:uid="{5CF52A08-73FE-4031-A768-BC8A02512F52}"/>
    <cellStyle name="Note 2" xfId="68" xr:uid="{9F8EAC92-2795-4B9E-B25F-72100CF3DDF6}"/>
    <cellStyle name="Note 3" xfId="48" xr:uid="{9065A809-967D-405E-ACD5-86EC96643D55}"/>
    <cellStyle name="Output 2" xfId="63" xr:uid="{9D205FF8-8A54-40C5-BE99-A71583B9B88F}"/>
    <cellStyle name="Output 3" xfId="49" xr:uid="{3A6EE2DC-156E-489D-936C-FCFFE48F2578}"/>
    <cellStyle name="Percent" xfId="3" builtinId="5"/>
    <cellStyle name="Percent [2]" xfId="128" xr:uid="{2CB61905-3B1C-4E0B-A0BF-0372A1197916}"/>
    <cellStyle name="Percent 2" xfId="97" xr:uid="{11B00563-E7D4-412B-8EED-5A223D72C910}"/>
    <cellStyle name="Percent 3" xfId="100" xr:uid="{7EB2CBEC-4980-4BA5-9D98-E99FA4AD2E1F}"/>
    <cellStyle name="Percent 3 2" xfId="131" xr:uid="{D2D68642-1804-4292-8985-3C4FFA98AE32}"/>
    <cellStyle name="Percent 3 2 2" xfId="135" xr:uid="{60EBD2BC-BF9B-47B5-BE01-4017CF6BF4A1}"/>
    <cellStyle name="Percent 4" xfId="103" xr:uid="{F6C83349-71BE-4261-B0E0-A66D9A61D424}"/>
    <cellStyle name="Percent 5" xfId="139" xr:uid="{D05AA97A-5CB6-4EC0-AA27-4C78A74E0C1F}"/>
    <cellStyle name="Percent 6" xfId="142" xr:uid="{FFD5F074-B2B8-4B96-A54B-A284CE6CD4BA}"/>
    <cellStyle name="Percent 7" xfId="146" xr:uid="{B402EF1D-E0AD-4362-A05E-7C73389AEB76}"/>
    <cellStyle name="Percent 8" xfId="150" xr:uid="{EEA6A20A-CF0D-4EBA-9B35-C34BEC10C097}"/>
    <cellStyle name="Title 2" xfId="53" xr:uid="{88BA98DD-B725-4C22-8E31-63BF42AA5A51}"/>
    <cellStyle name="Title 3" xfId="50" xr:uid="{39016903-D6D3-4550-9087-6CD3FF2CB366}"/>
    <cellStyle name="Total 2" xfId="70" xr:uid="{9F93EEF2-17C2-430B-8E83-116CDE04637E}"/>
    <cellStyle name="Total 3" xfId="51" xr:uid="{7A2A546A-FBD8-49E8-BB94-278A8FED503C}"/>
    <cellStyle name="Warning Text 2" xfId="67" xr:uid="{0FDC8E38-72CC-4259-9FDA-602DCEF67123}"/>
    <cellStyle name="Warning Text 3" xfId="52" xr:uid="{FC2F4991-C39C-4AD3-BD6C-64C3A66AB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ko\Desktop\2023_Filing_Requirements_Chapter2_Appendices_1.0_202205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2.1.7  All Accounts"/>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App.2-H_Other_Oper_Rev"/>
      <sheetName val="Hidden_Other Revenue"/>
      <sheetName val="Several_Accounts"/>
      <sheetName val="App_2-I LF_CDM"/>
      <sheetName val="lis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ow r="3">
          <cell r="D3" t="str">
            <v>B+C</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2E91-29DE-4773-8190-78BC635E4C31}">
  <sheetPr>
    <pageSetUpPr fitToPage="1"/>
  </sheetPr>
  <dimension ref="A1:O102"/>
  <sheetViews>
    <sheetView tabSelected="1" topLeftCell="B1" workbookViewId="0">
      <selection activeCell="L7" sqref="L2:L7"/>
    </sheetView>
  </sheetViews>
  <sheetFormatPr defaultColWidth="8.5546875" defaultRowHeight="14.4" x14ac:dyDescent="0.3"/>
  <cols>
    <col min="1" max="1" width="40" style="8" customWidth="1"/>
    <col min="2" max="2" width="11.5546875" style="8" customWidth="1"/>
    <col min="3" max="12" width="16.5546875" style="8" customWidth="1"/>
    <col min="13" max="16384" width="8.5546875" style="8"/>
  </cols>
  <sheetData>
    <row r="1" spans="1:15" s="2" customFormat="1" x14ac:dyDescent="0.3">
      <c r="A1" s="1"/>
      <c r="B1" s="1"/>
      <c r="C1" s="1"/>
      <c r="D1" s="1"/>
      <c r="E1" s="1"/>
      <c r="K1" s="3" t="s">
        <v>0</v>
      </c>
      <c r="L1" s="158" t="s">
        <v>109</v>
      </c>
    </row>
    <row r="2" spans="1:15" s="2" customFormat="1" x14ac:dyDescent="0.3">
      <c r="A2" s="1"/>
      <c r="B2" s="1"/>
      <c r="C2" s="1"/>
      <c r="D2" s="1"/>
      <c r="E2" s="1"/>
      <c r="K2" s="3" t="s">
        <v>1</v>
      </c>
      <c r="L2" s="156" t="s">
        <v>110</v>
      </c>
    </row>
    <row r="3" spans="1:15" s="2" customFormat="1" x14ac:dyDescent="0.3">
      <c r="A3" s="1"/>
      <c r="B3" s="1"/>
      <c r="C3" s="1"/>
      <c r="D3" s="1"/>
      <c r="E3" s="1"/>
      <c r="K3" s="3" t="s">
        <v>2</v>
      </c>
      <c r="L3" s="156">
        <v>5</v>
      </c>
    </row>
    <row r="4" spans="1:15" s="2" customFormat="1" x14ac:dyDescent="0.3">
      <c r="A4" s="4" t="s">
        <v>3</v>
      </c>
      <c r="B4" s="1"/>
      <c r="C4" s="1"/>
      <c r="D4" s="1"/>
      <c r="E4" s="1"/>
      <c r="K4" s="3" t="s">
        <v>4</v>
      </c>
      <c r="L4" s="156">
        <v>5</v>
      </c>
    </row>
    <row r="5" spans="1:15" s="2" customFormat="1" x14ac:dyDescent="0.3">
      <c r="A5" s="1"/>
      <c r="B5" s="1"/>
      <c r="C5" s="1"/>
      <c r="D5" s="1"/>
      <c r="E5" s="1"/>
      <c r="K5" s="3" t="s">
        <v>5</v>
      </c>
      <c r="L5" s="157"/>
    </row>
    <row r="6" spans="1:15" s="2" customFormat="1" x14ac:dyDescent="0.3">
      <c r="A6" s="1"/>
      <c r="B6" s="1"/>
      <c r="C6" s="1"/>
      <c r="D6" s="1"/>
      <c r="E6" s="1"/>
      <c r="K6" s="3"/>
      <c r="L6" s="158"/>
    </row>
    <row r="7" spans="1:15" s="2" customFormat="1" x14ac:dyDescent="0.3">
      <c r="A7" s="1"/>
      <c r="B7" s="1"/>
      <c r="C7" s="1"/>
      <c r="D7" s="1"/>
      <c r="E7" s="1"/>
      <c r="K7" s="3" t="s">
        <v>6</v>
      </c>
      <c r="L7" s="182">
        <v>45320</v>
      </c>
    </row>
    <row r="8" spans="1:15" s="2" customFormat="1" x14ac:dyDescent="0.3">
      <c r="A8" s="5"/>
      <c r="B8" s="5"/>
      <c r="C8" s="5"/>
      <c r="D8" s="5"/>
      <c r="E8" s="5"/>
      <c r="F8" s="5"/>
      <c r="G8" s="5"/>
      <c r="H8" s="5"/>
      <c r="I8" s="5"/>
      <c r="J8" s="5"/>
      <c r="M8" s="6"/>
      <c r="N8" s="6"/>
      <c r="O8" s="6"/>
    </row>
    <row r="9" spans="1:15" s="2" customFormat="1" ht="17.399999999999999" x14ac:dyDescent="0.3">
      <c r="A9" s="165" t="s">
        <v>7</v>
      </c>
      <c r="B9" s="165"/>
      <c r="C9" s="165"/>
      <c r="D9" s="165"/>
      <c r="E9" s="165"/>
      <c r="F9" s="165"/>
      <c r="G9" s="165"/>
      <c r="H9" s="165"/>
      <c r="I9" s="165"/>
      <c r="J9" s="165"/>
      <c r="K9" s="165"/>
      <c r="L9" s="165"/>
      <c r="M9" s="6"/>
      <c r="N9" s="6"/>
      <c r="O9" s="6"/>
    </row>
    <row r="10" spans="1:15" s="2" customFormat="1" ht="17.399999999999999" x14ac:dyDescent="0.3">
      <c r="A10" s="165" t="s">
        <v>8</v>
      </c>
      <c r="B10" s="165"/>
      <c r="C10" s="165"/>
      <c r="D10" s="165"/>
      <c r="E10" s="165"/>
      <c r="F10" s="165"/>
      <c r="G10" s="165"/>
      <c r="H10" s="165"/>
      <c r="I10" s="165"/>
      <c r="J10" s="165"/>
      <c r="K10" s="165"/>
      <c r="L10" s="165"/>
      <c r="M10" s="6"/>
      <c r="N10" s="6"/>
      <c r="O10" s="6"/>
    </row>
    <row r="11" spans="1:15" s="2" customFormat="1" ht="17.399999999999999" x14ac:dyDescent="0.3">
      <c r="A11" s="7"/>
      <c r="B11" s="7"/>
      <c r="C11" s="7"/>
      <c r="D11" s="7"/>
      <c r="E11" s="7"/>
      <c r="F11" s="7"/>
      <c r="G11" s="7"/>
      <c r="H11" s="7"/>
      <c r="I11" s="7"/>
      <c r="J11" s="7"/>
      <c r="K11" s="7"/>
      <c r="L11" s="7"/>
      <c r="M11" s="6"/>
      <c r="N11" s="6"/>
      <c r="O11" s="6"/>
    </row>
    <row r="12" spans="1:15" x14ac:dyDescent="0.3">
      <c r="A12" s="166" t="s">
        <v>9</v>
      </c>
      <c r="B12" s="166"/>
      <c r="C12" s="166"/>
      <c r="D12" s="166"/>
      <c r="E12" s="166"/>
      <c r="F12" s="166"/>
      <c r="G12" s="166"/>
      <c r="H12" s="166"/>
      <c r="I12" s="1"/>
      <c r="J12" s="1"/>
    </row>
    <row r="13" spans="1:15" x14ac:dyDescent="0.3">
      <c r="A13" s="166" t="s">
        <v>10</v>
      </c>
      <c r="B13" s="166"/>
      <c r="C13" s="166"/>
      <c r="D13" s="166"/>
      <c r="E13" s="166"/>
      <c r="F13" s="166"/>
      <c r="G13" s="166"/>
      <c r="H13" s="166"/>
      <c r="I13" s="1"/>
      <c r="J13" s="1"/>
    </row>
    <row r="14" spans="1:15" x14ac:dyDescent="0.3">
      <c r="A14" s="167" t="s">
        <v>11</v>
      </c>
      <c r="B14" s="167"/>
      <c r="C14" s="167"/>
      <c r="D14" s="167"/>
      <c r="E14" s="167"/>
      <c r="F14" s="167"/>
      <c r="G14" s="167"/>
      <c r="H14" s="9"/>
      <c r="I14" s="1"/>
      <c r="J14" s="1"/>
    </row>
    <row r="15" spans="1:15" x14ac:dyDescent="0.3">
      <c r="A15" s="167" t="s">
        <v>12</v>
      </c>
      <c r="B15" s="167"/>
      <c r="C15" s="167"/>
      <c r="D15" s="167"/>
      <c r="E15" s="167"/>
      <c r="F15" s="167"/>
      <c r="G15" s="167"/>
      <c r="H15" s="9"/>
      <c r="I15" s="1"/>
      <c r="J15" s="1"/>
    </row>
    <row r="16" spans="1:15" ht="15.6" x14ac:dyDescent="0.3">
      <c r="A16" s="10"/>
      <c r="B16" s="1"/>
      <c r="C16" s="1"/>
      <c r="D16" s="1"/>
      <c r="E16" s="1"/>
      <c r="F16" s="1"/>
      <c r="G16" s="1"/>
      <c r="H16" s="1"/>
      <c r="I16" s="1"/>
      <c r="J16" s="1"/>
    </row>
    <row r="17" spans="1:12" ht="15" customHeight="1" x14ac:dyDescent="0.3">
      <c r="A17" s="163" t="s">
        <v>13</v>
      </c>
      <c r="B17" s="163"/>
      <c r="C17" s="163"/>
      <c r="D17" s="163"/>
      <c r="E17" s="163"/>
      <c r="F17" s="163"/>
      <c r="G17" s="163"/>
      <c r="H17" s="163"/>
      <c r="I17" s="163"/>
      <c r="J17" s="163"/>
      <c r="K17" s="163"/>
    </row>
    <row r="18" spans="1:12" ht="15.75" customHeight="1" x14ac:dyDescent="0.3">
      <c r="A18" s="163" t="s">
        <v>14</v>
      </c>
      <c r="B18" s="163"/>
      <c r="C18" s="163"/>
      <c r="D18" s="163"/>
      <c r="E18" s="163"/>
      <c r="F18" s="163"/>
      <c r="G18" s="163"/>
      <c r="H18" s="163"/>
      <c r="I18" s="163"/>
      <c r="J18" s="163"/>
      <c r="K18" s="11"/>
    </row>
    <row r="19" spans="1:12" ht="15.75" customHeight="1" x14ac:dyDescent="0.3">
      <c r="A19" s="164" t="s">
        <v>15</v>
      </c>
      <c r="B19" s="164"/>
      <c r="C19" s="164"/>
      <c r="D19" s="164"/>
      <c r="E19" s="164"/>
      <c r="F19" s="164"/>
      <c r="G19" s="164"/>
      <c r="H19" s="164"/>
      <c r="I19" s="164"/>
      <c r="J19" s="153"/>
      <c r="K19" s="11"/>
    </row>
    <row r="20" spans="1:12" ht="15.75" customHeight="1" x14ac:dyDescent="0.3">
      <c r="A20" s="154" t="s">
        <v>16</v>
      </c>
      <c r="B20" s="153"/>
      <c r="C20" s="153"/>
      <c r="D20" s="153"/>
      <c r="E20" s="153"/>
      <c r="F20" s="153"/>
      <c r="G20" s="153"/>
      <c r="H20" s="153"/>
      <c r="I20" s="153"/>
      <c r="J20" s="153"/>
      <c r="K20" s="11"/>
    </row>
    <row r="21" spans="1:12" x14ac:dyDescent="0.3">
      <c r="A21" s="14" t="s">
        <v>17</v>
      </c>
      <c r="B21" s="8" t="s">
        <v>18</v>
      </c>
      <c r="H21" s="1"/>
      <c r="I21" s="1"/>
      <c r="J21" s="1"/>
    </row>
    <row r="22" spans="1:12" x14ac:dyDescent="0.3">
      <c r="B22" s="15" t="s">
        <v>19</v>
      </c>
      <c r="H22" s="1"/>
      <c r="I22" s="1"/>
      <c r="J22" s="1"/>
    </row>
    <row r="23" spans="1:12" x14ac:dyDescent="0.3">
      <c r="B23" s="11" t="s">
        <v>20</v>
      </c>
      <c r="H23" s="1"/>
      <c r="I23" s="1"/>
      <c r="J23" s="1"/>
    </row>
    <row r="24" spans="1:12" x14ac:dyDescent="0.3">
      <c r="B24" s="16" t="s">
        <v>21</v>
      </c>
      <c r="H24" s="1"/>
      <c r="I24" s="1"/>
      <c r="J24" s="1"/>
    </row>
    <row r="25" spans="1:12" ht="12.75" customHeight="1" x14ac:dyDescent="0.3">
      <c r="B25" s="16" t="s">
        <v>22</v>
      </c>
      <c r="H25" s="1"/>
      <c r="I25" s="1"/>
      <c r="J25" s="1"/>
    </row>
    <row r="26" spans="1:12" ht="12.75" customHeight="1" x14ac:dyDescent="0.3">
      <c r="A26" s="16"/>
      <c r="H26" s="1"/>
      <c r="I26" s="1"/>
      <c r="J26" s="1"/>
    </row>
    <row r="27" spans="1:12" x14ac:dyDescent="0.3">
      <c r="A27" s="14" t="s">
        <v>23</v>
      </c>
      <c r="B27" s="11" t="s">
        <v>24</v>
      </c>
      <c r="H27" s="1"/>
      <c r="I27" s="1"/>
      <c r="J27" s="1"/>
    </row>
    <row r="28" spans="1:12" x14ac:dyDescent="0.3">
      <c r="B28" s="11" t="s">
        <v>25</v>
      </c>
      <c r="H28" s="1"/>
      <c r="I28" s="1"/>
      <c r="J28" s="1"/>
    </row>
    <row r="29" spans="1:12" x14ac:dyDescent="0.3">
      <c r="A29" s="11"/>
      <c r="H29" s="1"/>
      <c r="I29" s="1"/>
      <c r="J29" s="1"/>
    </row>
    <row r="30" spans="1:12" ht="17.399999999999999" x14ac:dyDescent="0.3">
      <c r="A30" s="17" t="s">
        <v>26</v>
      </c>
      <c r="B30" s="5"/>
      <c r="C30" s="18" t="s">
        <v>27</v>
      </c>
      <c r="D30" s="18" t="s">
        <v>27</v>
      </c>
      <c r="E30" s="18" t="s">
        <v>27</v>
      </c>
      <c r="F30" s="18" t="s">
        <v>27</v>
      </c>
      <c r="G30" s="18" t="s">
        <v>27</v>
      </c>
      <c r="H30" s="18" t="s">
        <v>28</v>
      </c>
      <c r="I30" s="18" t="s">
        <v>27</v>
      </c>
      <c r="J30" s="18" t="s">
        <v>27</v>
      </c>
      <c r="K30" s="18" t="s">
        <v>27</v>
      </c>
      <c r="L30" s="18" t="s">
        <v>27</v>
      </c>
    </row>
    <row r="31" spans="1:12" x14ac:dyDescent="0.3">
      <c r="A31" s="19" t="s">
        <v>29</v>
      </c>
      <c r="B31" s="5"/>
      <c r="C31" s="20">
        <f>D31-1</f>
        <v>2020</v>
      </c>
      <c r="D31" s="20">
        <f>E31-1</f>
        <v>2021</v>
      </c>
      <c r="E31" s="20">
        <f>F31-1</f>
        <v>2022</v>
      </c>
      <c r="F31" s="20">
        <f>G31-1</f>
        <v>2023</v>
      </c>
      <c r="G31" s="20">
        <f>H31-1</f>
        <v>2024</v>
      </c>
      <c r="H31" s="20">
        <v>2025</v>
      </c>
      <c r="I31" s="20">
        <f>H31+1</f>
        <v>2026</v>
      </c>
      <c r="J31" s="20">
        <f>I31+1</f>
        <v>2027</v>
      </c>
      <c r="K31" s="20">
        <f>J31+1</f>
        <v>2028</v>
      </c>
      <c r="L31" s="20">
        <f>K31+1</f>
        <v>2029</v>
      </c>
    </row>
    <row r="32" spans="1:12" x14ac:dyDescent="0.3">
      <c r="A32" s="3" t="s">
        <v>30</v>
      </c>
      <c r="B32" s="5"/>
      <c r="C32" s="5"/>
      <c r="D32" s="5"/>
      <c r="E32" s="5"/>
      <c r="F32" s="5"/>
      <c r="G32" s="5"/>
      <c r="H32" s="5"/>
      <c r="I32" s="5"/>
      <c r="J32" s="5"/>
      <c r="K32" s="5"/>
      <c r="L32" s="5"/>
    </row>
    <row r="33" spans="1:12" x14ac:dyDescent="0.3">
      <c r="A33" s="21" t="s">
        <v>106</v>
      </c>
      <c r="B33" s="5"/>
      <c r="C33" s="5"/>
      <c r="D33" s="5"/>
      <c r="E33" s="5"/>
      <c r="F33" s="5"/>
      <c r="G33" s="5"/>
      <c r="H33" s="5"/>
      <c r="I33" s="5"/>
      <c r="J33" s="5"/>
      <c r="K33" s="5"/>
      <c r="L33" s="5"/>
    </row>
    <row r="34" spans="1:12" x14ac:dyDescent="0.3">
      <c r="A34" s="5" t="s">
        <v>32</v>
      </c>
      <c r="B34" s="5"/>
      <c r="C34" s="22">
        <v>0</v>
      </c>
      <c r="D34" s="22">
        <v>0</v>
      </c>
      <c r="E34" s="22">
        <v>0</v>
      </c>
      <c r="F34" s="22">
        <v>0</v>
      </c>
      <c r="G34" s="22">
        <v>0</v>
      </c>
      <c r="H34" s="22">
        <v>0</v>
      </c>
      <c r="I34" s="22">
        <v>500000</v>
      </c>
      <c r="J34" s="22">
        <v>4500000</v>
      </c>
      <c r="K34" s="22">
        <v>5000000</v>
      </c>
      <c r="L34" s="22">
        <v>5000000</v>
      </c>
    </row>
    <row r="35" spans="1:12" x14ac:dyDescent="0.3">
      <c r="A35" s="5" t="s">
        <v>33</v>
      </c>
      <c r="B35" s="5"/>
      <c r="C35" s="22">
        <v>0</v>
      </c>
      <c r="D35" s="22">
        <v>0</v>
      </c>
      <c r="E35" s="22">
        <v>0</v>
      </c>
      <c r="F35" s="22">
        <v>0</v>
      </c>
      <c r="G35" s="22">
        <v>0</v>
      </c>
      <c r="H35" s="22">
        <v>0</v>
      </c>
      <c r="I35" s="22">
        <v>0</v>
      </c>
      <c r="J35" s="22">
        <v>0</v>
      </c>
      <c r="K35" s="22">
        <v>0</v>
      </c>
      <c r="L35" s="22">
        <v>0</v>
      </c>
    </row>
    <row r="36" spans="1:12" x14ac:dyDescent="0.3">
      <c r="A36" s="5" t="s">
        <v>34</v>
      </c>
      <c r="B36" s="5"/>
      <c r="C36" s="22">
        <v>0</v>
      </c>
      <c r="D36" s="22">
        <v>0</v>
      </c>
      <c r="E36" s="22">
        <v>0</v>
      </c>
      <c r="F36" s="22">
        <v>0</v>
      </c>
      <c r="G36" s="22">
        <v>0</v>
      </c>
      <c r="H36" s="22">
        <v>0</v>
      </c>
      <c r="I36" s="22">
        <v>0</v>
      </c>
      <c r="J36" s="22">
        <v>0</v>
      </c>
      <c r="K36" s="22">
        <v>0</v>
      </c>
      <c r="L36" s="22">
        <v>0</v>
      </c>
    </row>
    <row r="37" spans="1:12" x14ac:dyDescent="0.3">
      <c r="A37" s="5"/>
      <c r="B37" s="5"/>
      <c r="C37" s="5"/>
      <c r="D37" s="5"/>
      <c r="E37" s="5"/>
      <c r="F37" s="5"/>
      <c r="G37" s="5"/>
      <c r="H37" s="5"/>
      <c r="I37" s="5"/>
      <c r="J37" s="5"/>
      <c r="K37" s="5"/>
      <c r="L37" s="5"/>
    </row>
    <row r="38" spans="1:12" x14ac:dyDescent="0.3">
      <c r="A38" s="3" t="s">
        <v>35</v>
      </c>
      <c r="B38" s="5"/>
      <c r="C38" s="5"/>
      <c r="D38" s="5"/>
      <c r="E38" s="5"/>
      <c r="F38" s="5"/>
      <c r="G38" s="5"/>
      <c r="H38" s="5"/>
      <c r="I38" s="5"/>
      <c r="J38" s="5"/>
      <c r="K38" s="5"/>
      <c r="L38" s="5"/>
    </row>
    <row r="39" spans="1:12" x14ac:dyDescent="0.3">
      <c r="A39" s="21" t="s">
        <v>31</v>
      </c>
      <c r="B39" s="5"/>
      <c r="C39" s="5"/>
      <c r="D39" s="5"/>
      <c r="E39" s="5"/>
      <c r="F39" s="5"/>
      <c r="G39" s="5"/>
      <c r="H39" s="5"/>
      <c r="I39" s="5"/>
      <c r="J39" s="5"/>
      <c r="K39" s="5"/>
      <c r="L39" s="5"/>
    </row>
    <row r="40" spans="1:12" x14ac:dyDescent="0.3">
      <c r="A40" s="5" t="s">
        <v>32</v>
      </c>
      <c r="B40" s="5"/>
      <c r="C40" s="22">
        <v>0</v>
      </c>
      <c r="D40" s="22">
        <v>0</v>
      </c>
      <c r="E40" s="22">
        <v>0</v>
      </c>
      <c r="F40" s="22">
        <v>0</v>
      </c>
      <c r="G40" s="22">
        <v>0</v>
      </c>
      <c r="H40" s="22">
        <v>0</v>
      </c>
      <c r="I40" s="22">
        <v>0</v>
      </c>
      <c r="J40" s="22">
        <v>0</v>
      </c>
      <c r="K40" s="22">
        <v>0</v>
      </c>
      <c r="L40" s="22">
        <v>0</v>
      </c>
    </row>
    <row r="41" spans="1:12" x14ac:dyDescent="0.3">
      <c r="A41" s="5" t="s">
        <v>33</v>
      </c>
      <c r="B41" s="5"/>
      <c r="C41" s="22">
        <v>0</v>
      </c>
      <c r="D41" s="22">
        <v>0</v>
      </c>
      <c r="E41" s="22">
        <v>0</v>
      </c>
      <c r="F41" s="22">
        <v>0</v>
      </c>
      <c r="G41" s="22">
        <v>0</v>
      </c>
      <c r="H41" s="22">
        <v>0</v>
      </c>
      <c r="I41" s="22">
        <v>0</v>
      </c>
      <c r="J41" s="22">
        <v>0</v>
      </c>
      <c r="K41" s="22">
        <v>0</v>
      </c>
      <c r="L41" s="22">
        <v>0</v>
      </c>
    </row>
    <row r="42" spans="1:12" x14ac:dyDescent="0.3">
      <c r="A42" s="5" t="s">
        <v>34</v>
      </c>
      <c r="B42" s="5"/>
      <c r="C42" s="22">
        <v>0</v>
      </c>
      <c r="D42" s="22">
        <v>0</v>
      </c>
      <c r="E42" s="22">
        <v>0</v>
      </c>
      <c r="F42" s="22">
        <v>0</v>
      </c>
      <c r="G42" s="22">
        <v>0</v>
      </c>
      <c r="H42" s="22">
        <v>0</v>
      </c>
      <c r="I42" s="22">
        <v>0</v>
      </c>
      <c r="J42" s="22">
        <v>0</v>
      </c>
      <c r="K42" s="22">
        <v>0</v>
      </c>
      <c r="L42" s="22">
        <v>0</v>
      </c>
    </row>
    <row r="43" spans="1:12" x14ac:dyDescent="0.3">
      <c r="A43" s="5"/>
      <c r="B43" s="5"/>
      <c r="C43" s="5"/>
      <c r="D43" s="5"/>
      <c r="E43" s="5"/>
      <c r="F43" s="5"/>
      <c r="G43" s="5"/>
      <c r="H43" s="5"/>
      <c r="I43" s="5"/>
      <c r="J43" s="5"/>
      <c r="K43" s="5"/>
      <c r="L43" s="5"/>
    </row>
    <row r="44" spans="1:12" x14ac:dyDescent="0.3">
      <c r="A44" s="3" t="s">
        <v>36</v>
      </c>
      <c r="B44" s="5"/>
      <c r="C44" s="5"/>
      <c r="D44" s="5"/>
      <c r="E44" s="5"/>
      <c r="F44" s="5"/>
      <c r="G44" s="5"/>
      <c r="H44" s="5"/>
      <c r="I44" s="5"/>
      <c r="J44" s="5"/>
      <c r="K44" s="5"/>
      <c r="L44" s="5"/>
    </row>
    <row r="45" spans="1:12" x14ac:dyDescent="0.3">
      <c r="A45" s="21" t="s">
        <v>31</v>
      </c>
      <c r="B45" s="5"/>
      <c r="C45" s="5"/>
      <c r="D45" s="5"/>
      <c r="E45" s="5"/>
      <c r="F45" s="5"/>
      <c r="G45" s="5"/>
      <c r="H45" s="5"/>
      <c r="I45" s="5"/>
      <c r="J45" s="5"/>
      <c r="K45" s="5"/>
      <c r="L45" s="5"/>
    </row>
    <row r="46" spans="1:12" x14ac:dyDescent="0.3">
      <c r="A46" s="5" t="s">
        <v>32</v>
      </c>
      <c r="B46" s="5"/>
      <c r="C46" s="22">
        <v>0</v>
      </c>
      <c r="D46" s="22">
        <v>0</v>
      </c>
      <c r="E46" s="22">
        <v>0</v>
      </c>
      <c r="F46" s="22">
        <v>0</v>
      </c>
      <c r="G46" s="22">
        <v>0</v>
      </c>
      <c r="H46" s="22">
        <v>0</v>
      </c>
      <c r="I46" s="22">
        <v>0</v>
      </c>
      <c r="J46" s="22">
        <v>0</v>
      </c>
      <c r="K46" s="22">
        <v>0</v>
      </c>
      <c r="L46" s="22">
        <v>0</v>
      </c>
    </row>
    <row r="47" spans="1:12" x14ac:dyDescent="0.3">
      <c r="A47" s="5" t="s">
        <v>33</v>
      </c>
      <c r="B47" s="5"/>
      <c r="C47" s="22">
        <v>0</v>
      </c>
      <c r="D47" s="22">
        <v>0</v>
      </c>
      <c r="E47" s="22">
        <v>0</v>
      </c>
      <c r="F47" s="22">
        <v>0</v>
      </c>
      <c r="G47" s="22">
        <v>0</v>
      </c>
      <c r="H47" s="22">
        <v>0</v>
      </c>
      <c r="I47" s="22">
        <v>0</v>
      </c>
      <c r="J47" s="22">
        <v>0</v>
      </c>
      <c r="K47" s="22">
        <v>0</v>
      </c>
      <c r="L47" s="22">
        <v>0</v>
      </c>
    </row>
    <row r="48" spans="1:12" x14ac:dyDescent="0.3">
      <c r="A48" s="5" t="s">
        <v>34</v>
      </c>
      <c r="B48" s="5"/>
      <c r="C48" s="22">
        <v>0</v>
      </c>
      <c r="D48" s="22">
        <v>0</v>
      </c>
      <c r="E48" s="22">
        <v>0</v>
      </c>
      <c r="F48" s="22">
        <v>0</v>
      </c>
      <c r="G48" s="22">
        <v>0</v>
      </c>
      <c r="H48" s="22">
        <v>0</v>
      </c>
      <c r="I48" s="22">
        <v>0</v>
      </c>
      <c r="J48" s="22">
        <v>0</v>
      </c>
      <c r="K48" s="22">
        <v>0</v>
      </c>
      <c r="L48" s="22">
        <v>0</v>
      </c>
    </row>
    <row r="49" spans="1:13" x14ac:dyDescent="0.3">
      <c r="A49" s="5"/>
      <c r="B49" s="5"/>
      <c r="C49" s="5"/>
      <c r="D49" s="5"/>
      <c r="E49" s="5"/>
      <c r="F49" s="5"/>
      <c r="G49" s="5"/>
      <c r="H49" s="5"/>
      <c r="I49" s="5"/>
      <c r="J49" s="5"/>
      <c r="K49" s="5"/>
      <c r="L49" s="5"/>
    </row>
    <row r="50" spans="1:13" x14ac:dyDescent="0.3">
      <c r="A50" s="3" t="s">
        <v>37</v>
      </c>
      <c r="B50" s="5"/>
      <c r="C50" s="5"/>
      <c r="D50" s="5"/>
      <c r="E50" s="5"/>
      <c r="F50" s="5"/>
      <c r="G50" s="5"/>
      <c r="H50" s="5"/>
      <c r="I50" s="5"/>
      <c r="J50" s="5"/>
      <c r="K50" s="5"/>
      <c r="L50" s="5"/>
    </row>
    <row r="51" spans="1:13" x14ac:dyDescent="0.3">
      <c r="A51" s="21" t="s">
        <v>31</v>
      </c>
      <c r="B51" s="5"/>
      <c r="C51" s="5"/>
      <c r="D51" s="5"/>
      <c r="E51" s="5"/>
      <c r="F51" s="5"/>
      <c r="G51" s="5"/>
      <c r="H51" s="5"/>
      <c r="I51" s="5"/>
      <c r="J51" s="5"/>
      <c r="K51" s="5"/>
      <c r="L51" s="5"/>
    </row>
    <row r="52" spans="1:13" x14ac:dyDescent="0.3">
      <c r="A52" s="5" t="s">
        <v>32</v>
      </c>
      <c r="B52" s="5"/>
      <c r="C52" s="22">
        <v>0</v>
      </c>
      <c r="D52" s="22">
        <v>0</v>
      </c>
      <c r="E52" s="22">
        <v>0</v>
      </c>
      <c r="F52" s="22">
        <v>0</v>
      </c>
      <c r="G52" s="22">
        <v>0</v>
      </c>
      <c r="H52" s="22">
        <v>0</v>
      </c>
      <c r="I52" s="22">
        <v>0</v>
      </c>
      <c r="J52" s="22">
        <v>0</v>
      </c>
      <c r="K52" s="22">
        <v>0</v>
      </c>
      <c r="L52" s="22">
        <v>0</v>
      </c>
    </row>
    <row r="53" spans="1:13" x14ac:dyDescent="0.3">
      <c r="A53" s="5" t="s">
        <v>33</v>
      </c>
      <c r="B53" s="5"/>
      <c r="C53" s="22">
        <v>0</v>
      </c>
      <c r="D53" s="22">
        <v>0</v>
      </c>
      <c r="E53" s="22">
        <v>0</v>
      </c>
      <c r="F53" s="22">
        <v>0</v>
      </c>
      <c r="G53" s="22">
        <v>0</v>
      </c>
      <c r="H53" s="22">
        <v>0</v>
      </c>
      <c r="I53" s="22">
        <v>0</v>
      </c>
      <c r="J53" s="22">
        <v>0</v>
      </c>
      <c r="K53" s="22">
        <v>0</v>
      </c>
      <c r="L53" s="22">
        <v>0</v>
      </c>
    </row>
    <row r="54" spans="1:13" x14ac:dyDescent="0.3">
      <c r="A54" s="5" t="s">
        <v>34</v>
      </c>
      <c r="B54" s="5"/>
      <c r="C54" s="22">
        <v>0</v>
      </c>
      <c r="D54" s="22">
        <v>0</v>
      </c>
      <c r="E54" s="22">
        <v>0</v>
      </c>
      <c r="F54" s="22">
        <v>0</v>
      </c>
      <c r="G54" s="22">
        <v>0</v>
      </c>
      <c r="H54" s="22">
        <v>0</v>
      </c>
      <c r="I54" s="22">
        <v>0</v>
      </c>
      <c r="J54" s="22">
        <v>0</v>
      </c>
      <c r="K54" s="22">
        <v>0</v>
      </c>
      <c r="L54" s="22">
        <v>0</v>
      </c>
    </row>
    <row r="55" spans="1:13" x14ac:dyDescent="0.3">
      <c r="A55" s="5"/>
      <c r="B55" s="5"/>
      <c r="C55" s="5"/>
      <c r="D55" s="5"/>
      <c r="E55" s="5"/>
      <c r="F55" s="5"/>
      <c r="G55" s="5"/>
      <c r="H55" s="5"/>
      <c r="I55" s="5"/>
      <c r="J55" s="5"/>
      <c r="K55" s="5"/>
      <c r="L55" s="5"/>
    </row>
    <row r="56" spans="1:13" x14ac:dyDescent="0.3">
      <c r="A56" s="3" t="s">
        <v>38</v>
      </c>
      <c r="B56" s="5"/>
      <c r="C56" s="5"/>
      <c r="D56" s="5"/>
      <c r="E56" s="5"/>
      <c r="F56" s="5"/>
      <c r="G56" s="5"/>
      <c r="H56" s="5"/>
      <c r="I56" s="5"/>
      <c r="J56" s="5"/>
      <c r="K56" s="5"/>
      <c r="L56" s="5"/>
    </row>
    <row r="57" spans="1:13" x14ac:dyDescent="0.3">
      <c r="A57" s="21" t="s">
        <v>31</v>
      </c>
      <c r="B57" s="5"/>
      <c r="C57" s="5"/>
      <c r="D57" s="5"/>
      <c r="E57" s="5"/>
      <c r="F57" s="5"/>
      <c r="G57" s="5"/>
      <c r="H57" s="5"/>
      <c r="I57" s="5"/>
      <c r="J57" s="5"/>
      <c r="K57" s="5"/>
      <c r="L57" s="5"/>
    </row>
    <row r="58" spans="1:13" x14ac:dyDescent="0.3">
      <c r="A58" s="5" t="s">
        <v>32</v>
      </c>
      <c r="B58" s="5"/>
      <c r="C58" s="22">
        <v>0</v>
      </c>
      <c r="D58" s="22">
        <v>0</v>
      </c>
      <c r="E58" s="22">
        <v>0</v>
      </c>
      <c r="F58" s="22">
        <v>0</v>
      </c>
      <c r="G58" s="22">
        <v>0</v>
      </c>
      <c r="H58" s="22">
        <v>0</v>
      </c>
      <c r="I58" s="22">
        <v>0</v>
      </c>
      <c r="J58" s="22">
        <v>0</v>
      </c>
      <c r="K58" s="22">
        <v>0</v>
      </c>
      <c r="L58" s="22">
        <v>0</v>
      </c>
    </row>
    <row r="59" spans="1:13" x14ac:dyDescent="0.3">
      <c r="A59" s="5" t="s">
        <v>33</v>
      </c>
      <c r="B59" s="5"/>
      <c r="C59" s="22">
        <v>0</v>
      </c>
      <c r="D59" s="22">
        <v>0</v>
      </c>
      <c r="E59" s="22">
        <v>0</v>
      </c>
      <c r="F59" s="22">
        <v>0</v>
      </c>
      <c r="G59" s="22">
        <v>0</v>
      </c>
      <c r="H59" s="22">
        <v>0</v>
      </c>
      <c r="I59" s="22">
        <v>0</v>
      </c>
      <c r="J59" s="22">
        <v>0</v>
      </c>
      <c r="K59" s="22">
        <v>0</v>
      </c>
      <c r="L59" s="22">
        <v>0</v>
      </c>
    </row>
    <row r="60" spans="1:13" x14ac:dyDescent="0.3">
      <c r="A60" s="5" t="s">
        <v>34</v>
      </c>
      <c r="B60" s="5"/>
      <c r="C60" s="22">
        <v>0</v>
      </c>
      <c r="D60" s="22">
        <v>0</v>
      </c>
      <c r="E60" s="22">
        <v>0</v>
      </c>
      <c r="F60" s="22">
        <v>0</v>
      </c>
      <c r="G60" s="22">
        <v>0</v>
      </c>
      <c r="H60" s="22">
        <v>0</v>
      </c>
      <c r="I60" s="22">
        <v>0</v>
      </c>
      <c r="J60" s="22">
        <v>0</v>
      </c>
      <c r="K60" s="22">
        <v>0</v>
      </c>
      <c r="L60" s="22">
        <v>0</v>
      </c>
    </row>
    <row r="61" spans="1:13" x14ac:dyDescent="0.3">
      <c r="A61" s="5"/>
      <c r="B61" s="5"/>
      <c r="C61" s="23"/>
      <c r="D61" s="23"/>
      <c r="E61" s="23"/>
      <c r="F61" s="23"/>
      <c r="G61" s="23"/>
      <c r="H61" s="23"/>
      <c r="I61" s="23"/>
      <c r="J61" s="23"/>
      <c r="K61" s="23"/>
      <c r="L61" s="23"/>
      <c r="M61" s="23"/>
    </row>
    <row r="62" spans="1:13" x14ac:dyDescent="0.3">
      <c r="A62" s="3" t="s">
        <v>39</v>
      </c>
      <c r="B62" s="3"/>
      <c r="C62" s="24">
        <f t="shared" ref="C62:L64" si="0">SUM(C58,C52,C46,C40,C34)</f>
        <v>0</v>
      </c>
      <c r="D62" s="24">
        <f t="shared" si="0"/>
        <v>0</v>
      </c>
      <c r="E62" s="24">
        <f t="shared" si="0"/>
        <v>0</v>
      </c>
      <c r="F62" s="24">
        <f t="shared" si="0"/>
        <v>0</v>
      </c>
      <c r="G62" s="24">
        <f t="shared" si="0"/>
        <v>0</v>
      </c>
      <c r="H62" s="24">
        <f t="shared" si="0"/>
        <v>0</v>
      </c>
      <c r="I62" s="24">
        <f t="shared" si="0"/>
        <v>500000</v>
      </c>
      <c r="J62" s="24">
        <f t="shared" si="0"/>
        <v>4500000</v>
      </c>
      <c r="K62" s="24">
        <f t="shared" si="0"/>
        <v>5000000</v>
      </c>
      <c r="L62" s="24">
        <f t="shared" si="0"/>
        <v>5000000</v>
      </c>
      <c r="M62" s="23"/>
    </row>
    <row r="63" spans="1:13" x14ac:dyDescent="0.3">
      <c r="A63" s="3" t="s">
        <v>40</v>
      </c>
      <c r="B63" s="3"/>
      <c r="C63" s="24">
        <f t="shared" si="0"/>
        <v>0</v>
      </c>
      <c r="D63" s="24">
        <f t="shared" si="0"/>
        <v>0</v>
      </c>
      <c r="E63" s="24">
        <f t="shared" si="0"/>
        <v>0</v>
      </c>
      <c r="F63" s="24">
        <f t="shared" si="0"/>
        <v>0</v>
      </c>
      <c r="G63" s="24">
        <f t="shared" si="0"/>
        <v>0</v>
      </c>
      <c r="H63" s="24">
        <f t="shared" si="0"/>
        <v>0</v>
      </c>
      <c r="I63" s="24">
        <f t="shared" si="0"/>
        <v>0</v>
      </c>
      <c r="J63" s="24">
        <f t="shared" si="0"/>
        <v>0</v>
      </c>
      <c r="K63" s="24">
        <f t="shared" si="0"/>
        <v>0</v>
      </c>
      <c r="L63" s="24">
        <f t="shared" si="0"/>
        <v>0</v>
      </c>
      <c r="M63" s="23"/>
    </row>
    <row r="64" spans="1:13" x14ac:dyDescent="0.3">
      <c r="A64" s="3" t="s">
        <v>41</v>
      </c>
      <c r="B64" s="25"/>
      <c r="C64" s="26">
        <f t="shared" si="0"/>
        <v>0</v>
      </c>
      <c r="D64" s="26">
        <f t="shared" si="0"/>
        <v>0</v>
      </c>
      <c r="E64" s="26">
        <f t="shared" si="0"/>
        <v>0</v>
      </c>
      <c r="F64" s="26">
        <f t="shared" si="0"/>
        <v>0</v>
      </c>
      <c r="G64" s="26">
        <f t="shared" si="0"/>
        <v>0</v>
      </c>
      <c r="H64" s="26">
        <f t="shared" si="0"/>
        <v>0</v>
      </c>
      <c r="I64" s="26">
        <f t="shared" si="0"/>
        <v>0</v>
      </c>
      <c r="J64" s="26">
        <f t="shared" si="0"/>
        <v>0</v>
      </c>
      <c r="K64" s="26">
        <f t="shared" si="0"/>
        <v>0</v>
      </c>
      <c r="L64" s="26">
        <f t="shared" si="0"/>
        <v>0</v>
      </c>
    </row>
    <row r="65" spans="1:12" ht="6" customHeight="1" x14ac:dyDescent="0.3">
      <c r="A65" s="27"/>
      <c r="B65" s="28"/>
      <c r="C65" s="28"/>
      <c r="D65" s="29"/>
      <c r="E65" s="29"/>
      <c r="F65" s="29"/>
      <c r="G65" s="29"/>
      <c r="H65" s="29"/>
      <c r="I65" s="29"/>
      <c r="J65" s="27"/>
      <c r="K65" s="30"/>
      <c r="L65" s="29"/>
    </row>
    <row r="66" spans="1:12" x14ac:dyDescent="0.3">
      <c r="A66" s="31"/>
      <c r="B66" s="32"/>
      <c r="C66" s="32"/>
      <c r="D66" s="33"/>
      <c r="E66" s="33"/>
      <c r="F66" s="33"/>
      <c r="G66" s="33"/>
      <c r="H66" s="33"/>
      <c r="I66" s="33"/>
      <c r="J66" s="31"/>
      <c r="K66" s="32"/>
      <c r="L66" s="33"/>
    </row>
    <row r="67" spans="1:12" ht="17.399999999999999" x14ac:dyDescent="0.3">
      <c r="A67" s="17" t="s">
        <v>42</v>
      </c>
      <c r="B67" s="5"/>
      <c r="C67" s="18" t="s">
        <v>27</v>
      </c>
      <c r="D67" s="18" t="s">
        <v>27</v>
      </c>
      <c r="E67" s="18" t="s">
        <v>27</v>
      </c>
      <c r="F67" s="18" t="s">
        <v>27</v>
      </c>
      <c r="G67" s="18" t="s">
        <v>27</v>
      </c>
      <c r="H67" s="18" t="s">
        <v>28</v>
      </c>
      <c r="I67" s="18" t="s">
        <v>27</v>
      </c>
      <c r="J67" s="18" t="s">
        <v>27</v>
      </c>
      <c r="K67" s="18" t="s">
        <v>27</v>
      </c>
      <c r="L67" s="18" t="s">
        <v>27</v>
      </c>
    </row>
    <row r="68" spans="1:12" x14ac:dyDescent="0.3">
      <c r="A68" s="19" t="s">
        <v>43</v>
      </c>
      <c r="B68" s="5"/>
      <c r="C68" s="20">
        <f>D68-1</f>
        <v>2020</v>
      </c>
      <c r="D68" s="20">
        <f>E68-1</f>
        <v>2021</v>
      </c>
      <c r="E68" s="20">
        <f>F68-1</f>
        <v>2022</v>
      </c>
      <c r="F68" s="20">
        <f>G68-1</f>
        <v>2023</v>
      </c>
      <c r="G68" s="20">
        <f>H68-1</f>
        <v>2024</v>
      </c>
      <c r="H68" s="20">
        <f>H31</f>
        <v>2025</v>
      </c>
      <c r="I68" s="20">
        <f>H68+1</f>
        <v>2026</v>
      </c>
      <c r="J68" s="20">
        <f>I68+1</f>
        <v>2027</v>
      </c>
      <c r="K68" s="20">
        <f>J68+1</f>
        <v>2028</v>
      </c>
      <c r="L68" s="20">
        <f>K68+1</f>
        <v>2029</v>
      </c>
    </row>
    <row r="69" spans="1:12" x14ac:dyDescent="0.3">
      <c r="A69" s="3" t="s">
        <v>30</v>
      </c>
      <c r="B69" s="5"/>
      <c r="C69" s="5"/>
      <c r="D69" s="5"/>
      <c r="E69" s="5"/>
      <c r="F69" s="5"/>
      <c r="G69" s="5"/>
      <c r="H69" s="5"/>
      <c r="I69" s="5"/>
      <c r="J69" s="5"/>
      <c r="K69" s="5"/>
      <c r="L69" s="5"/>
    </row>
    <row r="70" spans="1:12" x14ac:dyDescent="0.3">
      <c r="A70" s="21" t="s">
        <v>44</v>
      </c>
      <c r="B70" s="5"/>
      <c r="C70" s="5"/>
      <c r="D70" s="5"/>
      <c r="E70" s="5"/>
      <c r="F70" s="5"/>
      <c r="G70" s="5"/>
      <c r="H70" s="5"/>
      <c r="I70" s="5"/>
      <c r="J70" s="5"/>
      <c r="K70" s="5"/>
      <c r="L70" s="5"/>
    </row>
    <row r="71" spans="1:12" x14ac:dyDescent="0.3">
      <c r="A71" s="5" t="s">
        <v>32</v>
      </c>
      <c r="B71" s="5"/>
      <c r="C71" s="22">
        <v>0</v>
      </c>
      <c r="D71" s="22">
        <v>0</v>
      </c>
      <c r="E71" s="22">
        <v>0</v>
      </c>
      <c r="F71" s="22">
        <v>0</v>
      </c>
      <c r="G71" s="22">
        <v>0</v>
      </c>
      <c r="H71" s="22">
        <v>0</v>
      </c>
      <c r="I71" s="22">
        <v>0</v>
      </c>
      <c r="J71" s="22">
        <v>0</v>
      </c>
      <c r="K71" s="22">
        <v>0</v>
      </c>
      <c r="L71" s="22">
        <v>0</v>
      </c>
    </row>
    <row r="72" spans="1:12" x14ac:dyDescent="0.3">
      <c r="A72" s="5" t="s">
        <v>33</v>
      </c>
      <c r="B72" s="5"/>
      <c r="C72" s="22">
        <v>0</v>
      </c>
      <c r="D72" s="22">
        <v>0</v>
      </c>
      <c r="E72" s="22">
        <v>0</v>
      </c>
      <c r="F72" s="22">
        <v>0</v>
      </c>
      <c r="G72" s="22">
        <v>0</v>
      </c>
      <c r="H72" s="22">
        <v>0</v>
      </c>
      <c r="I72" s="22">
        <v>0</v>
      </c>
      <c r="J72" s="22">
        <v>0</v>
      </c>
      <c r="K72" s="22">
        <v>0</v>
      </c>
      <c r="L72" s="22">
        <v>0</v>
      </c>
    </row>
    <row r="73" spans="1:12" x14ac:dyDescent="0.3">
      <c r="A73" s="5" t="s">
        <v>34</v>
      </c>
      <c r="B73" s="5"/>
      <c r="C73" s="22">
        <v>0</v>
      </c>
      <c r="D73" s="22">
        <v>0</v>
      </c>
      <c r="E73" s="22">
        <v>0</v>
      </c>
      <c r="F73" s="22">
        <v>0</v>
      </c>
      <c r="G73" s="22">
        <v>0</v>
      </c>
      <c r="H73" s="22">
        <v>0</v>
      </c>
      <c r="I73" s="22">
        <v>0</v>
      </c>
      <c r="J73" s="22">
        <v>0</v>
      </c>
      <c r="K73" s="22">
        <v>0</v>
      </c>
      <c r="L73" s="22">
        <v>0</v>
      </c>
    </row>
    <row r="74" spans="1:12" x14ac:dyDescent="0.3">
      <c r="A74" s="5"/>
      <c r="B74" s="5"/>
      <c r="C74" s="5"/>
      <c r="D74" s="5"/>
      <c r="E74" s="5"/>
      <c r="F74" s="5"/>
      <c r="G74" s="5"/>
      <c r="H74" s="5"/>
      <c r="I74" s="5"/>
      <c r="J74" s="5"/>
      <c r="K74" s="5"/>
      <c r="L74" s="5"/>
    </row>
    <row r="75" spans="1:12" x14ac:dyDescent="0.3">
      <c r="A75" s="3" t="s">
        <v>35</v>
      </c>
      <c r="B75" s="5"/>
      <c r="C75" s="5"/>
      <c r="D75" s="5"/>
      <c r="E75" s="5"/>
      <c r="F75" s="5"/>
      <c r="G75" s="5"/>
      <c r="H75" s="5"/>
      <c r="I75" s="5"/>
      <c r="J75" s="5"/>
      <c r="K75" s="5"/>
      <c r="L75" s="5"/>
    </row>
    <row r="76" spans="1:12" x14ac:dyDescent="0.3">
      <c r="A76" s="21" t="s">
        <v>44</v>
      </c>
      <c r="B76" s="5"/>
      <c r="C76" s="5"/>
      <c r="D76" s="5"/>
      <c r="E76" s="5"/>
      <c r="F76" s="5"/>
      <c r="G76" s="5"/>
      <c r="H76" s="5"/>
      <c r="I76" s="5"/>
      <c r="J76" s="5"/>
      <c r="K76" s="5"/>
      <c r="L76" s="5"/>
    </row>
    <row r="77" spans="1:12" x14ac:dyDescent="0.3">
      <c r="A77" s="5" t="s">
        <v>32</v>
      </c>
      <c r="B77" s="5"/>
      <c r="C77" s="22">
        <v>0</v>
      </c>
      <c r="D77" s="22">
        <v>0</v>
      </c>
      <c r="E77" s="22">
        <v>0</v>
      </c>
      <c r="F77" s="22">
        <v>0</v>
      </c>
      <c r="G77" s="22">
        <v>0</v>
      </c>
      <c r="H77" s="22">
        <v>0</v>
      </c>
      <c r="I77" s="22">
        <v>0</v>
      </c>
      <c r="J77" s="22">
        <v>0</v>
      </c>
      <c r="K77" s="22">
        <v>0</v>
      </c>
      <c r="L77" s="22">
        <v>0</v>
      </c>
    </row>
    <row r="78" spans="1:12" x14ac:dyDescent="0.3">
      <c r="A78" s="5" t="s">
        <v>33</v>
      </c>
      <c r="B78" s="5"/>
      <c r="C78" s="22">
        <v>0</v>
      </c>
      <c r="D78" s="22">
        <v>0</v>
      </c>
      <c r="E78" s="22">
        <v>0</v>
      </c>
      <c r="F78" s="22">
        <v>0</v>
      </c>
      <c r="G78" s="22">
        <v>0</v>
      </c>
      <c r="H78" s="22">
        <v>0</v>
      </c>
      <c r="I78" s="22">
        <v>0</v>
      </c>
      <c r="J78" s="22">
        <v>0</v>
      </c>
      <c r="K78" s="22">
        <v>0</v>
      </c>
      <c r="L78" s="22">
        <v>0</v>
      </c>
    </row>
    <row r="79" spans="1:12" x14ac:dyDescent="0.3">
      <c r="A79" s="5" t="s">
        <v>34</v>
      </c>
      <c r="B79" s="5"/>
      <c r="C79" s="22">
        <v>0</v>
      </c>
      <c r="D79" s="22">
        <v>0</v>
      </c>
      <c r="E79" s="22">
        <v>0</v>
      </c>
      <c r="F79" s="22">
        <v>0</v>
      </c>
      <c r="G79" s="22">
        <v>0</v>
      </c>
      <c r="H79" s="22">
        <v>0</v>
      </c>
      <c r="I79" s="22">
        <v>0</v>
      </c>
      <c r="J79" s="22">
        <v>0</v>
      </c>
      <c r="K79" s="22">
        <v>0</v>
      </c>
      <c r="L79" s="22">
        <v>0</v>
      </c>
    </row>
    <row r="80" spans="1:12" x14ac:dyDescent="0.3">
      <c r="A80" s="5"/>
      <c r="B80" s="5"/>
      <c r="C80" s="5"/>
      <c r="D80" s="5"/>
      <c r="E80" s="5"/>
      <c r="F80" s="5"/>
      <c r="G80" s="5"/>
      <c r="H80" s="5"/>
      <c r="I80" s="5"/>
      <c r="J80" s="5"/>
      <c r="K80" s="5"/>
      <c r="L80" s="5"/>
    </row>
    <row r="81" spans="1:12" x14ac:dyDescent="0.3">
      <c r="A81" s="3" t="s">
        <v>36</v>
      </c>
      <c r="B81" s="5"/>
      <c r="C81" s="5"/>
      <c r="D81" s="5"/>
      <c r="E81" s="5"/>
      <c r="F81" s="5"/>
      <c r="G81" s="5"/>
      <c r="H81" s="5"/>
      <c r="I81" s="5"/>
      <c r="J81" s="5"/>
      <c r="K81" s="5"/>
      <c r="L81" s="5"/>
    </row>
    <row r="82" spans="1:12" x14ac:dyDescent="0.3">
      <c r="A82" s="21" t="s">
        <v>44</v>
      </c>
      <c r="B82" s="5"/>
      <c r="C82" s="5"/>
      <c r="D82" s="5"/>
      <c r="E82" s="5"/>
      <c r="F82" s="5"/>
      <c r="G82" s="5"/>
      <c r="H82" s="5"/>
      <c r="I82" s="5"/>
      <c r="J82" s="5"/>
      <c r="K82" s="5"/>
      <c r="L82" s="5"/>
    </row>
    <row r="83" spans="1:12" x14ac:dyDescent="0.3">
      <c r="A83" s="5" t="s">
        <v>32</v>
      </c>
      <c r="B83" s="5"/>
      <c r="C83" s="22">
        <v>0</v>
      </c>
      <c r="D83" s="22">
        <v>0</v>
      </c>
      <c r="E83" s="22">
        <v>0</v>
      </c>
      <c r="F83" s="22">
        <v>0</v>
      </c>
      <c r="G83" s="22">
        <v>0</v>
      </c>
      <c r="H83" s="22">
        <v>0</v>
      </c>
      <c r="I83" s="22">
        <v>0</v>
      </c>
      <c r="J83" s="22">
        <v>0</v>
      </c>
      <c r="K83" s="22">
        <v>0</v>
      </c>
      <c r="L83" s="22">
        <v>0</v>
      </c>
    </row>
    <row r="84" spans="1:12" x14ac:dyDescent="0.3">
      <c r="A84" s="5" t="s">
        <v>33</v>
      </c>
      <c r="B84" s="5"/>
      <c r="C84" s="22">
        <v>0</v>
      </c>
      <c r="D84" s="22">
        <v>0</v>
      </c>
      <c r="E84" s="22">
        <v>0</v>
      </c>
      <c r="F84" s="22">
        <v>0</v>
      </c>
      <c r="G84" s="22">
        <v>0</v>
      </c>
      <c r="H84" s="22">
        <v>0</v>
      </c>
      <c r="I84" s="22">
        <v>0</v>
      </c>
      <c r="J84" s="22">
        <v>0</v>
      </c>
      <c r="K84" s="22">
        <v>0</v>
      </c>
      <c r="L84" s="22">
        <v>0</v>
      </c>
    </row>
    <row r="85" spans="1:12" x14ac:dyDescent="0.3">
      <c r="A85" s="5" t="s">
        <v>34</v>
      </c>
      <c r="B85" s="5"/>
      <c r="C85" s="22">
        <v>0</v>
      </c>
      <c r="D85" s="22">
        <v>0</v>
      </c>
      <c r="E85" s="22">
        <v>0</v>
      </c>
      <c r="F85" s="22">
        <v>0</v>
      </c>
      <c r="G85" s="22">
        <v>0</v>
      </c>
      <c r="H85" s="22">
        <v>0</v>
      </c>
      <c r="I85" s="22">
        <v>0</v>
      </c>
      <c r="J85" s="22">
        <v>0</v>
      </c>
      <c r="K85" s="22">
        <v>0</v>
      </c>
      <c r="L85" s="22">
        <v>0</v>
      </c>
    </row>
    <row r="86" spans="1:12" x14ac:dyDescent="0.3">
      <c r="A86" s="34"/>
      <c r="B86" s="35"/>
      <c r="C86" s="36"/>
      <c r="D86" s="36"/>
      <c r="E86" s="36"/>
      <c r="F86" s="36"/>
      <c r="G86" s="36"/>
      <c r="H86" s="36"/>
      <c r="I86" s="37"/>
      <c r="J86" s="37"/>
      <c r="K86" s="36"/>
      <c r="L86" s="36"/>
    </row>
    <row r="87" spans="1:12" x14ac:dyDescent="0.3">
      <c r="A87" s="3" t="s">
        <v>37</v>
      </c>
      <c r="B87" s="5"/>
      <c r="C87" s="5"/>
      <c r="D87" s="5"/>
      <c r="E87" s="5"/>
      <c r="F87" s="5"/>
      <c r="G87" s="5"/>
      <c r="H87" s="5"/>
      <c r="I87" s="5"/>
      <c r="J87" s="5"/>
      <c r="K87" s="5"/>
      <c r="L87" s="5"/>
    </row>
    <row r="88" spans="1:12" x14ac:dyDescent="0.3">
      <c r="A88" s="21" t="s">
        <v>44</v>
      </c>
      <c r="B88" s="5"/>
      <c r="C88" s="5"/>
      <c r="D88" s="5"/>
      <c r="E88" s="5"/>
      <c r="F88" s="5"/>
      <c r="G88" s="5"/>
      <c r="H88" s="5"/>
      <c r="I88" s="5"/>
      <c r="J88" s="5"/>
      <c r="K88" s="5"/>
      <c r="L88" s="5"/>
    </row>
    <row r="89" spans="1:12" x14ac:dyDescent="0.3">
      <c r="A89" s="5" t="s">
        <v>32</v>
      </c>
      <c r="B89" s="5"/>
      <c r="C89" s="22">
        <v>0</v>
      </c>
      <c r="D89" s="22">
        <v>0</v>
      </c>
      <c r="E89" s="22">
        <v>0</v>
      </c>
      <c r="F89" s="22">
        <v>0</v>
      </c>
      <c r="G89" s="22">
        <v>0</v>
      </c>
      <c r="H89" s="22">
        <v>0</v>
      </c>
      <c r="I89" s="22">
        <v>0</v>
      </c>
      <c r="J89" s="22">
        <v>0</v>
      </c>
      <c r="K89" s="22">
        <v>0</v>
      </c>
      <c r="L89" s="22">
        <v>0</v>
      </c>
    </row>
    <row r="90" spans="1:12" x14ac:dyDescent="0.3">
      <c r="A90" s="5" t="s">
        <v>33</v>
      </c>
      <c r="B90" s="5"/>
      <c r="C90" s="22">
        <v>0</v>
      </c>
      <c r="D90" s="22">
        <v>0</v>
      </c>
      <c r="E90" s="22">
        <v>0</v>
      </c>
      <c r="F90" s="22">
        <v>0</v>
      </c>
      <c r="G90" s="22">
        <v>0</v>
      </c>
      <c r="H90" s="22">
        <v>0</v>
      </c>
      <c r="I90" s="22">
        <v>0</v>
      </c>
      <c r="J90" s="22">
        <v>0</v>
      </c>
      <c r="K90" s="22">
        <v>0</v>
      </c>
      <c r="L90" s="22">
        <v>0</v>
      </c>
    </row>
    <row r="91" spans="1:12" x14ac:dyDescent="0.3">
      <c r="A91" s="5" t="s">
        <v>34</v>
      </c>
      <c r="B91" s="5"/>
      <c r="C91" s="22">
        <v>0</v>
      </c>
      <c r="D91" s="22">
        <v>0</v>
      </c>
      <c r="E91" s="22">
        <v>0</v>
      </c>
      <c r="F91" s="22">
        <v>0</v>
      </c>
      <c r="G91" s="22">
        <v>0</v>
      </c>
      <c r="H91" s="22">
        <v>0</v>
      </c>
      <c r="I91" s="22">
        <v>0</v>
      </c>
      <c r="J91" s="22">
        <v>0</v>
      </c>
      <c r="K91" s="22">
        <v>0</v>
      </c>
      <c r="L91" s="22">
        <v>0</v>
      </c>
    </row>
    <row r="92" spans="1:12" x14ac:dyDescent="0.3">
      <c r="A92" s="34"/>
      <c r="B92" s="38"/>
      <c r="C92" s="39"/>
      <c r="D92" s="39"/>
      <c r="E92" s="39"/>
      <c r="F92" s="39"/>
      <c r="G92" s="39"/>
      <c r="H92" s="39"/>
      <c r="I92" s="39"/>
      <c r="J92" s="40"/>
      <c r="K92" s="40"/>
      <c r="L92" s="39"/>
    </row>
    <row r="93" spans="1:12" x14ac:dyDescent="0.3">
      <c r="A93" s="3" t="s">
        <v>38</v>
      </c>
      <c r="B93" s="5"/>
      <c r="C93" s="5"/>
      <c r="D93" s="5"/>
      <c r="E93" s="5"/>
      <c r="F93" s="5"/>
      <c r="G93" s="5"/>
      <c r="H93" s="5"/>
      <c r="I93" s="5"/>
      <c r="J93" s="5"/>
      <c r="K93" s="5"/>
      <c r="L93" s="5"/>
    </row>
    <row r="94" spans="1:12" x14ac:dyDescent="0.3">
      <c r="A94" s="21" t="s">
        <v>44</v>
      </c>
      <c r="B94" s="5"/>
      <c r="C94" s="5"/>
      <c r="D94" s="5"/>
      <c r="E94" s="5"/>
      <c r="F94" s="5"/>
      <c r="G94" s="5"/>
      <c r="H94" s="5"/>
      <c r="I94" s="5"/>
      <c r="J94" s="5"/>
      <c r="K94" s="5"/>
      <c r="L94" s="5"/>
    </row>
    <row r="95" spans="1:12" x14ac:dyDescent="0.3">
      <c r="A95" s="5" t="s">
        <v>32</v>
      </c>
      <c r="B95" s="5"/>
      <c r="C95" s="22">
        <v>0</v>
      </c>
      <c r="D95" s="22">
        <v>0</v>
      </c>
      <c r="E95" s="22">
        <v>0</v>
      </c>
      <c r="F95" s="22">
        <v>0</v>
      </c>
      <c r="G95" s="22">
        <v>0</v>
      </c>
      <c r="H95" s="22">
        <v>0</v>
      </c>
      <c r="I95" s="22">
        <v>0</v>
      </c>
      <c r="J95" s="22">
        <v>0</v>
      </c>
      <c r="K95" s="22">
        <v>0</v>
      </c>
      <c r="L95" s="22">
        <v>0</v>
      </c>
    </row>
    <row r="96" spans="1:12" x14ac:dyDescent="0.3">
      <c r="A96" s="5" t="s">
        <v>33</v>
      </c>
      <c r="B96" s="5"/>
      <c r="C96" s="22">
        <v>0</v>
      </c>
      <c r="D96" s="22">
        <v>0</v>
      </c>
      <c r="E96" s="22">
        <v>0</v>
      </c>
      <c r="F96" s="22">
        <v>0</v>
      </c>
      <c r="G96" s="22">
        <v>0</v>
      </c>
      <c r="H96" s="22">
        <v>0</v>
      </c>
      <c r="I96" s="22">
        <v>0</v>
      </c>
      <c r="J96" s="22">
        <v>0</v>
      </c>
      <c r="K96" s="22">
        <v>0</v>
      </c>
      <c r="L96" s="22">
        <v>0</v>
      </c>
    </row>
    <row r="97" spans="1:13" x14ac:dyDescent="0.3">
      <c r="A97" s="5" t="s">
        <v>34</v>
      </c>
      <c r="B97" s="5"/>
      <c r="C97" s="22">
        <v>0</v>
      </c>
      <c r="D97" s="22">
        <v>0</v>
      </c>
      <c r="E97" s="22">
        <v>0</v>
      </c>
      <c r="F97" s="22">
        <v>0</v>
      </c>
      <c r="G97" s="22">
        <v>0</v>
      </c>
      <c r="H97" s="22">
        <v>0</v>
      </c>
      <c r="I97" s="22">
        <v>0</v>
      </c>
      <c r="J97" s="22">
        <v>0</v>
      </c>
      <c r="K97" s="22">
        <v>0</v>
      </c>
      <c r="L97" s="22">
        <v>0</v>
      </c>
    </row>
    <row r="98" spans="1:13" x14ac:dyDescent="0.3">
      <c r="A98" s="34"/>
      <c r="B98" s="41"/>
      <c r="C98" s="39"/>
      <c r="D98" s="39"/>
      <c r="E98" s="39"/>
      <c r="F98" s="39"/>
      <c r="G98" s="39"/>
      <c r="H98" s="39"/>
      <c r="I98" s="39"/>
      <c r="J98" s="34"/>
      <c r="K98" s="42"/>
      <c r="L98" s="39"/>
    </row>
    <row r="99" spans="1:13" x14ac:dyDescent="0.3">
      <c r="A99" s="3" t="s">
        <v>39</v>
      </c>
      <c r="B99" s="3"/>
      <c r="C99" s="24">
        <f t="shared" ref="C99:L101" si="1">SUM(C95,C89,C83,C77,C71)</f>
        <v>0</v>
      </c>
      <c r="D99" s="24">
        <f t="shared" si="1"/>
        <v>0</v>
      </c>
      <c r="E99" s="24">
        <f t="shared" si="1"/>
        <v>0</v>
      </c>
      <c r="F99" s="24">
        <f t="shared" si="1"/>
        <v>0</v>
      </c>
      <c r="G99" s="24">
        <f t="shared" si="1"/>
        <v>0</v>
      </c>
      <c r="H99" s="24">
        <f t="shared" si="1"/>
        <v>0</v>
      </c>
      <c r="I99" s="24">
        <f t="shared" si="1"/>
        <v>0</v>
      </c>
      <c r="J99" s="24">
        <f t="shared" si="1"/>
        <v>0</v>
      </c>
      <c r="K99" s="24">
        <f t="shared" si="1"/>
        <v>0</v>
      </c>
      <c r="L99" s="24">
        <f t="shared" si="1"/>
        <v>0</v>
      </c>
      <c r="M99" s="23"/>
    </row>
    <row r="100" spans="1:13" x14ac:dyDescent="0.3">
      <c r="A100" s="3" t="s">
        <v>40</v>
      </c>
      <c r="B100" s="3"/>
      <c r="C100" s="24">
        <f t="shared" si="1"/>
        <v>0</v>
      </c>
      <c r="D100" s="24">
        <f t="shared" si="1"/>
        <v>0</v>
      </c>
      <c r="E100" s="24">
        <f t="shared" si="1"/>
        <v>0</v>
      </c>
      <c r="F100" s="24">
        <f t="shared" si="1"/>
        <v>0</v>
      </c>
      <c r="G100" s="24">
        <f t="shared" si="1"/>
        <v>0</v>
      </c>
      <c r="H100" s="24">
        <f t="shared" si="1"/>
        <v>0</v>
      </c>
      <c r="I100" s="24">
        <f t="shared" si="1"/>
        <v>0</v>
      </c>
      <c r="J100" s="24">
        <f t="shared" si="1"/>
        <v>0</v>
      </c>
      <c r="K100" s="24">
        <f t="shared" si="1"/>
        <v>0</v>
      </c>
      <c r="L100" s="24">
        <f t="shared" si="1"/>
        <v>0</v>
      </c>
      <c r="M100" s="23"/>
    </row>
    <row r="101" spans="1:13" x14ac:dyDescent="0.3">
      <c r="A101" s="3" t="s">
        <v>41</v>
      </c>
      <c r="B101" s="25"/>
      <c r="C101" s="26">
        <f t="shared" si="1"/>
        <v>0</v>
      </c>
      <c r="D101" s="26">
        <f t="shared" si="1"/>
        <v>0</v>
      </c>
      <c r="E101" s="26">
        <f t="shared" si="1"/>
        <v>0</v>
      </c>
      <c r="F101" s="26">
        <f t="shared" si="1"/>
        <v>0</v>
      </c>
      <c r="G101" s="26">
        <f t="shared" si="1"/>
        <v>0</v>
      </c>
      <c r="H101" s="26">
        <f t="shared" si="1"/>
        <v>0</v>
      </c>
      <c r="I101" s="26">
        <f t="shared" si="1"/>
        <v>0</v>
      </c>
      <c r="J101" s="26">
        <f t="shared" si="1"/>
        <v>0</v>
      </c>
      <c r="K101" s="26">
        <f t="shared" si="1"/>
        <v>0</v>
      </c>
      <c r="L101" s="26">
        <f t="shared" si="1"/>
        <v>0</v>
      </c>
    </row>
    <row r="102" spans="1:13" x14ac:dyDescent="0.3">
      <c r="A102" s="43"/>
      <c r="B102" s="44"/>
      <c r="C102" s="44"/>
      <c r="D102" s="44"/>
      <c r="E102" s="44"/>
      <c r="F102" s="44"/>
      <c r="G102" s="44"/>
      <c r="H102" s="45"/>
      <c r="I102" s="45"/>
      <c r="J102" s="43"/>
      <c r="K102" s="46"/>
      <c r="L102" s="45"/>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3C700908-638C-46DB-AD69-4765C3528247}"/>
  </dataValidations>
  <pageMargins left="0.7" right="0.7" top="0.75" bottom="0.75" header="0.3" footer="0.3"/>
  <pageSetup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4"/>
  <sheetViews>
    <sheetView topLeftCell="B1" workbookViewId="0">
      <selection activeCell="A9" sqref="A9:L9"/>
    </sheetView>
  </sheetViews>
  <sheetFormatPr defaultColWidth="8.5546875" defaultRowHeight="14.4" x14ac:dyDescent="0.3"/>
  <cols>
    <col min="1" max="1" width="38.88671875" style="8" customWidth="1"/>
    <col min="2" max="2" width="11.5546875" style="8" customWidth="1"/>
    <col min="3" max="12" width="16.5546875" style="8" customWidth="1"/>
    <col min="13" max="16384" width="8.5546875" style="8"/>
  </cols>
  <sheetData>
    <row r="1" spans="1:15" s="2" customFormat="1" x14ac:dyDescent="0.3">
      <c r="A1" s="1"/>
      <c r="B1" s="1"/>
      <c r="C1" s="1"/>
      <c r="D1" s="1"/>
      <c r="E1" s="1"/>
      <c r="K1" s="3" t="s">
        <v>0</v>
      </c>
      <c r="L1" s="159" t="s">
        <v>109</v>
      </c>
    </row>
    <row r="2" spans="1:15" s="2" customFormat="1" x14ac:dyDescent="0.3">
      <c r="A2" s="1"/>
      <c r="B2" s="1"/>
      <c r="C2" s="1"/>
      <c r="D2" s="1"/>
      <c r="E2" s="1"/>
      <c r="K2" s="3" t="s">
        <v>1</v>
      </c>
      <c r="L2" s="160" t="s">
        <v>110</v>
      </c>
    </row>
    <row r="3" spans="1:15" s="2" customFormat="1" x14ac:dyDescent="0.3">
      <c r="A3" s="1"/>
      <c r="B3" s="1"/>
      <c r="C3" s="1"/>
      <c r="D3" s="1"/>
      <c r="E3" s="1"/>
      <c r="K3" s="3" t="s">
        <v>2</v>
      </c>
      <c r="L3" s="160">
        <v>5</v>
      </c>
    </row>
    <row r="4" spans="1:15" s="2" customFormat="1" x14ac:dyDescent="0.3">
      <c r="A4" s="4" t="s">
        <v>3</v>
      </c>
      <c r="B4" s="1"/>
      <c r="C4" s="1"/>
      <c r="D4" s="1"/>
      <c r="E4" s="1"/>
      <c r="K4" s="3" t="s">
        <v>4</v>
      </c>
      <c r="L4" s="160">
        <v>6</v>
      </c>
    </row>
    <row r="5" spans="1:15" s="2" customFormat="1" x14ac:dyDescent="0.3">
      <c r="A5" s="1"/>
      <c r="B5" s="1"/>
      <c r="C5" s="1"/>
      <c r="D5" s="1"/>
      <c r="E5" s="1"/>
      <c r="K5" s="3" t="s">
        <v>5</v>
      </c>
      <c r="L5" s="161"/>
    </row>
    <row r="6" spans="1:15" s="2" customFormat="1" x14ac:dyDescent="0.3">
      <c r="A6" s="1"/>
      <c r="B6" s="1"/>
      <c r="C6" s="1"/>
      <c r="D6" s="1"/>
      <c r="E6" s="1"/>
      <c r="K6" s="3"/>
      <c r="L6" s="162"/>
    </row>
    <row r="7" spans="1:15" s="2" customFormat="1" x14ac:dyDescent="0.3">
      <c r="A7" s="1"/>
      <c r="B7" s="1"/>
      <c r="C7" s="1"/>
      <c r="D7" s="1"/>
      <c r="E7" s="1"/>
      <c r="K7" s="3" t="s">
        <v>6</v>
      </c>
      <c r="L7" s="182">
        <v>45320</v>
      </c>
    </row>
    <row r="8" spans="1:15" s="2" customFormat="1" x14ac:dyDescent="0.3">
      <c r="A8" s="5"/>
      <c r="B8" s="5"/>
      <c r="C8" s="5"/>
      <c r="D8" s="5"/>
      <c r="E8" s="5"/>
      <c r="F8" s="5"/>
      <c r="G8" s="5"/>
      <c r="H8" s="5"/>
      <c r="I8" s="5"/>
      <c r="J8" s="5"/>
      <c r="M8" s="6"/>
      <c r="N8" s="6"/>
      <c r="O8" s="6"/>
    </row>
    <row r="9" spans="1:15" s="2" customFormat="1" ht="17.399999999999999" x14ac:dyDescent="0.3">
      <c r="A9" s="165" t="s">
        <v>7</v>
      </c>
      <c r="B9" s="165"/>
      <c r="C9" s="165"/>
      <c r="D9" s="165"/>
      <c r="E9" s="165"/>
      <c r="F9" s="165"/>
      <c r="G9" s="165"/>
      <c r="H9" s="165"/>
      <c r="I9" s="165"/>
      <c r="J9" s="165"/>
      <c r="K9" s="165"/>
      <c r="L9" s="165"/>
      <c r="M9" s="6"/>
      <c r="N9" s="6"/>
      <c r="O9" s="6"/>
    </row>
    <row r="10" spans="1:15" s="2" customFormat="1" ht="17.399999999999999" x14ac:dyDescent="0.3">
      <c r="A10" s="165" t="s">
        <v>8</v>
      </c>
      <c r="B10" s="165"/>
      <c r="C10" s="165"/>
      <c r="D10" s="165"/>
      <c r="E10" s="165"/>
      <c r="F10" s="165"/>
      <c r="G10" s="165"/>
      <c r="H10" s="165"/>
      <c r="I10" s="165"/>
      <c r="J10" s="165"/>
      <c r="K10" s="165"/>
      <c r="L10" s="165"/>
      <c r="M10" s="6"/>
      <c r="N10" s="6"/>
      <c r="O10" s="6"/>
    </row>
    <row r="11" spans="1:15" s="2" customFormat="1" ht="17.399999999999999" x14ac:dyDescent="0.3">
      <c r="A11" s="7"/>
      <c r="B11" s="7"/>
      <c r="C11" s="7"/>
      <c r="D11" s="7"/>
      <c r="E11" s="7"/>
      <c r="F11" s="7"/>
      <c r="G11" s="7"/>
      <c r="H11" s="7"/>
      <c r="I11" s="7"/>
      <c r="J11" s="7"/>
      <c r="K11" s="7"/>
      <c r="L11" s="7"/>
      <c r="M11" s="6"/>
      <c r="N11" s="6"/>
      <c r="O11" s="6"/>
    </row>
    <row r="12" spans="1:15" x14ac:dyDescent="0.3">
      <c r="A12" s="166" t="s">
        <v>9</v>
      </c>
      <c r="B12" s="166"/>
      <c r="C12" s="166"/>
      <c r="D12" s="166"/>
      <c r="E12" s="166"/>
      <c r="F12" s="166"/>
      <c r="G12" s="166"/>
      <c r="H12" s="166"/>
      <c r="I12" s="1"/>
      <c r="J12" s="1"/>
    </row>
    <row r="13" spans="1:15" x14ac:dyDescent="0.3">
      <c r="A13" s="166" t="s">
        <v>10</v>
      </c>
      <c r="B13" s="166"/>
      <c r="C13" s="166"/>
      <c r="D13" s="166"/>
      <c r="E13" s="166"/>
      <c r="F13" s="166"/>
      <c r="G13" s="166"/>
      <c r="H13" s="166"/>
      <c r="I13" s="1"/>
      <c r="J13" s="1"/>
    </row>
    <row r="14" spans="1:15" x14ac:dyDescent="0.3">
      <c r="A14" s="167" t="s">
        <v>11</v>
      </c>
      <c r="B14" s="167"/>
      <c r="C14" s="167"/>
      <c r="D14" s="167"/>
      <c r="E14" s="167"/>
      <c r="F14" s="167"/>
      <c r="G14" s="167"/>
      <c r="H14" s="9"/>
      <c r="I14" s="1"/>
      <c r="J14" s="1"/>
    </row>
    <row r="15" spans="1:15" x14ac:dyDescent="0.3">
      <c r="A15" s="167" t="s">
        <v>12</v>
      </c>
      <c r="B15" s="167"/>
      <c r="C15" s="167"/>
      <c r="D15" s="167"/>
      <c r="E15" s="167"/>
      <c r="F15" s="167"/>
      <c r="G15" s="167"/>
      <c r="H15" s="9"/>
      <c r="I15" s="1"/>
      <c r="J15" s="1"/>
    </row>
    <row r="16" spans="1:15" ht="15.6" x14ac:dyDescent="0.3">
      <c r="A16" s="10"/>
      <c r="B16" s="1"/>
      <c r="C16" s="1"/>
      <c r="D16" s="1"/>
      <c r="E16" s="1"/>
      <c r="F16" s="1"/>
      <c r="G16" s="1"/>
      <c r="H16" s="1"/>
      <c r="I16" s="1"/>
      <c r="J16" s="1"/>
    </row>
    <row r="17" spans="1:12" ht="15" customHeight="1" x14ac:dyDescent="0.3">
      <c r="A17" s="163" t="s">
        <v>13</v>
      </c>
      <c r="B17" s="163"/>
      <c r="C17" s="163"/>
      <c r="D17" s="163"/>
      <c r="E17" s="163"/>
      <c r="F17" s="163"/>
      <c r="G17" s="163"/>
      <c r="H17" s="163"/>
      <c r="I17" s="163"/>
      <c r="J17" s="163"/>
      <c r="K17" s="163"/>
    </row>
    <row r="18" spans="1:12" ht="15.75" customHeight="1" x14ac:dyDescent="0.3">
      <c r="A18" s="163" t="s">
        <v>14</v>
      </c>
      <c r="B18" s="163"/>
      <c r="C18" s="163"/>
      <c r="D18" s="163"/>
      <c r="E18" s="163"/>
      <c r="F18" s="163"/>
      <c r="G18" s="163"/>
      <c r="H18" s="163"/>
      <c r="I18" s="163"/>
      <c r="J18" s="163"/>
      <c r="K18" s="11"/>
    </row>
    <row r="19" spans="1:12" ht="15.75" customHeight="1" x14ac:dyDescent="0.3">
      <c r="A19" s="164" t="s">
        <v>15</v>
      </c>
      <c r="B19" s="164"/>
      <c r="C19" s="164"/>
      <c r="D19" s="164"/>
      <c r="E19" s="164"/>
      <c r="F19" s="164"/>
      <c r="G19" s="164"/>
      <c r="H19" s="164"/>
      <c r="I19" s="164"/>
      <c r="J19" s="12"/>
      <c r="K19" s="11"/>
    </row>
    <row r="20" spans="1:12" ht="15.75" customHeight="1" x14ac:dyDescent="0.3">
      <c r="A20" s="13" t="s">
        <v>16</v>
      </c>
      <c r="B20" s="12"/>
      <c r="C20" s="12"/>
      <c r="D20" s="12"/>
      <c r="E20" s="12"/>
      <c r="F20" s="12"/>
      <c r="G20" s="12"/>
      <c r="H20" s="12"/>
      <c r="I20" s="12"/>
      <c r="J20" s="12"/>
      <c r="K20" s="11"/>
    </row>
    <row r="21" spans="1:12" x14ac:dyDescent="0.3">
      <c r="A21" s="14" t="s">
        <v>17</v>
      </c>
      <c r="B21" s="8" t="s">
        <v>18</v>
      </c>
      <c r="H21" s="1"/>
      <c r="I21" s="1"/>
      <c r="J21" s="1"/>
    </row>
    <row r="22" spans="1:12" x14ac:dyDescent="0.3">
      <c r="B22" s="15" t="s">
        <v>19</v>
      </c>
      <c r="H22" s="1"/>
      <c r="I22" s="1"/>
      <c r="J22" s="1"/>
    </row>
    <row r="23" spans="1:12" x14ac:dyDescent="0.3">
      <c r="B23" s="11" t="s">
        <v>20</v>
      </c>
      <c r="H23" s="1"/>
      <c r="I23" s="1"/>
      <c r="J23" s="1"/>
    </row>
    <row r="24" spans="1:12" x14ac:dyDescent="0.3">
      <c r="B24" s="16" t="s">
        <v>21</v>
      </c>
      <c r="H24" s="1"/>
      <c r="I24" s="1"/>
      <c r="J24" s="1"/>
    </row>
    <row r="25" spans="1:12" ht="12.75" customHeight="1" x14ac:dyDescent="0.3">
      <c r="B25" s="16" t="s">
        <v>22</v>
      </c>
      <c r="H25" s="1"/>
      <c r="I25" s="1"/>
      <c r="J25" s="1"/>
    </row>
    <row r="26" spans="1:12" ht="12.75" customHeight="1" x14ac:dyDescent="0.3">
      <c r="A26" s="16"/>
      <c r="H26" s="1"/>
      <c r="I26" s="1"/>
      <c r="J26" s="1"/>
    </row>
    <row r="27" spans="1:12" x14ac:dyDescent="0.3">
      <c r="A27" s="14" t="s">
        <v>23</v>
      </c>
      <c r="B27" s="11" t="s">
        <v>24</v>
      </c>
      <c r="H27" s="1"/>
      <c r="I27" s="1"/>
      <c r="J27" s="1"/>
    </row>
    <row r="28" spans="1:12" x14ac:dyDescent="0.3">
      <c r="B28" s="11" t="s">
        <v>25</v>
      </c>
      <c r="H28" s="1"/>
      <c r="I28" s="1"/>
      <c r="J28" s="1"/>
    </row>
    <row r="29" spans="1:12" x14ac:dyDescent="0.3">
      <c r="A29" s="11"/>
      <c r="H29" s="1"/>
      <c r="I29" s="1"/>
      <c r="J29" s="1"/>
    </row>
    <row r="30" spans="1:12" ht="17.399999999999999" x14ac:dyDescent="0.3">
      <c r="A30" s="17" t="s">
        <v>26</v>
      </c>
      <c r="B30" s="5"/>
      <c r="C30" s="18" t="s">
        <v>27</v>
      </c>
      <c r="D30" s="18" t="s">
        <v>27</v>
      </c>
      <c r="E30" s="18" t="s">
        <v>27</v>
      </c>
      <c r="F30" s="18" t="s">
        <v>27</v>
      </c>
      <c r="G30" s="18" t="s">
        <v>27</v>
      </c>
      <c r="H30" s="18" t="s">
        <v>28</v>
      </c>
      <c r="I30" s="18" t="s">
        <v>27</v>
      </c>
      <c r="J30" s="18" t="s">
        <v>27</v>
      </c>
      <c r="K30" s="18" t="s">
        <v>27</v>
      </c>
      <c r="L30" s="18" t="s">
        <v>27</v>
      </c>
    </row>
    <row r="31" spans="1:12" x14ac:dyDescent="0.3">
      <c r="A31" s="19" t="s">
        <v>29</v>
      </c>
      <c r="B31" s="5"/>
      <c r="C31" s="20">
        <f>D31-1</f>
        <v>2020</v>
      </c>
      <c r="D31" s="20">
        <f>E31-1</f>
        <v>2021</v>
      </c>
      <c r="E31" s="20">
        <f>F31-1</f>
        <v>2022</v>
      </c>
      <c r="F31" s="20">
        <f>G31-1</f>
        <v>2023</v>
      </c>
      <c r="G31" s="20">
        <f>H31-1</f>
        <v>2024</v>
      </c>
      <c r="H31" s="20">
        <v>2025</v>
      </c>
      <c r="I31" s="20">
        <f>H31+1</f>
        <v>2026</v>
      </c>
      <c r="J31" s="20">
        <f>I31+1</f>
        <v>2027</v>
      </c>
      <c r="K31" s="20">
        <f>J31+1</f>
        <v>2028</v>
      </c>
      <c r="L31" s="20">
        <f>K31+1</f>
        <v>2029</v>
      </c>
    </row>
    <row r="32" spans="1:12" x14ac:dyDescent="0.3">
      <c r="A32" s="3" t="s">
        <v>30</v>
      </c>
      <c r="B32" s="5"/>
      <c r="C32" s="5"/>
      <c r="D32" s="5"/>
      <c r="E32" s="5"/>
      <c r="F32" s="5"/>
      <c r="G32" s="5"/>
      <c r="H32" s="5"/>
      <c r="I32" s="5"/>
      <c r="J32" s="5"/>
      <c r="K32" s="5"/>
      <c r="L32" s="5"/>
    </row>
    <row r="33" spans="1:12" x14ac:dyDescent="0.3">
      <c r="A33" s="21" t="s">
        <v>106</v>
      </c>
      <c r="B33" s="5"/>
      <c r="C33" s="5"/>
      <c r="D33" s="5"/>
      <c r="E33" s="5"/>
      <c r="F33" s="5"/>
      <c r="G33" s="5"/>
      <c r="H33" s="5"/>
      <c r="I33" s="5"/>
      <c r="J33" s="5"/>
      <c r="K33" s="5"/>
      <c r="L33" s="5"/>
    </row>
    <row r="34" spans="1:12" ht="16.2" x14ac:dyDescent="0.3">
      <c r="A34" s="5" t="s">
        <v>107</v>
      </c>
      <c r="B34" s="5"/>
      <c r="C34" s="22">
        <v>0</v>
      </c>
      <c r="D34" s="22">
        <v>0</v>
      </c>
      <c r="E34" s="22">
        <v>0</v>
      </c>
      <c r="F34" s="22">
        <v>0</v>
      </c>
      <c r="G34" s="22">
        <v>0</v>
      </c>
      <c r="H34" s="22">
        <v>0</v>
      </c>
      <c r="I34" s="22">
        <v>0</v>
      </c>
      <c r="J34" s="22">
        <v>0</v>
      </c>
      <c r="K34" s="22">
        <v>0</v>
      </c>
      <c r="L34" s="22">
        <v>15876714.415177111</v>
      </c>
    </row>
    <row r="35" spans="1:12" x14ac:dyDescent="0.3">
      <c r="A35" s="5" t="s">
        <v>33</v>
      </c>
      <c r="B35" s="5"/>
      <c r="C35" s="22">
        <v>0</v>
      </c>
      <c r="D35" s="22">
        <v>0</v>
      </c>
      <c r="E35" s="22">
        <v>0</v>
      </c>
      <c r="F35" s="22">
        <v>0</v>
      </c>
      <c r="G35" s="22">
        <v>0</v>
      </c>
      <c r="H35" s="22">
        <v>0</v>
      </c>
      <c r="I35" s="22">
        <v>0</v>
      </c>
      <c r="J35" s="22">
        <v>0</v>
      </c>
      <c r="K35" s="22">
        <v>0</v>
      </c>
      <c r="L35" s="22">
        <v>0</v>
      </c>
    </row>
    <row r="36" spans="1:12" x14ac:dyDescent="0.3">
      <c r="A36" s="5" t="s">
        <v>34</v>
      </c>
      <c r="B36" s="5"/>
      <c r="C36" s="22">
        <v>0</v>
      </c>
      <c r="D36" s="22">
        <v>0</v>
      </c>
      <c r="E36" s="22">
        <v>0</v>
      </c>
      <c r="F36" s="22">
        <v>0</v>
      </c>
      <c r="G36" s="22">
        <v>0</v>
      </c>
      <c r="H36" s="22">
        <v>0</v>
      </c>
      <c r="I36" s="22">
        <v>0</v>
      </c>
      <c r="J36" s="22">
        <v>0</v>
      </c>
      <c r="K36" s="22">
        <v>0</v>
      </c>
      <c r="L36" s="22">
        <v>0</v>
      </c>
    </row>
    <row r="37" spans="1:12" x14ac:dyDescent="0.3">
      <c r="A37" s="5"/>
      <c r="B37" s="5"/>
      <c r="C37" s="5"/>
      <c r="D37" s="5"/>
      <c r="E37" s="5"/>
      <c r="F37" s="5"/>
      <c r="G37" s="5"/>
      <c r="H37" s="5"/>
      <c r="I37" s="5"/>
      <c r="J37" s="5"/>
      <c r="K37" s="5"/>
      <c r="L37" s="5"/>
    </row>
    <row r="38" spans="1:12" x14ac:dyDescent="0.3">
      <c r="A38" s="3" t="s">
        <v>35</v>
      </c>
      <c r="B38" s="5"/>
      <c r="C38" s="5"/>
      <c r="D38" s="5"/>
      <c r="E38" s="5"/>
      <c r="F38" s="5"/>
      <c r="G38" s="5"/>
      <c r="H38" s="5"/>
      <c r="I38" s="5"/>
      <c r="J38" s="5"/>
      <c r="K38" s="5"/>
      <c r="L38" s="5"/>
    </row>
    <row r="39" spans="1:12" x14ac:dyDescent="0.3">
      <c r="A39" s="21" t="s">
        <v>31</v>
      </c>
      <c r="B39" s="5"/>
      <c r="C39" s="5"/>
      <c r="D39" s="5"/>
      <c r="E39" s="5"/>
      <c r="F39" s="5"/>
      <c r="G39" s="5"/>
      <c r="H39" s="5"/>
      <c r="I39" s="5"/>
      <c r="J39" s="5"/>
      <c r="K39" s="5"/>
      <c r="L39" s="5"/>
    </row>
    <row r="40" spans="1:12" x14ac:dyDescent="0.3">
      <c r="A40" s="5" t="s">
        <v>32</v>
      </c>
      <c r="B40" s="5"/>
      <c r="C40" s="22">
        <v>0</v>
      </c>
      <c r="D40" s="22">
        <v>0</v>
      </c>
      <c r="E40" s="22">
        <v>0</v>
      </c>
      <c r="F40" s="22">
        <v>0</v>
      </c>
      <c r="G40" s="22">
        <v>0</v>
      </c>
      <c r="H40" s="22">
        <v>0</v>
      </c>
      <c r="I40" s="22">
        <v>0</v>
      </c>
      <c r="J40" s="22">
        <v>0</v>
      </c>
      <c r="K40" s="22">
        <v>0</v>
      </c>
      <c r="L40" s="22">
        <v>0</v>
      </c>
    </row>
    <row r="41" spans="1:12" x14ac:dyDescent="0.3">
      <c r="A41" s="5" t="s">
        <v>33</v>
      </c>
      <c r="B41" s="5"/>
      <c r="C41" s="22">
        <v>0</v>
      </c>
      <c r="D41" s="22">
        <v>0</v>
      </c>
      <c r="E41" s="22">
        <v>0</v>
      </c>
      <c r="F41" s="22">
        <v>0</v>
      </c>
      <c r="G41" s="22">
        <v>0</v>
      </c>
      <c r="H41" s="22">
        <v>0</v>
      </c>
      <c r="I41" s="22">
        <v>0</v>
      </c>
      <c r="J41" s="22">
        <v>0</v>
      </c>
      <c r="K41" s="22">
        <v>0</v>
      </c>
      <c r="L41" s="22">
        <v>0</v>
      </c>
    </row>
    <row r="42" spans="1:12" x14ac:dyDescent="0.3">
      <c r="A42" s="5" t="s">
        <v>34</v>
      </c>
      <c r="B42" s="5"/>
      <c r="C42" s="22">
        <v>0</v>
      </c>
      <c r="D42" s="22">
        <v>0</v>
      </c>
      <c r="E42" s="22">
        <v>0</v>
      </c>
      <c r="F42" s="22">
        <v>0</v>
      </c>
      <c r="G42" s="22">
        <v>0</v>
      </c>
      <c r="H42" s="22">
        <v>0</v>
      </c>
      <c r="I42" s="22">
        <v>0</v>
      </c>
      <c r="J42" s="22">
        <v>0</v>
      </c>
      <c r="K42" s="22">
        <v>0</v>
      </c>
      <c r="L42" s="22">
        <v>0</v>
      </c>
    </row>
    <row r="43" spans="1:12" x14ac:dyDescent="0.3">
      <c r="A43" s="5"/>
      <c r="B43" s="5"/>
      <c r="C43" s="5"/>
      <c r="D43" s="5"/>
      <c r="E43" s="5"/>
      <c r="F43" s="5"/>
      <c r="G43" s="5"/>
      <c r="H43" s="5"/>
      <c r="I43" s="5"/>
      <c r="J43" s="5"/>
      <c r="K43" s="5"/>
      <c r="L43" s="5"/>
    </row>
    <row r="44" spans="1:12" x14ac:dyDescent="0.3">
      <c r="A44" s="3" t="s">
        <v>36</v>
      </c>
      <c r="B44" s="5"/>
      <c r="C44" s="5"/>
      <c r="D44" s="5"/>
      <c r="E44" s="5"/>
      <c r="F44" s="5"/>
      <c r="G44" s="5"/>
      <c r="H44" s="5"/>
      <c r="I44" s="5"/>
      <c r="J44" s="5"/>
      <c r="K44" s="5"/>
      <c r="L44" s="5"/>
    </row>
    <row r="45" spans="1:12" x14ac:dyDescent="0.3">
      <c r="A45" s="21" t="s">
        <v>31</v>
      </c>
      <c r="B45" s="5"/>
      <c r="C45" s="5"/>
      <c r="D45" s="5"/>
      <c r="E45" s="5"/>
      <c r="F45" s="5"/>
      <c r="G45" s="5"/>
      <c r="H45" s="5"/>
      <c r="I45" s="5"/>
      <c r="J45" s="5"/>
      <c r="K45" s="5"/>
      <c r="L45" s="5"/>
    </row>
    <row r="46" spans="1:12" x14ac:dyDescent="0.3">
      <c r="A46" s="5" t="s">
        <v>32</v>
      </c>
      <c r="B46" s="5"/>
      <c r="C46" s="22">
        <v>0</v>
      </c>
      <c r="D46" s="22">
        <v>0</v>
      </c>
      <c r="E46" s="22">
        <v>0</v>
      </c>
      <c r="F46" s="22">
        <v>0</v>
      </c>
      <c r="G46" s="22">
        <v>0</v>
      </c>
      <c r="H46" s="22">
        <v>0</v>
      </c>
      <c r="I46" s="22">
        <v>0</v>
      </c>
      <c r="J46" s="22">
        <v>0</v>
      </c>
      <c r="K46" s="22">
        <v>0</v>
      </c>
      <c r="L46" s="22">
        <v>0</v>
      </c>
    </row>
    <row r="47" spans="1:12" x14ac:dyDescent="0.3">
      <c r="A47" s="5" t="s">
        <v>33</v>
      </c>
      <c r="B47" s="5"/>
      <c r="C47" s="22">
        <v>0</v>
      </c>
      <c r="D47" s="22">
        <v>0</v>
      </c>
      <c r="E47" s="22">
        <v>0</v>
      </c>
      <c r="F47" s="22">
        <v>0</v>
      </c>
      <c r="G47" s="22">
        <v>0</v>
      </c>
      <c r="H47" s="22">
        <v>0</v>
      </c>
      <c r="I47" s="22">
        <v>0</v>
      </c>
      <c r="J47" s="22">
        <v>0</v>
      </c>
      <c r="K47" s="22">
        <v>0</v>
      </c>
      <c r="L47" s="22">
        <v>0</v>
      </c>
    </row>
    <row r="48" spans="1:12" x14ac:dyDescent="0.3">
      <c r="A48" s="5" t="s">
        <v>34</v>
      </c>
      <c r="B48" s="5"/>
      <c r="C48" s="22">
        <v>0</v>
      </c>
      <c r="D48" s="22">
        <v>0</v>
      </c>
      <c r="E48" s="22">
        <v>0</v>
      </c>
      <c r="F48" s="22">
        <v>0</v>
      </c>
      <c r="G48" s="22">
        <v>0</v>
      </c>
      <c r="H48" s="22">
        <v>0</v>
      </c>
      <c r="I48" s="22">
        <v>0</v>
      </c>
      <c r="J48" s="22">
        <v>0</v>
      </c>
      <c r="K48" s="22">
        <v>0</v>
      </c>
      <c r="L48" s="22">
        <v>0</v>
      </c>
    </row>
    <row r="49" spans="1:13" x14ac:dyDescent="0.3">
      <c r="A49" s="5"/>
      <c r="B49" s="5"/>
      <c r="C49" s="5"/>
      <c r="D49" s="5"/>
      <c r="E49" s="5"/>
      <c r="F49" s="5"/>
      <c r="G49" s="5"/>
      <c r="H49" s="5"/>
      <c r="I49" s="5"/>
      <c r="J49" s="5"/>
      <c r="K49" s="5"/>
      <c r="L49" s="5"/>
    </row>
    <row r="50" spans="1:13" x14ac:dyDescent="0.3">
      <c r="A50" s="3" t="s">
        <v>37</v>
      </c>
      <c r="B50" s="5"/>
      <c r="C50" s="5"/>
      <c r="D50" s="5"/>
      <c r="E50" s="5"/>
      <c r="F50" s="5"/>
      <c r="G50" s="5"/>
      <c r="H50" s="5"/>
      <c r="I50" s="5"/>
      <c r="J50" s="5"/>
      <c r="K50" s="5"/>
      <c r="L50" s="5"/>
    </row>
    <row r="51" spans="1:13" x14ac:dyDescent="0.3">
      <c r="A51" s="21" t="s">
        <v>31</v>
      </c>
      <c r="B51" s="5"/>
      <c r="C51" s="5"/>
      <c r="D51" s="5"/>
      <c r="E51" s="5"/>
      <c r="F51" s="5"/>
      <c r="G51" s="5"/>
      <c r="H51" s="5"/>
      <c r="I51" s="5"/>
      <c r="J51" s="5"/>
      <c r="K51" s="5"/>
      <c r="L51" s="5"/>
    </row>
    <row r="52" spans="1:13" x14ac:dyDescent="0.3">
      <c r="A52" s="5" t="s">
        <v>32</v>
      </c>
      <c r="B52" s="5"/>
      <c r="C52" s="22">
        <v>0</v>
      </c>
      <c r="D52" s="22">
        <v>0</v>
      </c>
      <c r="E52" s="22">
        <v>0</v>
      </c>
      <c r="F52" s="22">
        <v>0</v>
      </c>
      <c r="G52" s="22">
        <v>0</v>
      </c>
      <c r="H52" s="22">
        <v>0</v>
      </c>
      <c r="I52" s="22">
        <v>0</v>
      </c>
      <c r="J52" s="22">
        <v>0</v>
      </c>
      <c r="K52" s="22">
        <v>0</v>
      </c>
      <c r="L52" s="22">
        <v>0</v>
      </c>
    </row>
    <row r="53" spans="1:13" x14ac:dyDescent="0.3">
      <c r="A53" s="5" t="s">
        <v>33</v>
      </c>
      <c r="B53" s="5"/>
      <c r="C53" s="22">
        <v>0</v>
      </c>
      <c r="D53" s="22">
        <v>0</v>
      </c>
      <c r="E53" s="22">
        <v>0</v>
      </c>
      <c r="F53" s="22">
        <v>0</v>
      </c>
      <c r="G53" s="22">
        <v>0</v>
      </c>
      <c r="H53" s="22">
        <v>0</v>
      </c>
      <c r="I53" s="22">
        <v>0</v>
      </c>
      <c r="J53" s="22">
        <v>0</v>
      </c>
      <c r="K53" s="22">
        <v>0</v>
      </c>
      <c r="L53" s="22">
        <v>0</v>
      </c>
    </row>
    <row r="54" spans="1:13" x14ac:dyDescent="0.3">
      <c r="A54" s="5" t="s">
        <v>34</v>
      </c>
      <c r="B54" s="5"/>
      <c r="C54" s="22">
        <v>0</v>
      </c>
      <c r="D54" s="22">
        <v>0</v>
      </c>
      <c r="E54" s="22">
        <v>0</v>
      </c>
      <c r="F54" s="22">
        <v>0</v>
      </c>
      <c r="G54" s="22">
        <v>0</v>
      </c>
      <c r="H54" s="22">
        <v>0</v>
      </c>
      <c r="I54" s="22">
        <v>0</v>
      </c>
      <c r="J54" s="22">
        <v>0</v>
      </c>
      <c r="K54" s="22">
        <v>0</v>
      </c>
      <c r="L54" s="22">
        <v>0</v>
      </c>
    </row>
    <row r="55" spans="1:13" x14ac:dyDescent="0.3">
      <c r="A55" s="5"/>
      <c r="B55" s="5"/>
      <c r="C55" s="5"/>
      <c r="D55" s="5"/>
      <c r="E55" s="5"/>
      <c r="F55" s="5"/>
      <c r="G55" s="5"/>
      <c r="H55" s="5"/>
      <c r="I55" s="5"/>
      <c r="J55" s="5"/>
      <c r="K55" s="5"/>
      <c r="L55" s="5"/>
    </row>
    <row r="56" spans="1:13" x14ac:dyDescent="0.3">
      <c r="A56" s="3" t="s">
        <v>38</v>
      </c>
      <c r="B56" s="5"/>
      <c r="C56" s="5"/>
      <c r="D56" s="5"/>
      <c r="E56" s="5"/>
      <c r="F56" s="5"/>
      <c r="G56" s="5"/>
      <c r="H56" s="5"/>
      <c r="I56" s="5"/>
      <c r="J56" s="5"/>
      <c r="K56" s="5"/>
      <c r="L56" s="5"/>
    </row>
    <row r="57" spans="1:13" x14ac:dyDescent="0.3">
      <c r="A57" s="21" t="s">
        <v>31</v>
      </c>
      <c r="B57" s="5"/>
      <c r="C57" s="5"/>
      <c r="D57" s="5"/>
      <c r="E57" s="5"/>
      <c r="F57" s="5"/>
      <c r="G57" s="5"/>
      <c r="H57" s="5"/>
      <c r="I57" s="5"/>
      <c r="J57" s="5"/>
      <c r="K57" s="5"/>
      <c r="L57" s="5"/>
    </row>
    <row r="58" spans="1:13" x14ac:dyDescent="0.3">
      <c r="A58" s="5" t="s">
        <v>32</v>
      </c>
      <c r="B58" s="5"/>
      <c r="C58" s="22">
        <v>0</v>
      </c>
      <c r="D58" s="22">
        <v>0</v>
      </c>
      <c r="E58" s="22">
        <v>0</v>
      </c>
      <c r="F58" s="22">
        <v>0</v>
      </c>
      <c r="G58" s="22">
        <v>0</v>
      </c>
      <c r="H58" s="22">
        <v>0</v>
      </c>
      <c r="I58" s="22">
        <v>0</v>
      </c>
      <c r="J58" s="22">
        <v>0</v>
      </c>
      <c r="K58" s="22">
        <v>0</v>
      </c>
      <c r="L58" s="22">
        <v>0</v>
      </c>
    </row>
    <row r="59" spans="1:13" x14ac:dyDescent="0.3">
      <c r="A59" s="5" t="s">
        <v>33</v>
      </c>
      <c r="B59" s="5"/>
      <c r="C59" s="22">
        <v>0</v>
      </c>
      <c r="D59" s="22">
        <v>0</v>
      </c>
      <c r="E59" s="22">
        <v>0</v>
      </c>
      <c r="F59" s="22">
        <v>0</v>
      </c>
      <c r="G59" s="22">
        <v>0</v>
      </c>
      <c r="H59" s="22">
        <v>0</v>
      </c>
      <c r="I59" s="22">
        <v>0</v>
      </c>
      <c r="J59" s="22">
        <v>0</v>
      </c>
      <c r="K59" s="22">
        <v>0</v>
      </c>
      <c r="L59" s="22">
        <v>0</v>
      </c>
    </row>
    <row r="60" spans="1:13" x14ac:dyDescent="0.3">
      <c r="A60" s="5" t="s">
        <v>34</v>
      </c>
      <c r="B60" s="5"/>
      <c r="C60" s="22">
        <v>0</v>
      </c>
      <c r="D60" s="22">
        <v>0</v>
      </c>
      <c r="E60" s="22">
        <v>0</v>
      </c>
      <c r="F60" s="22">
        <v>0</v>
      </c>
      <c r="G60" s="22">
        <v>0</v>
      </c>
      <c r="H60" s="22">
        <v>0</v>
      </c>
      <c r="I60" s="22">
        <v>0</v>
      </c>
      <c r="J60" s="22">
        <v>0</v>
      </c>
      <c r="K60" s="22">
        <v>0</v>
      </c>
      <c r="L60" s="22">
        <v>0</v>
      </c>
    </row>
    <row r="61" spans="1:13" x14ac:dyDescent="0.3">
      <c r="A61" s="5"/>
      <c r="B61" s="5"/>
      <c r="C61" s="23"/>
      <c r="D61" s="23"/>
      <c r="E61" s="23"/>
      <c r="F61" s="23"/>
      <c r="G61" s="23"/>
      <c r="H61" s="23"/>
      <c r="I61" s="23"/>
      <c r="J61" s="23"/>
      <c r="K61" s="23"/>
      <c r="L61" s="23"/>
      <c r="M61" s="23"/>
    </row>
    <row r="62" spans="1:13" x14ac:dyDescent="0.3">
      <c r="A62" s="3" t="s">
        <v>39</v>
      </c>
      <c r="B62" s="3"/>
      <c r="C62" s="24">
        <f t="shared" ref="C62:L64" si="0">SUM(C58,C52,C46,C40,C34)</f>
        <v>0</v>
      </c>
      <c r="D62" s="24">
        <f t="shared" si="0"/>
        <v>0</v>
      </c>
      <c r="E62" s="24">
        <f t="shared" si="0"/>
        <v>0</v>
      </c>
      <c r="F62" s="24">
        <f t="shared" si="0"/>
        <v>0</v>
      </c>
      <c r="G62" s="24">
        <f t="shared" si="0"/>
        <v>0</v>
      </c>
      <c r="H62" s="24">
        <f t="shared" si="0"/>
        <v>0</v>
      </c>
      <c r="I62" s="24">
        <f t="shared" si="0"/>
        <v>0</v>
      </c>
      <c r="J62" s="24">
        <f t="shared" si="0"/>
        <v>0</v>
      </c>
      <c r="K62" s="24">
        <f t="shared" si="0"/>
        <v>0</v>
      </c>
      <c r="L62" s="24">
        <f t="shared" si="0"/>
        <v>15876714.415177111</v>
      </c>
      <c r="M62" s="23"/>
    </row>
    <row r="63" spans="1:13" x14ac:dyDescent="0.3">
      <c r="A63" s="3" t="s">
        <v>40</v>
      </c>
      <c r="B63" s="3"/>
      <c r="C63" s="24">
        <f t="shared" si="0"/>
        <v>0</v>
      </c>
      <c r="D63" s="24">
        <f t="shared" si="0"/>
        <v>0</v>
      </c>
      <c r="E63" s="24">
        <f t="shared" si="0"/>
        <v>0</v>
      </c>
      <c r="F63" s="24">
        <f t="shared" si="0"/>
        <v>0</v>
      </c>
      <c r="G63" s="24">
        <f t="shared" si="0"/>
        <v>0</v>
      </c>
      <c r="H63" s="24">
        <f t="shared" si="0"/>
        <v>0</v>
      </c>
      <c r="I63" s="24">
        <f t="shared" si="0"/>
        <v>0</v>
      </c>
      <c r="J63" s="24">
        <f t="shared" si="0"/>
        <v>0</v>
      </c>
      <c r="K63" s="24">
        <f t="shared" si="0"/>
        <v>0</v>
      </c>
      <c r="L63" s="24">
        <f t="shared" si="0"/>
        <v>0</v>
      </c>
      <c r="M63" s="23"/>
    </row>
    <row r="64" spans="1:13" x14ac:dyDescent="0.3">
      <c r="A64" s="3" t="s">
        <v>41</v>
      </c>
      <c r="B64" s="25"/>
      <c r="C64" s="26">
        <f t="shared" si="0"/>
        <v>0</v>
      </c>
      <c r="D64" s="26">
        <f t="shared" si="0"/>
        <v>0</v>
      </c>
      <c r="E64" s="26">
        <f t="shared" si="0"/>
        <v>0</v>
      </c>
      <c r="F64" s="26">
        <f t="shared" si="0"/>
        <v>0</v>
      </c>
      <c r="G64" s="26">
        <f t="shared" si="0"/>
        <v>0</v>
      </c>
      <c r="H64" s="26">
        <f t="shared" si="0"/>
        <v>0</v>
      </c>
      <c r="I64" s="26">
        <f t="shared" si="0"/>
        <v>0</v>
      </c>
      <c r="J64" s="26">
        <f t="shared" si="0"/>
        <v>0</v>
      </c>
      <c r="K64" s="26">
        <f t="shared" si="0"/>
        <v>0</v>
      </c>
      <c r="L64" s="26">
        <f t="shared" si="0"/>
        <v>0</v>
      </c>
    </row>
    <row r="65" spans="1:12" ht="6" customHeight="1" x14ac:dyDescent="0.3">
      <c r="A65" s="27"/>
      <c r="B65" s="28"/>
      <c r="C65" s="28"/>
      <c r="D65" s="29"/>
      <c r="E65" s="29"/>
      <c r="F65" s="29"/>
      <c r="G65" s="29"/>
      <c r="H65" s="29"/>
      <c r="I65" s="29"/>
      <c r="J65" s="27"/>
      <c r="K65" s="30"/>
      <c r="L65" s="29"/>
    </row>
    <row r="66" spans="1:12" x14ac:dyDescent="0.3">
      <c r="A66" s="31"/>
      <c r="B66" s="32"/>
      <c r="C66" s="32"/>
      <c r="D66" s="33"/>
      <c r="E66" s="33"/>
      <c r="F66" s="33"/>
      <c r="G66" s="33"/>
      <c r="H66" s="33"/>
      <c r="I66" s="33"/>
      <c r="J66" s="31"/>
      <c r="K66" s="32"/>
      <c r="L66" s="33"/>
    </row>
    <row r="67" spans="1:12" ht="17.399999999999999" x14ac:dyDescent="0.3">
      <c r="A67" s="17" t="s">
        <v>42</v>
      </c>
      <c r="B67" s="5"/>
      <c r="C67" s="18" t="s">
        <v>27</v>
      </c>
      <c r="D67" s="18" t="s">
        <v>27</v>
      </c>
      <c r="E67" s="18" t="s">
        <v>27</v>
      </c>
      <c r="F67" s="18" t="s">
        <v>27</v>
      </c>
      <c r="G67" s="18" t="s">
        <v>27</v>
      </c>
      <c r="H67" s="18" t="s">
        <v>28</v>
      </c>
      <c r="I67" s="18" t="s">
        <v>27</v>
      </c>
      <c r="J67" s="18" t="s">
        <v>27</v>
      </c>
      <c r="K67" s="18" t="s">
        <v>27</v>
      </c>
      <c r="L67" s="18" t="s">
        <v>27</v>
      </c>
    </row>
    <row r="68" spans="1:12" x14ac:dyDescent="0.3">
      <c r="A68" s="19" t="s">
        <v>43</v>
      </c>
      <c r="B68" s="5"/>
      <c r="C68" s="20">
        <f>D68-1</f>
        <v>2020</v>
      </c>
      <c r="D68" s="20">
        <f>E68-1</f>
        <v>2021</v>
      </c>
      <c r="E68" s="20">
        <f>F68-1</f>
        <v>2022</v>
      </c>
      <c r="F68" s="20">
        <f>G68-1</f>
        <v>2023</v>
      </c>
      <c r="G68" s="20">
        <f>H68-1</f>
        <v>2024</v>
      </c>
      <c r="H68" s="20">
        <f>H31</f>
        <v>2025</v>
      </c>
      <c r="I68" s="20">
        <f>H68+1</f>
        <v>2026</v>
      </c>
      <c r="J68" s="20">
        <f>I68+1</f>
        <v>2027</v>
      </c>
      <c r="K68" s="20">
        <f>J68+1</f>
        <v>2028</v>
      </c>
      <c r="L68" s="20">
        <f>K68+1</f>
        <v>2029</v>
      </c>
    </row>
    <row r="69" spans="1:12" x14ac:dyDescent="0.3">
      <c r="A69" s="3" t="s">
        <v>30</v>
      </c>
      <c r="B69" s="5"/>
      <c r="C69" s="5"/>
      <c r="D69" s="5"/>
      <c r="E69" s="5"/>
      <c r="F69" s="5"/>
      <c r="G69" s="5"/>
      <c r="H69" s="5"/>
      <c r="I69" s="5"/>
      <c r="J69" s="5"/>
      <c r="K69" s="5"/>
      <c r="L69" s="5"/>
    </row>
    <row r="70" spans="1:12" x14ac:dyDescent="0.3">
      <c r="A70" s="21" t="s">
        <v>44</v>
      </c>
      <c r="B70" s="5"/>
      <c r="C70" s="5"/>
      <c r="D70" s="5"/>
      <c r="E70" s="5"/>
      <c r="F70" s="5"/>
      <c r="G70" s="5"/>
      <c r="H70" s="5"/>
      <c r="I70" s="5"/>
      <c r="J70" s="5"/>
      <c r="K70" s="5"/>
      <c r="L70" s="5"/>
    </row>
    <row r="71" spans="1:12" x14ac:dyDescent="0.3">
      <c r="A71" s="5" t="s">
        <v>32</v>
      </c>
      <c r="B71" s="5"/>
      <c r="C71" s="22">
        <v>0</v>
      </c>
      <c r="D71" s="22">
        <v>0</v>
      </c>
      <c r="E71" s="22">
        <v>0</v>
      </c>
      <c r="F71" s="22">
        <v>0</v>
      </c>
      <c r="G71" s="22">
        <v>0</v>
      </c>
      <c r="H71" s="22">
        <v>0</v>
      </c>
      <c r="I71" s="22">
        <v>0</v>
      </c>
      <c r="J71" s="22">
        <v>0</v>
      </c>
      <c r="K71" s="22">
        <v>0</v>
      </c>
      <c r="L71" s="22">
        <v>0</v>
      </c>
    </row>
    <row r="72" spans="1:12" x14ac:dyDescent="0.3">
      <c r="A72" s="5" t="s">
        <v>33</v>
      </c>
      <c r="B72" s="5"/>
      <c r="C72" s="22">
        <v>0</v>
      </c>
      <c r="D72" s="22">
        <v>0</v>
      </c>
      <c r="E72" s="22">
        <v>0</v>
      </c>
      <c r="F72" s="22">
        <v>0</v>
      </c>
      <c r="G72" s="22">
        <v>0</v>
      </c>
      <c r="H72" s="22">
        <v>0</v>
      </c>
      <c r="I72" s="22">
        <v>0</v>
      </c>
      <c r="J72" s="22">
        <v>0</v>
      </c>
      <c r="K72" s="22">
        <v>0</v>
      </c>
      <c r="L72" s="22">
        <v>0</v>
      </c>
    </row>
    <row r="73" spans="1:12" x14ac:dyDescent="0.3">
      <c r="A73" s="5" t="s">
        <v>34</v>
      </c>
      <c r="B73" s="5"/>
      <c r="C73" s="22">
        <v>0</v>
      </c>
      <c r="D73" s="22">
        <v>0</v>
      </c>
      <c r="E73" s="22">
        <v>0</v>
      </c>
      <c r="F73" s="22">
        <v>0</v>
      </c>
      <c r="G73" s="22">
        <v>0</v>
      </c>
      <c r="H73" s="22">
        <v>0</v>
      </c>
      <c r="I73" s="22">
        <v>0</v>
      </c>
      <c r="J73" s="22">
        <v>0</v>
      </c>
      <c r="K73" s="22">
        <v>0</v>
      </c>
      <c r="L73" s="22">
        <v>0</v>
      </c>
    </row>
    <row r="74" spans="1:12" x14ac:dyDescent="0.3">
      <c r="A74" s="5"/>
      <c r="B74" s="5"/>
      <c r="C74" s="5"/>
      <c r="D74" s="5"/>
      <c r="E74" s="5"/>
      <c r="F74" s="5"/>
      <c r="G74" s="5"/>
      <c r="H74" s="5"/>
      <c r="I74" s="5"/>
      <c r="J74" s="5"/>
      <c r="K74" s="5"/>
      <c r="L74" s="5"/>
    </row>
    <row r="75" spans="1:12" x14ac:dyDescent="0.3">
      <c r="A75" s="3" t="s">
        <v>35</v>
      </c>
      <c r="B75" s="5"/>
      <c r="C75" s="5"/>
      <c r="D75" s="5"/>
      <c r="E75" s="5"/>
      <c r="F75" s="5"/>
      <c r="G75" s="5"/>
      <c r="H75" s="5"/>
      <c r="I75" s="5"/>
      <c r="J75" s="5"/>
      <c r="K75" s="5"/>
      <c r="L75" s="5"/>
    </row>
    <row r="76" spans="1:12" x14ac:dyDescent="0.3">
      <c r="A76" s="21" t="s">
        <v>44</v>
      </c>
      <c r="B76" s="5"/>
      <c r="C76" s="5"/>
      <c r="D76" s="5"/>
      <c r="E76" s="5"/>
      <c r="F76" s="5"/>
      <c r="G76" s="5"/>
      <c r="H76" s="5"/>
      <c r="I76" s="5"/>
      <c r="J76" s="5"/>
      <c r="K76" s="5"/>
      <c r="L76" s="5"/>
    </row>
    <row r="77" spans="1:12" x14ac:dyDescent="0.3">
      <c r="A77" s="5" t="s">
        <v>32</v>
      </c>
      <c r="B77" s="5"/>
      <c r="C77" s="22">
        <v>0</v>
      </c>
      <c r="D77" s="22">
        <v>0</v>
      </c>
      <c r="E77" s="22">
        <v>0</v>
      </c>
      <c r="F77" s="22">
        <v>0</v>
      </c>
      <c r="G77" s="22">
        <v>0</v>
      </c>
      <c r="H77" s="22">
        <v>0</v>
      </c>
      <c r="I77" s="22">
        <v>0</v>
      </c>
      <c r="J77" s="22">
        <v>0</v>
      </c>
      <c r="K77" s="22">
        <v>0</v>
      </c>
      <c r="L77" s="22">
        <v>0</v>
      </c>
    </row>
    <row r="78" spans="1:12" x14ac:dyDescent="0.3">
      <c r="A78" s="5" t="s">
        <v>33</v>
      </c>
      <c r="B78" s="5"/>
      <c r="C78" s="22">
        <v>0</v>
      </c>
      <c r="D78" s="22">
        <v>0</v>
      </c>
      <c r="E78" s="22">
        <v>0</v>
      </c>
      <c r="F78" s="22">
        <v>0</v>
      </c>
      <c r="G78" s="22">
        <v>0</v>
      </c>
      <c r="H78" s="22">
        <v>0</v>
      </c>
      <c r="I78" s="22">
        <v>0</v>
      </c>
      <c r="J78" s="22">
        <v>0</v>
      </c>
      <c r="K78" s="22">
        <v>0</v>
      </c>
      <c r="L78" s="22">
        <v>0</v>
      </c>
    </row>
    <row r="79" spans="1:12" x14ac:dyDescent="0.3">
      <c r="A79" s="5" t="s">
        <v>34</v>
      </c>
      <c r="B79" s="5"/>
      <c r="C79" s="22">
        <v>0</v>
      </c>
      <c r="D79" s="22">
        <v>0</v>
      </c>
      <c r="E79" s="22">
        <v>0</v>
      </c>
      <c r="F79" s="22">
        <v>0</v>
      </c>
      <c r="G79" s="22">
        <v>0</v>
      </c>
      <c r="H79" s="22">
        <v>0</v>
      </c>
      <c r="I79" s="22">
        <v>0</v>
      </c>
      <c r="J79" s="22">
        <v>0</v>
      </c>
      <c r="K79" s="22">
        <v>0</v>
      </c>
      <c r="L79" s="22">
        <v>0</v>
      </c>
    </row>
    <row r="80" spans="1:12" x14ac:dyDescent="0.3">
      <c r="A80" s="5"/>
      <c r="B80" s="5"/>
      <c r="C80" s="5"/>
      <c r="D80" s="5"/>
      <c r="E80" s="5"/>
      <c r="F80" s="5"/>
      <c r="G80" s="5"/>
      <c r="H80" s="5"/>
      <c r="I80" s="5"/>
      <c r="J80" s="5"/>
      <c r="K80" s="5"/>
      <c r="L80" s="5"/>
    </row>
    <row r="81" spans="1:12" x14ac:dyDescent="0.3">
      <c r="A81" s="3" t="s">
        <v>36</v>
      </c>
      <c r="B81" s="5"/>
      <c r="C81" s="5"/>
      <c r="D81" s="5"/>
      <c r="E81" s="5"/>
      <c r="F81" s="5"/>
      <c r="G81" s="5"/>
      <c r="H81" s="5"/>
      <c r="I81" s="5"/>
      <c r="J81" s="5"/>
      <c r="K81" s="5"/>
      <c r="L81" s="5"/>
    </row>
    <row r="82" spans="1:12" x14ac:dyDescent="0.3">
      <c r="A82" s="21" t="s">
        <v>44</v>
      </c>
      <c r="B82" s="5"/>
      <c r="C82" s="5"/>
      <c r="D82" s="5"/>
      <c r="E82" s="5"/>
      <c r="F82" s="5"/>
      <c r="G82" s="5"/>
      <c r="H82" s="5"/>
      <c r="I82" s="5"/>
      <c r="J82" s="5"/>
      <c r="K82" s="5"/>
      <c r="L82" s="5"/>
    </row>
    <row r="83" spans="1:12" x14ac:dyDescent="0.3">
      <c r="A83" s="5" t="s">
        <v>32</v>
      </c>
      <c r="B83" s="5"/>
      <c r="C83" s="22">
        <v>0</v>
      </c>
      <c r="D83" s="22">
        <v>0</v>
      </c>
      <c r="E83" s="22">
        <v>0</v>
      </c>
      <c r="F83" s="22">
        <v>0</v>
      </c>
      <c r="G83" s="22">
        <v>0</v>
      </c>
      <c r="H83" s="22">
        <v>0</v>
      </c>
      <c r="I83" s="22">
        <v>0</v>
      </c>
      <c r="J83" s="22">
        <v>0</v>
      </c>
      <c r="K83" s="22">
        <v>0</v>
      </c>
      <c r="L83" s="22">
        <v>0</v>
      </c>
    </row>
    <row r="84" spans="1:12" x14ac:dyDescent="0.3">
      <c r="A84" s="5" t="s">
        <v>33</v>
      </c>
      <c r="B84" s="5"/>
      <c r="C84" s="22">
        <v>0</v>
      </c>
      <c r="D84" s="22">
        <v>0</v>
      </c>
      <c r="E84" s="22">
        <v>0</v>
      </c>
      <c r="F84" s="22">
        <v>0</v>
      </c>
      <c r="G84" s="22">
        <v>0</v>
      </c>
      <c r="H84" s="22">
        <v>0</v>
      </c>
      <c r="I84" s="22">
        <v>0</v>
      </c>
      <c r="J84" s="22">
        <v>0</v>
      </c>
      <c r="K84" s="22">
        <v>0</v>
      </c>
      <c r="L84" s="22">
        <v>0</v>
      </c>
    </row>
    <row r="85" spans="1:12" x14ac:dyDescent="0.3">
      <c r="A85" s="5" t="s">
        <v>34</v>
      </c>
      <c r="B85" s="5"/>
      <c r="C85" s="22">
        <v>0</v>
      </c>
      <c r="D85" s="22">
        <v>0</v>
      </c>
      <c r="E85" s="22">
        <v>0</v>
      </c>
      <c r="F85" s="22">
        <v>0</v>
      </c>
      <c r="G85" s="22">
        <v>0</v>
      </c>
      <c r="H85" s="22">
        <v>0</v>
      </c>
      <c r="I85" s="22">
        <v>0</v>
      </c>
      <c r="J85" s="22">
        <v>0</v>
      </c>
      <c r="K85" s="22">
        <v>0</v>
      </c>
      <c r="L85" s="22">
        <v>0</v>
      </c>
    </row>
    <row r="86" spans="1:12" x14ac:dyDescent="0.3">
      <c r="A86" s="34"/>
      <c r="B86" s="35"/>
      <c r="C86" s="36"/>
      <c r="D86" s="36"/>
      <c r="E86" s="36"/>
      <c r="F86" s="36"/>
      <c r="G86" s="36"/>
      <c r="H86" s="36"/>
      <c r="I86" s="37"/>
      <c r="J86" s="37"/>
      <c r="K86" s="36"/>
      <c r="L86" s="36"/>
    </row>
    <row r="87" spans="1:12" x14ac:dyDescent="0.3">
      <c r="A87" s="3" t="s">
        <v>37</v>
      </c>
      <c r="B87" s="5"/>
      <c r="C87" s="5"/>
      <c r="D87" s="5"/>
      <c r="E87" s="5"/>
      <c r="F87" s="5"/>
      <c r="G87" s="5"/>
      <c r="H87" s="5"/>
      <c r="I87" s="5"/>
      <c r="J87" s="5"/>
      <c r="K87" s="5"/>
      <c r="L87" s="5"/>
    </row>
    <row r="88" spans="1:12" x14ac:dyDescent="0.3">
      <c r="A88" s="21" t="s">
        <v>44</v>
      </c>
      <c r="B88" s="5"/>
      <c r="C88" s="5"/>
      <c r="D88" s="5"/>
      <c r="E88" s="5"/>
      <c r="F88" s="5"/>
      <c r="G88" s="5"/>
      <c r="H88" s="5"/>
      <c r="I88" s="5"/>
      <c r="J88" s="5"/>
      <c r="K88" s="5"/>
      <c r="L88" s="5"/>
    </row>
    <row r="89" spans="1:12" x14ac:dyDescent="0.3">
      <c r="A89" s="5" t="s">
        <v>32</v>
      </c>
      <c r="B89" s="5"/>
      <c r="C89" s="22">
        <v>0</v>
      </c>
      <c r="D89" s="22">
        <v>0</v>
      </c>
      <c r="E89" s="22">
        <v>0</v>
      </c>
      <c r="F89" s="22">
        <v>0</v>
      </c>
      <c r="G89" s="22">
        <v>0</v>
      </c>
      <c r="H89" s="22">
        <v>0</v>
      </c>
      <c r="I89" s="22">
        <v>0</v>
      </c>
      <c r="J89" s="22">
        <v>0</v>
      </c>
      <c r="K89" s="22">
        <v>0</v>
      </c>
      <c r="L89" s="22">
        <v>0</v>
      </c>
    </row>
    <row r="90" spans="1:12" x14ac:dyDescent="0.3">
      <c r="A90" s="5" t="s">
        <v>33</v>
      </c>
      <c r="B90" s="5"/>
      <c r="C90" s="22">
        <v>0</v>
      </c>
      <c r="D90" s="22">
        <v>0</v>
      </c>
      <c r="E90" s="22">
        <v>0</v>
      </c>
      <c r="F90" s="22">
        <v>0</v>
      </c>
      <c r="G90" s="22">
        <v>0</v>
      </c>
      <c r="H90" s="22">
        <v>0</v>
      </c>
      <c r="I90" s="22">
        <v>0</v>
      </c>
      <c r="J90" s="22">
        <v>0</v>
      </c>
      <c r="K90" s="22">
        <v>0</v>
      </c>
      <c r="L90" s="22">
        <v>0</v>
      </c>
    </row>
    <row r="91" spans="1:12" x14ac:dyDescent="0.3">
      <c r="A91" s="5" t="s">
        <v>34</v>
      </c>
      <c r="B91" s="5"/>
      <c r="C91" s="22">
        <v>0</v>
      </c>
      <c r="D91" s="22">
        <v>0</v>
      </c>
      <c r="E91" s="22">
        <v>0</v>
      </c>
      <c r="F91" s="22">
        <v>0</v>
      </c>
      <c r="G91" s="22">
        <v>0</v>
      </c>
      <c r="H91" s="22">
        <v>0</v>
      </c>
      <c r="I91" s="22">
        <v>0</v>
      </c>
      <c r="J91" s="22">
        <v>0</v>
      </c>
      <c r="K91" s="22">
        <v>0</v>
      </c>
      <c r="L91" s="22">
        <v>0</v>
      </c>
    </row>
    <row r="92" spans="1:12" x14ac:dyDescent="0.3">
      <c r="A92" s="34"/>
      <c r="B92" s="38"/>
      <c r="C92" s="39"/>
      <c r="D92" s="39"/>
      <c r="E92" s="39"/>
      <c r="F92" s="39"/>
      <c r="G92" s="39"/>
      <c r="H92" s="39"/>
      <c r="I92" s="39"/>
      <c r="J92" s="40"/>
      <c r="K92" s="40"/>
      <c r="L92" s="39"/>
    </row>
    <row r="93" spans="1:12" x14ac:dyDescent="0.3">
      <c r="A93" s="3" t="s">
        <v>38</v>
      </c>
      <c r="B93" s="5"/>
      <c r="C93" s="5"/>
      <c r="D93" s="5"/>
      <c r="E93" s="5"/>
      <c r="F93" s="5"/>
      <c r="G93" s="5"/>
      <c r="H93" s="5"/>
      <c r="I93" s="5"/>
      <c r="J93" s="5"/>
      <c r="K93" s="5"/>
      <c r="L93" s="5"/>
    </row>
    <row r="94" spans="1:12" x14ac:dyDescent="0.3">
      <c r="A94" s="21" t="s">
        <v>44</v>
      </c>
      <c r="B94" s="5"/>
      <c r="C94" s="5"/>
      <c r="D94" s="5"/>
      <c r="E94" s="5"/>
      <c r="F94" s="5"/>
      <c r="G94" s="5"/>
      <c r="H94" s="5"/>
      <c r="I94" s="5"/>
      <c r="J94" s="5"/>
      <c r="K94" s="5"/>
      <c r="L94" s="5"/>
    </row>
    <row r="95" spans="1:12" x14ac:dyDescent="0.3">
      <c r="A95" s="5" t="s">
        <v>32</v>
      </c>
      <c r="B95" s="5"/>
      <c r="C95" s="22">
        <v>0</v>
      </c>
      <c r="D95" s="22">
        <v>0</v>
      </c>
      <c r="E95" s="22">
        <v>0</v>
      </c>
      <c r="F95" s="22">
        <v>0</v>
      </c>
      <c r="G95" s="22">
        <v>0</v>
      </c>
      <c r="H95" s="22">
        <v>0</v>
      </c>
      <c r="I95" s="22">
        <v>0</v>
      </c>
      <c r="J95" s="22">
        <v>0</v>
      </c>
      <c r="K95" s="22">
        <v>0</v>
      </c>
      <c r="L95" s="22">
        <v>0</v>
      </c>
    </row>
    <row r="96" spans="1:12" x14ac:dyDescent="0.3">
      <c r="A96" s="5" t="s">
        <v>33</v>
      </c>
      <c r="B96" s="5"/>
      <c r="C96" s="22">
        <v>0</v>
      </c>
      <c r="D96" s="22">
        <v>0</v>
      </c>
      <c r="E96" s="22">
        <v>0</v>
      </c>
      <c r="F96" s="22">
        <v>0</v>
      </c>
      <c r="G96" s="22">
        <v>0</v>
      </c>
      <c r="H96" s="22">
        <v>0</v>
      </c>
      <c r="I96" s="22">
        <v>0</v>
      </c>
      <c r="J96" s="22">
        <v>0</v>
      </c>
      <c r="K96" s="22">
        <v>0</v>
      </c>
      <c r="L96" s="22">
        <v>0</v>
      </c>
    </row>
    <row r="97" spans="1:13" x14ac:dyDescent="0.3">
      <c r="A97" s="5" t="s">
        <v>34</v>
      </c>
      <c r="B97" s="5"/>
      <c r="C97" s="22">
        <v>0</v>
      </c>
      <c r="D97" s="22">
        <v>0</v>
      </c>
      <c r="E97" s="22">
        <v>0</v>
      </c>
      <c r="F97" s="22">
        <v>0</v>
      </c>
      <c r="G97" s="22">
        <v>0</v>
      </c>
      <c r="H97" s="22">
        <v>0</v>
      </c>
      <c r="I97" s="22">
        <v>0</v>
      </c>
      <c r="J97" s="22">
        <v>0</v>
      </c>
      <c r="K97" s="22">
        <v>0</v>
      </c>
      <c r="L97" s="22">
        <v>0</v>
      </c>
    </row>
    <row r="98" spans="1:13" x14ac:dyDescent="0.3">
      <c r="A98" s="34"/>
      <c r="B98" s="41"/>
      <c r="C98" s="39"/>
      <c r="D98" s="39"/>
      <c r="E98" s="39"/>
      <c r="F98" s="39"/>
      <c r="G98" s="39"/>
      <c r="H98" s="39"/>
      <c r="I98" s="39"/>
      <c r="J98" s="34"/>
      <c r="K98" s="42"/>
      <c r="L98" s="39"/>
    </row>
    <row r="99" spans="1:13" x14ac:dyDescent="0.3">
      <c r="A99" s="3" t="s">
        <v>39</v>
      </c>
      <c r="B99" s="3"/>
      <c r="C99" s="24">
        <f t="shared" ref="C99:L101" si="1">SUM(C95,C89,C83,C77,C71)</f>
        <v>0</v>
      </c>
      <c r="D99" s="24">
        <f t="shared" si="1"/>
        <v>0</v>
      </c>
      <c r="E99" s="24">
        <f t="shared" si="1"/>
        <v>0</v>
      </c>
      <c r="F99" s="24">
        <f t="shared" si="1"/>
        <v>0</v>
      </c>
      <c r="G99" s="24">
        <f t="shared" si="1"/>
        <v>0</v>
      </c>
      <c r="H99" s="24">
        <f t="shared" si="1"/>
        <v>0</v>
      </c>
      <c r="I99" s="24">
        <f t="shared" si="1"/>
        <v>0</v>
      </c>
      <c r="J99" s="24">
        <f t="shared" si="1"/>
        <v>0</v>
      </c>
      <c r="K99" s="24">
        <f t="shared" si="1"/>
        <v>0</v>
      </c>
      <c r="L99" s="24">
        <f t="shared" si="1"/>
        <v>0</v>
      </c>
      <c r="M99" s="23"/>
    </row>
    <row r="100" spans="1:13" x14ac:dyDescent="0.3">
      <c r="A100" s="3" t="s">
        <v>40</v>
      </c>
      <c r="B100" s="3"/>
      <c r="C100" s="24">
        <f t="shared" si="1"/>
        <v>0</v>
      </c>
      <c r="D100" s="24">
        <f t="shared" si="1"/>
        <v>0</v>
      </c>
      <c r="E100" s="24">
        <f t="shared" si="1"/>
        <v>0</v>
      </c>
      <c r="F100" s="24">
        <f t="shared" si="1"/>
        <v>0</v>
      </c>
      <c r="G100" s="24">
        <f t="shared" si="1"/>
        <v>0</v>
      </c>
      <c r="H100" s="24">
        <f t="shared" si="1"/>
        <v>0</v>
      </c>
      <c r="I100" s="24">
        <f t="shared" si="1"/>
        <v>0</v>
      </c>
      <c r="J100" s="24">
        <f t="shared" si="1"/>
        <v>0</v>
      </c>
      <c r="K100" s="24">
        <f t="shared" si="1"/>
        <v>0</v>
      </c>
      <c r="L100" s="24">
        <f t="shared" si="1"/>
        <v>0</v>
      </c>
      <c r="M100" s="23"/>
    </row>
    <row r="101" spans="1:13" x14ac:dyDescent="0.3">
      <c r="A101" s="3" t="s">
        <v>41</v>
      </c>
      <c r="B101" s="25"/>
      <c r="C101" s="26">
        <f t="shared" si="1"/>
        <v>0</v>
      </c>
      <c r="D101" s="26">
        <f t="shared" si="1"/>
        <v>0</v>
      </c>
      <c r="E101" s="26">
        <f t="shared" si="1"/>
        <v>0</v>
      </c>
      <c r="F101" s="26">
        <f t="shared" si="1"/>
        <v>0</v>
      </c>
      <c r="G101" s="26">
        <f t="shared" si="1"/>
        <v>0</v>
      </c>
      <c r="H101" s="26">
        <f t="shared" si="1"/>
        <v>0</v>
      </c>
      <c r="I101" s="26">
        <f t="shared" si="1"/>
        <v>0</v>
      </c>
      <c r="J101" s="26">
        <f t="shared" si="1"/>
        <v>0</v>
      </c>
      <c r="K101" s="26">
        <f t="shared" si="1"/>
        <v>0</v>
      </c>
      <c r="L101" s="26">
        <f t="shared" si="1"/>
        <v>0</v>
      </c>
    </row>
    <row r="102" spans="1:13" x14ac:dyDescent="0.3">
      <c r="A102" s="43"/>
      <c r="B102" s="44"/>
      <c r="C102" s="44"/>
      <c r="D102" s="44"/>
      <c r="E102" s="44"/>
      <c r="F102" s="44"/>
      <c r="G102" s="44"/>
      <c r="H102" s="45"/>
      <c r="I102" s="45"/>
      <c r="J102" s="43"/>
      <c r="K102" s="46"/>
      <c r="L102" s="45"/>
    </row>
    <row r="104" spans="1:13" ht="16.2" x14ac:dyDescent="0.3">
      <c r="A104" s="155" t="s">
        <v>108</v>
      </c>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D19D0E75-C9BB-4CE6-8164-15AB4934E785}"/>
  </dataValidation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0FB3-0F04-4B0A-B615-683E2F417773}">
  <sheetPr>
    <pageSetUpPr fitToPage="1"/>
  </sheetPr>
  <dimension ref="A1:AJ98"/>
  <sheetViews>
    <sheetView workbookViewId="0"/>
  </sheetViews>
  <sheetFormatPr defaultColWidth="8.5546875" defaultRowHeight="14.4" x14ac:dyDescent="0.3"/>
  <cols>
    <col min="1" max="1" width="36.44140625" style="8" customWidth="1"/>
    <col min="2" max="3" width="18" style="8" customWidth="1"/>
    <col min="4" max="17" width="14.5546875" style="8" customWidth="1"/>
    <col min="18" max="18" width="12.5546875" style="8" customWidth="1"/>
    <col min="19" max="33" width="14.5546875" style="8" customWidth="1"/>
    <col min="34" max="36" width="14.5546875" style="50" customWidth="1"/>
    <col min="37" max="16384" width="8.5546875" style="8"/>
  </cols>
  <sheetData>
    <row r="1" spans="1:36" s="2" customFormat="1" x14ac:dyDescent="0.3">
      <c r="A1" s="1"/>
      <c r="B1" s="1"/>
      <c r="C1" s="1"/>
      <c r="D1" s="1"/>
      <c r="E1" s="1"/>
      <c r="F1" s="1"/>
      <c r="G1" s="1"/>
      <c r="H1" s="1"/>
      <c r="I1" s="1"/>
      <c r="J1" s="1"/>
      <c r="K1" s="1"/>
      <c r="L1" s="1"/>
      <c r="M1" s="1"/>
      <c r="N1" s="1"/>
      <c r="O1" s="1"/>
      <c r="P1" s="1"/>
      <c r="Q1" s="1"/>
      <c r="R1" s="3" t="s">
        <v>0</v>
      </c>
      <c r="S1" s="162" t="s">
        <v>109</v>
      </c>
      <c r="AH1" s="135"/>
      <c r="AI1" s="135"/>
      <c r="AJ1" s="135"/>
    </row>
    <row r="2" spans="1:36" s="2" customFormat="1" x14ac:dyDescent="0.3">
      <c r="A2" s="1"/>
      <c r="B2" s="1"/>
      <c r="C2" s="1"/>
      <c r="D2" s="1"/>
      <c r="E2" s="1"/>
      <c r="F2" s="1"/>
      <c r="G2" s="1"/>
      <c r="H2" s="1"/>
      <c r="I2" s="1"/>
      <c r="J2" s="1"/>
      <c r="K2" s="1"/>
      <c r="L2" s="1"/>
      <c r="M2" s="1"/>
      <c r="N2" s="1"/>
      <c r="O2" s="1"/>
      <c r="P2" s="1"/>
      <c r="Q2" s="1"/>
      <c r="R2" s="3" t="s">
        <v>1</v>
      </c>
      <c r="S2" s="160" t="s">
        <v>110</v>
      </c>
      <c r="AH2" s="135"/>
      <c r="AI2" s="135"/>
      <c r="AJ2" s="135"/>
    </row>
    <row r="3" spans="1:36" s="2" customFormat="1" x14ac:dyDescent="0.3">
      <c r="A3" s="1"/>
      <c r="B3" s="1"/>
      <c r="C3" s="1"/>
      <c r="D3" s="1"/>
      <c r="E3" s="1"/>
      <c r="F3" s="1"/>
      <c r="G3" s="1"/>
      <c r="H3" s="1"/>
      <c r="I3" s="1"/>
      <c r="J3" s="1"/>
      <c r="K3" s="1"/>
      <c r="L3" s="1"/>
      <c r="M3" s="1"/>
      <c r="N3" s="1"/>
      <c r="O3" s="1"/>
      <c r="P3" s="1"/>
      <c r="Q3" s="1"/>
      <c r="R3" s="3" t="s">
        <v>2</v>
      </c>
      <c r="S3" s="160">
        <v>5</v>
      </c>
      <c r="AH3" s="135"/>
      <c r="AI3" s="135"/>
      <c r="AJ3" s="135"/>
    </row>
    <row r="4" spans="1:36" s="2" customFormat="1" ht="15.6" x14ac:dyDescent="0.3">
      <c r="A4" s="47" t="s">
        <v>3</v>
      </c>
      <c r="B4" s="1"/>
      <c r="C4" s="1"/>
      <c r="D4" s="1"/>
      <c r="E4" s="1"/>
      <c r="F4" s="1"/>
      <c r="G4" s="1"/>
      <c r="H4" s="1"/>
      <c r="I4" s="1"/>
      <c r="J4" s="1"/>
      <c r="K4" s="1"/>
      <c r="L4" s="1"/>
      <c r="M4" s="1"/>
      <c r="N4" s="1"/>
      <c r="O4" s="1"/>
      <c r="P4" s="1"/>
      <c r="Q4" s="1"/>
      <c r="R4" s="3" t="s">
        <v>4</v>
      </c>
      <c r="S4" s="160">
        <v>3</v>
      </c>
      <c r="AH4" s="135"/>
      <c r="AI4" s="135"/>
      <c r="AJ4" s="135"/>
    </row>
    <row r="5" spans="1:36" s="2" customFormat="1" x14ac:dyDescent="0.3">
      <c r="A5" s="1"/>
      <c r="B5" s="1"/>
      <c r="C5" s="1"/>
      <c r="D5" s="1"/>
      <c r="E5" s="1"/>
      <c r="F5" s="1"/>
      <c r="G5" s="1"/>
      <c r="H5" s="1"/>
      <c r="I5" s="1"/>
      <c r="J5" s="1"/>
      <c r="K5" s="1"/>
      <c r="L5" s="1"/>
      <c r="M5" s="1"/>
      <c r="N5" s="1"/>
      <c r="O5" s="1"/>
      <c r="P5" s="1"/>
      <c r="Q5" s="1"/>
      <c r="R5" s="3" t="s">
        <v>5</v>
      </c>
      <c r="S5" s="161"/>
      <c r="AH5" s="135"/>
      <c r="AI5" s="135"/>
      <c r="AJ5" s="135"/>
    </row>
    <row r="6" spans="1:36" s="2" customFormat="1" x14ac:dyDescent="0.3">
      <c r="A6" s="1"/>
      <c r="B6" s="1"/>
      <c r="C6" s="1"/>
      <c r="D6" s="1"/>
      <c r="E6" s="1"/>
      <c r="F6" s="1"/>
      <c r="G6" s="1"/>
      <c r="H6" s="1"/>
      <c r="I6" s="1"/>
      <c r="J6" s="1"/>
      <c r="K6" s="1"/>
      <c r="L6" s="1"/>
      <c r="M6" s="1"/>
      <c r="N6" s="1"/>
      <c r="O6" s="1"/>
      <c r="P6" s="1"/>
      <c r="Q6" s="1"/>
      <c r="R6" s="3"/>
      <c r="S6" s="162"/>
      <c r="AH6" s="135"/>
      <c r="AI6" s="135"/>
      <c r="AJ6" s="135"/>
    </row>
    <row r="7" spans="1:36" s="2" customFormat="1" x14ac:dyDescent="0.3">
      <c r="A7" s="1"/>
      <c r="B7" s="1"/>
      <c r="C7" s="1"/>
      <c r="D7" s="1"/>
      <c r="E7" s="1"/>
      <c r="F7" s="1"/>
      <c r="G7" s="1"/>
      <c r="H7" s="1"/>
      <c r="I7" s="1"/>
      <c r="J7" s="1"/>
      <c r="K7" s="1"/>
      <c r="L7" s="1"/>
      <c r="M7" s="1"/>
      <c r="N7" s="1"/>
      <c r="O7" s="1"/>
      <c r="P7" s="1"/>
      <c r="Q7" s="1"/>
      <c r="R7" s="3" t="s">
        <v>6</v>
      </c>
      <c r="S7" s="161" t="s">
        <v>111</v>
      </c>
      <c r="AH7" s="135"/>
      <c r="AI7" s="135"/>
      <c r="AJ7" s="135"/>
    </row>
    <row r="8" spans="1:36" s="2" customFormat="1" x14ac:dyDescent="0.3">
      <c r="A8" s="5"/>
      <c r="B8" s="5"/>
      <c r="C8" s="5"/>
      <c r="D8" s="5"/>
      <c r="E8" s="5"/>
      <c r="F8" s="5"/>
      <c r="G8" s="5"/>
      <c r="H8" s="5"/>
      <c r="I8" s="5"/>
      <c r="J8" s="5"/>
      <c r="K8" s="5"/>
      <c r="L8" s="5"/>
      <c r="M8" s="5"/>
      <c r="N8" s="5"/>
      <c r="O8" s="5"/>
      <c r="P8" s="5"/>
      <c r="Q8" s="5"/>
      <c r="R8" s="5"/>
      <c r="S8" s="5"/>
      <c r="T8" s="5"/>
      <c r="U8" s="5"/>
      <c r="V8" s="5"/>
      <c r="W8" s="5"/>
      <c r="X8" s="5"/>
      <c r="Y8" s="6"/>
      <c r="Z8" s="6"/>
      <c r="AA8" s="6"/>
      <c r="AB8" s="6"/>
      <c r="AH8" s="135"/>
      <c r="AI8" s="135"/>
      <c r="AJ8" s="135"/>
    </row>
    <row r="9" spans="1:36" s="2" customFormat="1" ht="17.399999999999999" x14ac:dyDescent="0.3">
      <c r="A9" s="165" t="s">
        <v>45</v>
      </c>
      <c r="B9" s="165"/>
      <c r="C9" s="165"/>
      <c r="D9" s="165"/>
      <c r="E9" s="165"/>
      <c r="F9" s="165"/>
      <c r="G9" s="165"/>
      <c r="H9" s="165"/>
      <c r="I9" s="165"/>
      <c r="J9" s="165"/>
      <c r="K9" s="165"/>
      <c r="L9" s="165"/>
      <c r="M9" s="165"/>
      <c r="N9" s="165"/>
      <c r="O9" s="165"/>
      <c r="P9" s="165"/>
      <c r="Q9" s="165"/>
      <c r="R9" s="165"/>
      <c r="S9" s="165"/>
      <c r="T9" s="165"/>
      <c r="U9" s="165"/>
      <c r="V9" s="165"/>
      <c r="W9" s="7"/>
      <c r="X9" s="7"/>
      <c r="Y9" s="7"/>
      <c r="Z9" s="6"/>
      <c r="AA9" s="6"/>
      <c r="AB9" s="6"/>
      <c r="AH9" s="135"/>
      <c r="AI9" s="135"/>
      <c r="AJ9" s="135"/>
    </row>
    <row r="10" spans="1:36" s="2" customFormat="1" ht="39.75" customHeight="1" x14ac:dyDescent="0.3">
      <c r="A10" s="180" t="s">
        <v>46</v>
      </c>
      <c r="B10" s="180"/>
      <c r="C10" s="180"/>
      <c r="D10" s="180"/>
      <c r="E10" s="180"/>
      <c r="F10" s="180"/>
      <c r="G10" s="180"/>
      <c r="H10" s="180"/>
      <c r="I10" s="180"/>
      <c r="J10" s="180"/>
      <c r="K10" s="180"/>
      <c r="L10" s="180"/>
      <c r="M10" s="180"/>
      <c r="N10" s="180"/>
      <c r="O10" s="180"/>
      <c r="P10" s="180"/>
      <c r="Q10" s="180"/>
      <c r="R10" s="180"/>
      <c r="S10" s="180"/>
      <c r="T10" s="180"/>
      <c r="U10" s="180"/>
      <c r="V10" s="180"/>
      <c r="W10" s="7"/>
      <c r="X10" s="7"/>
      <c r="Y10" s="7"/>
      <c r="Z10" s="6"/>
      <c r="AA10" s="6"/>
      <c r="AB10" s="6"/>
      <c r="AH10" s="135"/>
      <c r="AI10" s="135"/>
      <c r="AJ10" s="135"/>
    </row>
    <row r="11" spans="1:36" s="2" customFormat="1" ht="17.399999999999999" x14ac:dyDescent="0.3">
      <c r="A11" s="7"/>
      <c r="B11" s="7"/>
      <c r="C11" s="7"/>
      <c r="D11" s="7"/>
      <c r="E11" s="7"/>
      <c r="F11" s="7"/>
      <c r="G11" s="7"/>
      <c r="H11" s="7"/>
      <c r="I11" s="7"/>
      <c r="J11" s="7"/>
      <c r="K11" s="7"/>
      <c r="L11" s="7"/>
      <c r="M11" s="7"/>
      <c r="N11" s="7"/>
      <c r="O11" s="7"/>
      <c r="P11" s="7"/>
      <c r="Q11" s="7"/>
      <c r="R11" s="7"/>
      <c r="S11" s="7"/>
      <c r="T11" s="7"/>
      <c r="U11" s="7"/>
      <c r="V11" s="7"/>
      <c r="W11" s="7"/>
      <c r="X11" s="7"/>
      <c r="Y11" s="7"/>
      <c r="Z11" s="6"/>
      <c r="AA11" s="6"/>
      <c r="AB11" s="6"/>
      <c r="AH11" s="135"/>
      <c r="AI11" s="135"/>
      <c r="AJ11" s="135"/>
    </row>
    <row r="12" spans="1:36" x14ac:dyDescent="0.3">
      <c r="A12" s="181" t="s">
        <v>47</v>
      </c>
      <c r="B12" s="181"/>
      <c r="C12" s="181"/>
      <c r="D12" s="181"/>
      <c r="E12" s="181"/>
      <c r="F12" s="181"/>
      <c r="G12" s="181"/>
      <c r="H12" s="181"/>
      <c r="I12" s="181"/>
      <c r="J12" s="181"/>
      <c r="K12" s="181"/>
      <c r="L12" s="181"/>
      <c r="M12" s="181"/>
      <c r="N12" s="181"/>
      <c r="O12" s="181"/>
      <c r="P12" s="181"/>
      <c r="Q12" s="181"/>
      <c r="R12" s="181"/>
      <c r="S12" s="181"/>
      <c r="T12" s="181"/>
      <c r="U12" s="181"/>
      <c r="V12" s="181"/>
    </row>
    <row r="13" spans="1:36" x14ac:dyDescent="0.3">
      <c r="A13" s="181" t="s">
        <v>48</v>
      </c>
      <c r="B13" s="181"/>
      <c r="C13" s="181"/>
      <c r="D13" s="181"/>
      <c r="E13" s="181"/>
      <c r="F13" s="181"/>
      <c r="G13" s="181"/>
      <c r="H13" s="181"/>
      <c r="I13" s="181"/>
      <c r="J13" s="181"/>
      <c r="K13" s="181"/>
      <c r="L13" s="181"/>
      <c r="M13" s="181"/>
      <c r="N13" s="181"/>
      <c r="O13" s="181"/>
      <c r="P13" s="181"/>
      <c r="Q13" s="181"/>
      <c r="R13" s="181"/>
      <c r="S13" s="181"/>
      <c r="T13" s="181"/>
      <c r="U13" s="181"/>
      <c r="V13" s="181"/>
    </row>
    <row r="14" spans="1:36" x14ac:dyDescent="0.3">
      <c r="A14" s="11" t="s">
        <v>49</v>
      </c>
      <c r="B14" s="11"/>
      <c r="C14" s="11"/>
      <c r="D14" s="11"/>
      <c r="E14" s="11"/>
      <c r="F14" s="11"/>
      <c r="G14" s="11"/>
      <c r="H14" s="11"/>
      <c r="I14" s="11"/>
      <c r="J14" s="11"/>
      <c r="K14" s="11"/>
      <c r="L14" s="11"/>
      <c r="M14" s="11"/>
      <c r="N14" s="11"/>
      <c r="O14" s="11"/>
      <c r="P14" s="11"/>
      <c r="Q14" s="11"/>
      <c r="R14" s="11"/>
      <c r="S14" s="11"/>
      <c r="T14" s="11"/>
      <c r="U14" s="11"/>
      <c r="V14" s="11"/>
    </row>
    <row r="15" spans="1:36" x14ac:dyDescent="0.3">
      <c r="A15" s="181" t="s">
        <v>50</v>
      </c>
      <c r="B15" s="181"/>
      <c r="C15" s="181"/>
      <c r="D15" s="181"/>
      <c r="E15" s="181"/>
      <c r="F15" s="181"/>
      <c r="G15" s="181"/>
      <c r="H15" s="181"/>
      <c r="I15" s="181"/>
      <c r="J15" s="181"/>
      <c r="K15" s="181"/>
      <c r="L15" s="181"/>
      <c r="M15" s="181"/>
      <c r="N15" s="181"/>
      <c r="O15" s="181"/>
      <c r="P15" s="181"/>
      <c r="Q15" s="181"/>
      <c r="R15" s="181"/>
      <c r="S15" s="181"/>
      <c r="T15" s="181"/>
      <c r="U15" s="181"/>
      <c r="V15" s="181"/>
    </row>
    <row r="16" spans="1:36" ht="15" thickBot="1" x14ac:dyDescent="0.35">
      <c r="S16" s="179"/>
      <c r="T16" s="179"/>
      <c r="U16" s="179"/>
    </row>
    <row r="17" spans="1:36" s="50" customFormat="1" ht="15" thickBot="1" x14ac:dyDescent="0.35">
      <c r="A17" s="48"/>
      <c r="B17" s="49" t="str">
        <f>'[1]LDC Info'!E14 &amp;B23</f>
        <v>2020</v>
      </c>
      <c r="C17" s="48"/>
      <c r="D17" s="168">
        <f>G17-1</f>
        <v>2020</v>
      </c>
      <c r="E17" s="178"/>
      <c r="F17" s="169"/>
      <c r="G17" s="172">
        <f>J17-1</f>
        <v>2021</v>
      </c>
      <c r="H17" s="173"/>
      <c r="I17" s="174"/>
      <c r="J17" s="172">
        <f>M17-1</f>
        <v>2022</v>
      </c>
      <c r="K17" s="173"/>
      <c r="L17" s="174"/>
      <c r="M17" s="172">
        <f>P17-1</f>
        <v>2023</v>
      </c>
      <c r="N17" s="173"/>
      <c r="O17" s="174"/>
      <c r="P17" s="172">
        <f>S17-1</f>
        <v>2024</v>
      </c>
      <c r="Q17" s="173"/>
      <c r="R17" s="174"/>
      <c r="S17" s="172">
        <v>2025</v>
      </c>
      <c r="T17" s="173"/>
      <c r="U17" s="174"/>
      <c r="V17" s="172">
        <f>S17+1</f>
        <v>2026</v>
      </c>
      <c r="W17" s="173"/>
      <c r="X17" s="174"/>
      <c r="Y17" s="172">
        <f>V17+1</f>
        <v>2027</v>
      </c>
      <c r="Z17" s="173">
        <v>2016</v>
      </c>
      <c r="AA17" s="174"/>
      <c r="AB17" s="172">
        <f>Y17+1</f>
        <v>2028</v>
      </c>
      <c r="AC17" s="173"/>
      <c r="AD17" s="174"/>
      <c r="AE17" s="172">
        <f>AB17+1</f>
        <v>2029</v>
      </c>
      <c r="AF17" s="173"/>
      <c r="AG17" s="174"/>
      <c r="AH17" s="175"/>
      <c r="AI17" s="175"/>
      <c r="AJ17" s="175"/>
    </row>
    <row r="18" spans="1:36" x14ac:dyDescent="0.3">
      <c r="A18" s="5"/>
      <c r="B18" s="5"/>
      <c r="C18" s="5"/>
      <c r="D18" s="5"/>
      <c r="E18" s="3" t="s">
        <v>51</v>
      </c>
      <c r="F18" s="18" t="s">
        <v>52</v>
      </c>
      <c r="G18" s="5"/>
      <c r="H18" s="3" t="s">
        <v>51</v>
      </c>
      <c r="I18" s="18" t="s">
        <v>52</v>
      </c>
      <c r="J18" s="5"/>
      <c r="K18" s="3" t="s">
        <v>51</v>
      </c>
      <c r="L18" s="18" t="s">
        <v>52</v>
      </c>
      <c r="M18" s="5"/>
      <c r="N18" s="3" t="s">
        <v>51</v>
      </c>
      <c r="O18" s="18" t="s">
        <v>52</v>
      </c>
      <c r="P18" s="5"/>
      <c r="Q18" s="3" t="s">
        <v>51</v>
      </c>
      <c r="R18" s="18" t="s">
        <v>52</v>
      </c>
      <c r="S18" s="5"/>
      <c r="T18" s="3" t="s">
        <v>51</v>
      </c>
      <c r="U18" s="18" t="s">
        <v>52</v>
      </c>
      <c r="V18" s="5"/>
      <c r="W18" s="3" t="s">
        <v>51</v>
      </c>
      <c r="X18" s="18" t="s">
        <v>52</v>
      </c>
      <c r="Y18" s="5"/>
      <c r="Z18" s="3" t="s">
        <v>51</v>
      </c>
      <c r="AA18" s="18" t="s">
        <v>52</v>
      </c>
      <c r="AB18" s="5"/>
      <c r="AC18" s="3" t="s">
        <v>51</v>
      </c>
      <c r="AD18" s="18" t="s">
        <v>52</v>
      </c>
      <c r="AE18" s="5"/>
      <c r="AF18" s="3" t="s">
        <v>51</v>
      </c>
      <c r="AG18" s="18" t="s">
        <v>52</v>
      </c>
      <c r="AH18" s="97"/>
      <c r="AI18" s="136"/>
      <c r="AJ18" s="137"/>
    </row>
    <row r="19" spans="1:36" x14ac:dyDescent="0.3">
      <c r="A19" s="51"/>
      <c r="B19" s="52"/>
      <c r="C19" s="52"/>
      <c r="D19" s="52" t="s">
        <v>53</v>
      </c>
      <c r="E19" s="53">
        <v>0.06</v>
      </c>
      <c r="F19" s="53">
        <v>0.94</v>
      </c>
      <c r="G19" s="52" t="s">
        <v>53</v>
      </c>
      <c r="H19" s="53">
        <v>0.06</v>
      </c>
      <c r="I19" s="53">
        <v>0.94</v>
      </c>
      <c r="J19" s="52" t="s">
        <v>53</v>
      </c>
      <c r="K19" s="53">
        <v>0.06</v>
      </c>
      <c r="L19" s="53">
        <v>0.94</v>
      </c>
      <c r="M19" s="52" t="s">
        <v>53</v>
      </c>
      <c r="N19" s="53">
        <v>0.06</v>
      </c>
      <c r="O19" s="53">
        <v>0.94</v>
      </c>
      <c r="P19" s="52" t="s">
        <v>53</v>
      </c>
      <c r="Q19" s="53">
        <v>0.06</v>
      </c>
      <c r="R19" s="53">
        <v>0.94</v>
      </c>
      <c r="S19" s="52" t="s">
        <v>53</v>
      </c>
      <c r="T19" s="53">
        <v>0.06</v>
      </c>
      <c r="U19" s="53">
        <v>0.94</v>
      </c>
      <c r="V19" s="52" t="s">
        <v>53</v>
      </c>
      <c r="W19" s="53">
        <v>0.06</v>
      </c>
      <c r="X19" s="53">
        <v>0.94</v>
      </c>
      <c r="Y19" s="52" t="s">
        <v>53</v>
      </c>
      <c r="Z19" s="53">
        <v>0.06</v>
      </c>
      <c r="AA19" s="53">
        <v>0.94</v>
      </c>
      <c r="AB19" s="52" t="s">
        <v>53</v>
      </c>
      <c r="AC19" s="53">
        <v>0.06</v>
      </c>
      <c r="AD19" s="53">
        <v>0.94</v>
      </c>
      <c r="AE19" s="52" t="s">
        <v>53</v>
      </c>
      <c r="AF19" s="53">
        <v>0.06</v>
      </c>
      <c r="AG19" s="53">
        <v>0.94</v>
      </c>
      <c r="AH19" s="52"/>
      <c r="AI19" s="53"/>
      <c r="AJ19" s="53"/>
    </row>
    <row r="20" spans="1:36" x14ac:dyDescent="0.3">
      <c r="A20" s="3" t="s">
        <v>54</v>
      </c>
      <c r="B20" s="54"/>
      <c r="C20" s="54"/>
      <c r="D20" s="55">
        <f>E83</f>
        <v>0</v>
      </c>
      <c r="E20" s="23">
        <f>D20*E19</f>
        <v>0</v>
      </c>
      <c r="F20" s="56">
        <f>D20*F19</f>
        <v>0</v>
      </c>
      <c r="G20" s="55">
        <f>F83</f>
        <v>0</v>
      </c>
      <c r="H20" s="23">
        <f>G20*H19</f>
        <v>0</v>
      </c>
      <c r="I20" s="56">
        <f>G20*I19</f>
        <v>0</v>
      </c>
      <c r="J20" s="55">
        <f>G83</f>
        <v>0</v>
      </c>
      <c r="K20" s="23">
        <f>J20*K19</f>
        <v>0</v>
      </c>
      <c r="L20" s="56">
        <f>J20*L19</f>
        <v>0</v>
      </c>
      <c r="M20" s="55">
        <f>H83</f>
        <v>0</v>
      </c>
      <c r="N20" s="23">
        <f>M20*N19</f>
        <v>0</v>
      </c>
      <c r="O20" s="56">
        <f>M20*O19</f>
        <v>0</v>
      </c>
      <c r="P20" s="55">
        <f>I83</f>
        <v>0</v>
      </c>
      <c r="Q20" s="23">
        <f>P20*Q19</f>
        <v>0</v>
      </c>
      <c r="R20" s="56">
        <f>P20*R19</f>
        <v>0</v>
      </c>
      <c r="S20" s="55">
        <f>J83</f>
        <v>0</v>
      </c>
      <c r="T20" s="23">
        <f>S20*T19</f>
        <v>0</v>
      </c>
      <c r="U20" s="56">
        <f>S20*U19</f>
        <v>0</v>
      </c>
      <c r="V20" s="55">
        <f>K83</f>
        <v>0</v>
      </c>
      <c r="W20" s="23">
        <f>V20*W19</f>
        <v>0</v>
      </c>
      <c r="X20" s="56">
        <f>V20*X19</f>
        <v>0</v>
      </c>
      <c r="Y20" s="57">
        <f>L83</f>
        <v>0</v>
      </c>
      <c r="Z20" s="23">
        <f>Y20*Z19</f>
        <v>0</v>
      </c>
      <c r="AA20" s="56">
        <f>Y20*AA19</f>
        <v>0</v>
      </c>
      <c r="AB20" s="57">
        <f>M83</f>
        <v>0</v>
      </c>
      <c r="AC20" s="23">
        <f>AB20*AC19</f>
        <v>0</v>
      </c>
      <c r="AD20" s="56">
        <f>AB20*AD19</f>
        <v>0</v>
      </c>
      <c r="AE20" s="57">
        <f>N83</f>
        <v>7779590.0634367839</v>
      </c>
      <c r="AF20" s="23">
        <f>AE20*AF19</f>
        <v>466775.403806207</v>
      </c>
      <c r="AG20" s="56">
        <f>AE20*AG19</f>
        <v>7312814.6596305761</v>
      </c>
      <c r="AH20" s="36"/>
      <c r="AI20" s="138"/>
      <c r="AJ20" s="139"/>
    </row>
    <row r="21" spans="1:36" x14ac:dyDescent="0.3">
      <c r="A21" s="5" t="s">
        <v>55</v>
      </c>
      <c r="B21" s="58"/>
      <c r="C21" s="58"/>
      <c r="D21" s="59">
        <v>0</v>
      </c>
      <c r="E21" s="60">
        <f>D21*E19</f>
        <v>0</v>
      </c>
      <c r="F21" s="56">
        <f>D21*F19</f>
        <v>0</v>
      </c>
      <c r="G21" s="59">
        <v>0</v>
      </c>
      <c r="H21" s="60">
        <f>G21*H19</f>
        <v>0</v>
      </c>
      <c r="I21" s="56">
        <f>G21*I19</f>
        <v>0</v>
      </c>
      <c r="J21" s="59">
        <v>0</v>
      </c>
      <c r="K21" s="60">
        <f>J21*K19</f>
        <v>0</v>
      </c>
      <c r="L21" s="56">
        <f>J21*L19</f>
        <v>0</v>
      </c>
      <c r="M21" s="59">
        <v>0</v>
      </c>
      <c r="N21" s="60">
        <f>M21*N19</f>
        <v>0</v>
      </c>
      <c r="O21" s="56">
        <f>M21*O19</f>
        <v>0</v>
      </c>
      <c r="P21" s="59">
        <v>0</v>
      </c>
      <c r="Q21" s="60">
        <f>P21*Q19</f>
        <v>0</v>
      </c>
      <c r="R21" s="56">
        <f>P21*R19</f>
        <v>0</v>
      </c>
      <c r="S21" s="59">
        <v>0</v>
      </c>
      <c r="T21" s="60">
        <f>S21*T19</f>
        <v>0</v>
      </c>
      <c r="U21" s="56">
        <f>S21*U19</f>
        <v>0</v>
      </c>
      <c r="V21" s="59">
        <v>0</v>
      </c>
      <c r="W21" s="60">
        <f>V21*W19</f>
        <v>0</v>
      </c>
      <c r="X21" s="56">
        <f>V21*X19</f>
        <v>0</v>
      </c>
      <c r="Y21" s="59">
        <v>0</v>
      </c>
      <c r="Z21" s="60">
        <f>Y21*Z19</f>
        <v>0</v>
      </c>
      <c r="AA21" s="56">
        <f>Y21*AA19</f>
        <v>0</v>
      </c>
      <c r="AB21" s="59">
        <v>0</v>
      </c>
      <c r="AC21" s="60">
        <f>AB21*AC19</f>
        <v>0</v>
      </c>
      <c r="AD21" s="56">
        <f>AB21*AD19</f>
        <v>0</v>
      </c>
      <c r="AE21" s="59">
        <v>0</v>
      </c>
      <c r="AF21" s="60">
        <f>AE21*AF19</f>
        <v>0</v>
      </c>
      <c r="AG21" s="56">
        <f>AE21*AG19</f>
        <v>0</v>
      </c>
      <c r="AH21" s="59"/>
      <c r="AI21" s="39"/>
      <c r="AJ21" s="139"/>
    </row>
    <row r="22" spans="1:36" x14ac:dyDescent="0.3">
      <c r="A22" s="5" t="s">
        <v>56</v>
      </c>
      <c r="B22" s="58"/>
      <c r="C22" s="58"/>
      <c r="D22" s="59">
        <v>0</v>
      </c>
      <c r="E22" s="60">
        <f>D22*E19</f>
        <v>0</v>
      </c>
      <c r="F22" s="60">
        <f>D22*F19</f>
        <v>0</v>
      </c>
      <c r="G22" s="59">
        <v>0</v>
      </c>
      <c r="H22" s="60">
        <f>G22*H19</f>
        <v>0</v>
      </c>
      <c r="I22" s="60">
        <f>G22*I19</f>
        <v>0</v>
      </c>
      <c r="J22" s="59">
        <v>0</v>
      </c>
      <c r="K22" s="60">
        <f>J22*K19</f>
        <v>0</v>
      </c>
      <c r="L22" s="60">
        <f>J22*L19</f>
        <v>0</v>
      </c>
      <c r="M22" s="59">
        <v>0</v>
      </c>
      <c r="N22" s="60">
        <f>M22*N19</f>
        <v>0</v>
      </c>
      <c r="O22" s="60">
        <f>M22*O19</f>
        <v>0</v>
      </c>
      <c r="P22" s="59">
        <v>0</v>
      </c>
      <c r="Q22" s="60">
        <f>P22*Q19</f>
        <v>0</v>
      </c>
      <c r="R22" s="60">
        <f>P22*R19</f>
        <v>0</v>
      </c>
      <c r="S22" s="59">
        <v>0</v>
      </c>
      <c r="T22" s="60">
        <f>S22*T19</f>
        <v>0</v>
      </c>
      <c r="U22" s="60">
        <f>S22*U19</f>
        <v>0</v>
      </c>
      <c r="V22" s="59">
        <v>0</v>
      </c>
      <c r="W22" s="60">
        <f>V22*W19</f>
        <v>0</v>
      </c>
      <c r="X22" s="60">
        <f>V22*X19</f>
        <v>0</v>
      </c>
      <c r="Y22" s="59">
        <v>0</v>
      </c>
      <c r="Z22" s="60">
        <f>Y22*Z19</f>
        <v>0</v>
      </c>
      <c r="AA22" s="60">
        <f>Y22*AA19</f>
        <v>0</v>
      </c>
      <c r="AB22" s="59">
        <v>0</v>
      </c>
      <c r="AC22" s="60">
        <f>AB22*AC19</f>
        <v>0</v>
      </c>
      <c r="AD22" s="60">
        <f>AB22*AD19</f>
        <v>0</v>
      </c>
      <c r="AE22" s="59">
        <v>0</v>
      </c>
      <c r="AF22" s="60">
        <f>AE22*AF19</f>
        <v>0</v>
      </c>
      <c r="AG22" s="60">
        <f>AE22*AG19</f>
        <v>0</v>
      </c>
      <c r="AH22" s="59"/>
      <c r="AI22" s="39"/>
      <c r="AJ22" s="39"/>
    </row>
    <row r="23" spans="1:36" x14ac:dyDescent="0.3">
      <c r="A23" s="21" t="s">
        <v>57</v>
      </c>
      <c r="B23" s="61">
        <v>2020</v>
      </c>
      <c r="C23" s="61">
        <v>2025</v>
      </c>
      <c r="E23" s="60"/>
      <c r="F23" s="60"/>
      <c r="G23" s="59"/>
      <c r="H23" s="60"/>
      <c r="I23" s="60"/>
      <c r="J23" s="59"/>
      <c r="K23" s="60"/>
      <c r="L23" s="60"/>
      <c r="M23" s="59"/>
      <c r="N23" s="60"/>
      <c r="O23" s="60"/>
      <c r="P23" s="59"/>
      <c r="Q23" s="60"/>
      <c r="R23" s="60"/>
      <c r="S23" s="59"/>
      <c r="T23" s="60"/>
      <c r="U23" s="60"/>
      <c r="V23" s="59"/>
      <c r="W23" s="60"/>
      <c r="X23" s="60"/>
      <c r="Y23" s="59"/>
      <c r="Z23" s="60"/>
      <c r="AA23" s="60"/>
      <c r="AB23" s="59"/>
      <c r="AC23" s="60"/>
      <c r="AD23" s="60"/>
      <c r="AE23" s="59"/>
      <c r="AF23" s="60"/>
      <c r="AG23" s="60"/>
      <c r="AH23" s="59"/>
      <c r="AI23" s="39"/>
      <c r="AJ23" s="39"/>
    </row>
    <row r="24" spans="1:36" x14ac:dyDescent="0.3">
      <c r="A24" s="62" t="s">
        <v>58</v>
      </c>
      <c r="B24" s="63">
        <v>7.2999999999999995E-2</v>
      </c>
      <c r="C24" s="64">
        <v>7.0199999999999999E-2</v>
      </c>
      <c r="E24" s="65">
        <f>IF(AND(D$17&gt;=$B$23, D$17&lt;$C$23),(E21+E22)*$B$24,(E21+E22)*$C$24)</f>
        <v>0</v>
      </c>
      <c r="F24" s="66">
        <f>IF(AND(D$17&gt;=$B$23, D$17&lt;$C$23),(F22)*$B$24,(F22)*$C$24)</f>
        <v>0</v>
      </c>
      <c r="G24" s="67"/>
      <c r="H24" s="65">
        <f>IF(AND(G$17&gt;=$B$23, G$17&lt;$C$23),(H21+H22)*$B$24,(H21+H22)*$C$24)</f>
        <v>0</v>
      </c>
      <c r="I24" s="66">
        <f>IF(AND(G$17&gt;=$B$23, G$17&lt;$C$23),(I22)*$B$24,(I22)*$C$24)</f>
        <v>0</v>
      </c>
      <c r="J24" s="67"/>
      <c r="K24" s="65">
        <f>IF(AND(J$17&gt;=$B$23, J$17&lt;$C$23),(K21+K22)*$B$24,(K21+K22)*$C$24)</f>
        <v>0</v>
      </c>
      <c r="L24" s="66">
        <f>IF(AND(J$17&gt;=$B$23, J$17&lt;$C$23),(L22)*$B$24,(L22)*$C$24)</f>
        <v>0</v>
      </c>
      <c r="M24" s="67"/>
      <c r="N24" s="65">
        <f>IF(AND(M$17&gt;=$B$23, M$17&lt;$C$23),(N21+N22)*$B$24,(N21+N22)*$C$24)</f>
        <v>0</v>
      </c>
      <c r="O24" s="66">
        <f>IF(AND(M$17&gt;=$B$23, M$17&lt;$C$23),(O22)*$B$24,(O22)*$C$24)</f>
        <v>0</v>
      </c>
      <c r="P24" s="67"/>
      <c r="Q24" s="65">
        <f>IF(AND(P$17&gt;=$B$23, P$17&lt;$C$23),(Q21+Q22)*$B$24,(Q21+Q22)*$C$24)</f>
        <v>0</v>
      </c>
      <c r="R24" s="66">
        <f>IF(AND(P$17&gt;=$B$23, P$17&lt;$C$23),(R22)*$B$24,(R22)*$C$24)</f>
        <v>0</v>
      </c>
      <c r="S24" s="67"/>
      <c r="T24" s="65">
        <f>IF(AND(S$17&gt;=$B$23, S$17&lt;$C$23),(T21+T22)*$B$24,(T21+T22)*$C$24)</f>
        <v>0</v>
      </c>
      <c r="U24" s="66">
        <f>IF(AND(S$17&gt;=$B$23, S$17&lt;$C$23),(U22)*$B$24,(U22)*$C$24)</f>
        <v>0</v>
      </c>
      <c r="V24" s="67"/>
      <c r="W24" s="65">
        <f>IF(AND(V$17&gt;=$B$23, V$17&lt;$C$23),(W21+W22)*$B$24,(W21+W22)*$C$24)</f>
        <v>0</v>
      </c>
      <c r="X24" s="66">
        <f>IF(AND(V$17&gt;=$B$23, V$17&lt;$C$23),(X22)*$B$24,(X22)*$C$24)</f>
        <v>0</v>
      </c>
      <c r="Y24" s="67"/>
      <c r="Z24" s="65">
        <f>IF(AND(Y$17&gt;=$B$23, Y$17&lt;$C$23),(Z21+Z22)*$B$24,(Z21+Z22)*$C$24)</f>
        <v>0</v>
      </c>
      <c r="AA24" s="66">
        <f>IF(AND(Y$17&gt;=$B$23, Y$17&lt;$C$23),(AA22)*$B$24,(AA22)*$C$24)</f>
        <v>0</v>
      </c>
      <c r="AB24" s="67"/>
      <c r="AC24" s="65">
        <f>IF(AND(AB$17&gt;=$B$23, AB$17&lt;$C$23),(AC21+AC22)*$B$24,(AC21+AC22)*$C$24)</f>
        <v>0</v>
      </c>
      <c r="AD24" s="66">
        <f>IF(AND(AB$17&gt;=$B$23, AB$17&lt;$C$23),(AD22)*$B$24,(AD22)*$C$24)</f>
        <v>0</v>
      </c>
      <c r="AE24" s="67"/>
      <c r="AF24" s="65">
        <f>IF(AND(AE$17&gt;=$B$23, AE$17&lt;$C$23),(AF21+AF22)*$B$24,(AF21+AF22)*$C$24)</f>
        <v>0</v>
      </c>
      <c r="AG24" s="66">
        <f>IF(AND(AE$17&gt;=$B$23, AE$17&lt;$C$23),(AG22)*$B$24,(AG22)*$C$24)</f>
        <v>0</v>
      </c>
      <c r="AH24" s="140"/>
      <c r="AI24" s="81"/>
      <c r="AJ24" s="139"/>
    </row>
    <row r="25" spans="1:36" x14ac:dyDescent="0.3">
      <c r="A25" s="3" t="s">
        <v>59</v>
      </c>
      <c r="B25" s="68"/>
      <c r="C25" s="5"/>
      <c r="E25" s="69">
        <f>SUM(E20+E24)</f>
        <v>0</v>
      </c>
      <c r="F25" s="69">
        <f>SUM(F20+F24)</f>
        <v>0</v>
      </c>
      <c r="G25" s="5"/>
      <c r="H25" s="69">
        <f>SUM(H20+H24)</f>
        <v>0</v>
      </c>
      <c r="I25" s="69">
        <f>SUM(I20+I24)</f>
        <v>0</v>
      </c>
      <c r="J25" s="5"/>
      <c r="K25" s="69">
        <f>SUM(K20+K24)</f>
        <v>0</v>
      </c>
      <c r="L25" s="69">
        <f>SUM(L20+L24)</f>
        <v>0</v>
      </c>
      <c r="M25" s="5"/>
      <c r="N25" s="69">
        <f>SUM(N20+N24)</f>
        <v>0</v>
      </c>
      <c r="O25" s="69">
        <f>SUM(O20+O24)</f>
        <v>0</v>
      </c>
      <c r="P25" s="5"/>
      <c r="Q25" s="69">
        <f>SUM(Q20+Q24)</f>
        <v>0</v>
      </c>
      <c r="R25" s="69">
        <f>SUM(R20+R24)</f>
        <v>0</v>
      </c>
      <c r="S25" s="5"/>
      <c r="T25" s="69">
        <f>SUM(T20+T24)</f>
        <v>0</v>
      </c>
      <c r="U25" s="69">
        <f>SUM(U20+U24)</f>
        <v>0</v>
      </c>
      <c r="V25" s="5"/>
      <c r="W25" s="69">
        <f>SUM(W20+W24)</f>
        <v>0</v>
      </c>
      <c r="X25" s="69">
        <f>SUM(X20+X24)</f>
        <v>0</v>
      </c>
      <c r="Y25" s="5"/>
      <c r="Z25" s="69">
        <f>SUM(Z20+Z24)</f>
        <v>0</v>
      </c>
      <c r="AA25" s="69">
        <f>SUM(AA20+AA24)</f>
        <v>0</v>
      </c>
      <c r="AB25" s="5"/>
      <c r="AC25" s="69">
        <f>SUM(AC20+AC24)</f>
        <v>0</v>
      </c>
      <c r="AD25" s="69">
        <f>SUM(AD20+AD24)</f>
        <v>0</v>
      </c>
      <c r="AE25" s="5"/>
      <c r="AF25" s="69">
        <f>SUM(AF20+AF24)</f>
        <v>466775.403806207</v>
      </c>
      <c r="AG25" s="69">
        <f>SUM(AG20+AG24)</f>
        <v>7312814.6596305761</v>
      </c>
      <c r="AH25" s="97"/>
      <c r="AI25" s="81"/>
      <c r="AJ25" s="81"/>
    </row>
    <row r="26" spans="1:36" x14ac:dyDescent="0.3">
      <c r="A26" s="5"/>
      <c r="B26" s="5"/>
      <c r="C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97"/>
      <c r="AI26" s="97"/>
      <c r="AJ26" s="97"/>
    </row>
    <row r="27" spans="1:36" x14ac:dyDescent="0.3">
      <c r="A27" s="21" t="s">
        <v>57</v>
      </c>
      <c r="B27" s="61">
        <f>B23</f>
        <v>2020</v>
      </c>
      <c r="C27" s="61">
        <f>C23</f>
        <v>2025</v>
      </c>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97"/>
      <c r="AI27" s="97"/>
      <c r="AJ27" s="97"/>
    </row>
    <row r="28" spans="1:36" x14ac:dyDescent="0.3">
      <c r="A28" s="5" t="s">
        <v>60</v>
      </c>
      <c r="B28" s="70">
        <v>0.04</v>
      </c>
      <c r="C28" s="70">
        <v>0.04</v>
      </c>
      <c r="E28" s="69">
        <f>E25*$B$28</f>
        <v>0</v>
      </c>
      <c r="F28" s="69">
        <f>F25*$B$28</f>
        <v>0</v>
      </c>
      <c r="G28" s="54"/>
      <c r="H28" s="69">
        <f>H25*$B$28</f>
        <v>0</v>
      </c>
      <c r="I28" s="69">
        <f>I25*$B$28</f>
        <v>0</v>
      </c>
      <c r="J28" s="54"/>
      <c r="K28" s="69">
        <f>K25*$B$28</f>
        <v>0</v>
      </c>
      <c r="L28" s="69">
        <f>L25*$B$28</f>
        <v>0</v>
      </c>
      <c r="M28" s="54"/>
      <c r="N28" s="69">
        <f>N25*$B$28</f>
        <v>0</v>
      </c>
      <c r="O28" s="69">
        <f>O25*$B$28</f>
        <v>0</v>
      </c>
      <c r="P28" s="54"/>
      <c r="Q28" s="69">
        <f>Q25*$B$28</f>
        <v>0</v>
      </c>
      <c r="R28" s="69">
        <f>R25*$B$28</f>
        <v>0</v>
      </c>
      <c r="S28" s="54"/>
      <c r="T28" s="69">
        <f>T25*$C$28</f>
        <v>0</v>
      </c>
      <c r="U28" s="69">
        <f>U25*$C$28</f>
        <v>0</v>
      </c>
      <c r="V28" s="54"/>
      <c r="W28" s="69">
        <f>W25*$C$28</f>
        <v>0</v>
      </c>
      <c r="X28" s="69">
        <f>X25*$C$28</f>
        <v>0</v>
      </c>
      <c r="Y28" s="54"/>
      <c r="Z28" s="69">
        <f>Z25*$C$28</f>
        <v>0</v>
      </c>
      <c r="AA28" s="69">
        <f>AA25*$C$28</f>
        <v>0</v>
      </c>
      <c r="AB28" s="54"/>
      <c r="AC28" s="69">
        <f>AC25*$C$28</f>
        <v>0</v>
      </c>
      <c r="AD28" s="69">
        <f>AD25*$C$28</f>
        <v>0</v>
      </c>
      <c r="AE28" s="54"/>
      <c r="AF28" s="69">
        <f>AF25*$C$28</f>
        <v>18671.016152248281</v>
      </c>
      <c r="AG28" s="69">
        <f>AG25*$C$28</f>
        <v>292512.58638522302</v>
      </c>
      <c r="AH28" s="141"/>
      <c r="AI28" s="81"/>
      <c r="AJ28" s="81"/>
    </row>
    <row r="29" spans="1:36" x14ac:dyDescent="0.3">
      <c r="A29" s="5" t="s">
        <v>61</v>
      </c>
      <c r="B29" s="70">
        <v>0.56000000000000005</v>
      </c>
      <c r="C29" s="70">
        <v>0.56000000000000005</v>
      </c>
      <c r="E29" s="69">
        <f>E25*$B$29</f>
        <v>0</v>
      </c>
      <c r="F29" s="69">
        <f>F25*$B$29</f>
        <v>0</v>
      </c>
      <c r="G29" s="71"/>
      <c r="H29" s="69">
        <f>H25*$B$29</f>
        <v>0</v>
      </c>
      <c r="I29" s="69">
        <f>I25*$B$29</f>
        <v>0</v>
      </c>
      <c r="J29" s="71"/>
      <c r="K29" s="69">
        <f>K25*$B$29</f>
        <v>0</v>
      </c>
      <c r="L29" s="69">
        <f>L25*$B$29</f>
        <v>0</v>
      </c>
      <c r="M29" s="71"/>
      <c r="N29" s="69">
        <f>N25*$B$29</f>
        <v>0</v>
      </c>
      <c r="O29" s="69">
        <f>O25*$B$29</f>
        <v>0</v>
      </c>
      <c r="P29" s="71"/>
      <c r="Q29" s="69">
        <f>Q25*$B$29</f>
        <v>0</v>
      </c>
      <c r="R29" s="69">
        <f>R25*$B$29</f>
        <v>0</v>
      </c>
      <c r="S29" s="71"/>
      <c r="T29" s="69">
        <f>T25*$C$29</f>
        <v>0</v>
      </c>
      <c r="U29" s="69">
        <f>U25*$C$29</f>
        <v>0</v>
      </c>
      <c r="V29" s="71"/>
      <c r="W29" s="69">
        <f>W25*$C$29</f>
        <v>0</v>
      </c>
      <c r="X29" s="69">
        <f>X25*$C$29</f>
        <v>0</v>
      </c>
      <c r="Y29" s="71"/>
      <c r="Z29" s="69">
        <f>Z25*$C$29</f>
        <v>0</v>
      </c>
      <c r="AA29" s="69">
        <f>AA25*$C$29</f>
        <v>0</v>
      </c>
      <c r="AB29" s="71"/>
      <c r="AC29" s="69">
        <f>AC25*$C$29</f>
        <v>0</v>
      </c>
      <c r="AD29" s="69">
        <f>AD25*$C$29</f>
        <v>0</v>
      </c>
      <c r="AE29" s="71"/>
      <c r="AF29" s="69">
        <f>AF25*$C$29</f>
        <v>261394.22613147594</v>
      </c>
      <c r="AG29" s="69">
        <f>AG25*$C$29</f>
        <v>4095176.2093931232</v>
      </c>
      <c r="AH29" s="71"/>
      <c r="AI29" s="81"/>
      <c r="AJ29" s="81"/>
    </row>
    <row r="30" spans="1:36" x14ac:dyDescent="0.3">
      <c r="A30" s="5" t="s">
        <v>62</v>
      </c>
      <c r="B30" s="70">
        <v>0.4</v>
      </c>
      <c r="C30" s="70">
        <v>0.4</v>
      </c>
      <c r="E30" s="69">
        <f>E25*$B$30</f>
        <v>0</v>
      </c>
      <c r="F30" s="69">
        <f>F25*$B$30</f>
        <v>0</v>
      </c>
      <c r="G30" s="72"/>
      <c r="H30" s="69">
        <f>H25*$B$30</f>
        <v>0</v>
      </c>
      <c r="I30" s="69">
        <f>I25*$B$30</f>
        <v>0</v>
      </c>
      <c r="J30" s="72"/>
      <c r="K30" s="69">
        <f>K25*$B$30</f>
        <v>0</v>
      </c>
      <c r="L30" s="69">
        <f>L25*$B$30</f>
        <v>0</v>
      </c>
      <c r="M30" s="72"/>
      <c r="N30" s="69">
        <f>N25*$B$30</f>
        <v>0</v>
      </c>
      <c r="O30" s="69">
        <f>O25*$B$30</f>
        <v>0</v>
      </c>
      <c r="P30" s="72"/>
      <c r="Q30" s="69">
        <f>Q25*$B$30</f>
        <v>0</v>
      </c>
      <c r="R30" s="69">
        <f>R25*$B$30</f>
        <v>0</v>
      </c>
      <c r="S30" s="72"/>
      <c r="T30" s="69">
        <f>T25*$C$30</f>
        <v>0</v>
      </c>
      <c r="U30" s="69">
        <f>U25*$C$30</f>
        <v>0</v>
      </c>
      <c r="V30" s="72"/>
      <c r="W30" s="69">
        <f>W25*$C$30</f>
        <v>0</v>
      </c>
      <c r="X30" s="69">
        <f>X25*$C$30</f>
        <v>0</v>
      </c>
      <c r="Y30" s="72"/>
      <c r="Z30" s="69">
        <f>Z25*$C$30</f>
        <v>0</v>
      </c>
      <c r="AA30" s="69">
        <f>AA25*$C$30</f>
        <v>0</v>
      </c>
      <c r="AB30" s="72"/>
      <c r="AC30" s="69">
        <f>AC25*$C$30</f>
        <v>0</v>
      </c>
      <c r="AD30" s="69">
        <f>AD25*$C$30</f>
        <v>0</v>
      </c>
      <c r="AE30" s="72"/>
      <c r="AF30" s="69">
        <f>AF25*$C$30</f>
        <v>186710.16152248281</v>
      </c>
      <c r="AG30" s="69">
        <f>AG25*$C$30</f>
        <v>2925125.8638522308</v>
      </c>
      <c r="AH30" s="71"/>
      <c r="AI30" s="81"/>
      <c r="AJ30" s="81"/>
    </row>
    <row r="31" spans="1:36" x14ac:dyDescent="0.3">
      <c r="A31" s="5"/>
      <c r="B31" s="5"/>
      <c r="C31" s="5"/>
      <c r="E31" s="73"/>
      <c r="F31" s="5"/>
      <c r="G31" s="5"/>
      <c r="H31" s="73"/>
      <c r="I31" s="5"/>
      <c r="J31" s="5"/>
      <c r="K31" s="73"/>
      <c r="L31" s="5"/>
      <c r="M31" s="5"/>
      <c r="N31" s="73"/>
      <c r="O31" s="5"/>
      <c r="P31" s="5"/>
      <c r="Q31" s="73"/>
      <c r="R31" s="5"/>
      <c r="S31" s="5"/>
      <c r="T31" s="73"/>
      <c r="U31" s="5"/>
      <c r="V31" s="5"/>
      <c r="W31" s="73"/>
      <c r="X31" s="5"/>
      <c r="Y31" s="5"/>
      <c r="Z31" s="73"/>
      <c r="AA31" s="5"/>
      <c r="AB31" s="5"/>
      <c r="AC31" s="73"/>
      <c r="AD31" s="5"/>
      <c r="AE31" s="5"/>
      <c r="AF31" s="73"/>
      <c r="AG31" s="5"/>
      <c r="AH31" s="97"/>
      <c r="AI31" s="142"/>
      <c r="AJ31" s="97"/>
    </row>
    <row r="32" spans="1:36" x14ac:dyDescent="0.3">
      <c r="A32" s="5" t="s">
        <v>63</v>
      </c>
      <c r="B32" s="64">
        <v>2.6100000000000002E-2</v>
      </c>
      <c r="C32" s="64">
        <v>5.2499999999999998E-2</v>
      </c>
      <c r="E32" s="69">
        <f t="shared" ref="E32:R34" si="0">E28*$B32</f>
        <v>0</v>
      </c>
      <c r="F32" s="69">
        <f t="shared" si="0"/>
        <v>0</v>
      </c>
      <c r="G32" s="74"/>
      <c r="H32" s="69">
        <f t="shared" si="0"/>
        <v>0</v>
      </c>
      <c r="I32" s="69">
        <f t="shared" si="0"/>
        <v>0</v>
      </c>
      <c r="J32" s="74"/>
      <c r="K32" s="69">
        <f t="shared" si="0"/>
        <v>0</v>
      </c>
      <c r="L32" s="69">
        <f t="shared" si="0"/>
        <v>0</v>
      </c>
      <c r="M32" s="74"/>
      <c r="N32" s="69">
        <f t="shared" si="0"/>
        <v>0</v>
      </c>
      <c r="O32" s="69">
        <f t="shared" si="0"/>
        <v>0</v>
      </c>
      <c r="P32" s="74"/>
      <c r="Q32" s="69">
        <f t="shared" si="0"/>
        <v>0</v>
      </c>
      <c r="R32" s="69">
        <f t="shared" si="0"/>
        <v>0</v>
      </c>
      <c r="S32" s="74"/>
      <c r="T32" s="69">
        <f t="shared" ref="T32:U34" si="1">T28*$C32</f>
        <v>0</v>
      </c>
      <c r="U32" s="69">
        <f t="shared" si="1"/>
        <v>0</v>
      </c>
      <c r="V32" s="74"/>
      <c r="W32" s="69">
        <f t="shared" ref="W32:X34" si="2">W28*$C32</f>
        <v>0</v>
      </c>
      <c r="X32" s="69">
        <f t="shared" si="2"/>
        <v>0</v>
      </c>
      <c r="Y32" s="74"/>
      <c r="Z32" s="69">
        <f t="shared" ref="Z32:AA34" si="3">Z28*$C32</f>
        <v>0</v>
      </c>
      <c r="AA32" s="69">
        <f t="shared" si="3"/>
        <v>0</v>
      </c>
      <c r="AB32" s="74"/>
      <c r="AC32" s="69">
        <f t="shared" ref="AC32:AD34" si="4">AC28*$C32</f>
        <v>0</v>
      </c>
      <c r="AD32" s="69">
        <f t="shared" si="4"/>
        <v>0</v>
      </c>
      <c r="AE32" s="74"/>
      <c r="AF32" s="69">
        <f t="shared" ref="AF32:AG34" si="5">AF28*$C32</f>
        <v>980.22834799303473</v>
      </c>
      <c r="AG32" s="69">
        <f t="shared" si="5"/>
        <v>15356.910785224209</v>
      </c>
      <c r="AH32" s="143"/>
      <c r="AI32" s="81"/>
      <c r="AJ32" s="81"/>
    </row>
    <row r="33" spans="1:36" x14ac:dyDescent="0.3">
      <c r="A33" s="5" t="s">
        <v>64</v>
      </c>
      <c r="B33" s="64">
        <v>3.7100000000000001E-2</v>
      </c>
      <c r="C33" s="64">
        <v>3.9547993430507078E-2</v>
      </c>
      <c r="E33" s="69">
        <f t="shared" si="0"/>
        <v>0</v>
      </c>
      <c r="F33" s="69">
        <f t="shared" si="0"/>
        <v>0</v>
      </c>
      <c r="G33" s="74"/>
      <c r="H33" s="69">
        <f t="shared" si="0"/>
        <v>0</v>
      </c>
      <c r="I33" s="69">
        <f t="shared" si="0"/>
        <v>0</v>
      </c>
      <c r="J33" s="74"/>
      <c r="K33" s="69">
        <f t="shared" si="0"/>
        <v>0</v>
      </c>
      <c r="L33" s="69">
        <f t="shared" si="0"/>
        <v>0</v>
      </c>
      <c r="M33" s="74"/>
      <c r="N33" s="69">
        <f t="shared" si="0"/>
        <v>0</v>
      </c>
      <c r="O33" s="69">
        <f t="shared" si="0"/>
        <v>0</v>
      </c>
      <c r="P33" s="74"/>
      <c r="Q33" s="69">
        <f t="shared" si="0"/>
        <v>0</v>
      </c>
      <c r="R33" s="69">
        <f t="shared" si="0"/>
        <v>0</v>
      </c>
      <c r="S33" s="74"/>
      <c r="T33" s="69">
        <f t="shared" si="1"/>
        <v>0</v>
      </c>
      <c r="U33" s="69">
        <f t="shared" si="1"/>
        <v>0</v>
      </c>
      <c r="V33" s="74"/>
      <c r="W33" s="69">
        <f t="shared" si="2"/>
        <v>0</v>
      </c>
      <c r="X33" s="69">
        <f t="shared" si="2"/>
        <v>0</v>
      </c>
      <c r="Y33" s="74"/>
      <c r="Z33" s="69">
        <f t="shared" si="3"/>
        <v>0</v>
      </c>
      <c r="AA33" s="69">
        <f t="shared" si="3"/>
        <v>0</v>
      </c>
      <c r="AB33" s="74"/>
      <c r="AC33" s="69">
        <f t="shared" si="4"/>
        <v>0</v>
      </c>
      <c r="AD33" s="69">
        <f t="shared" si="4"/>
        <v>0</v>
      </c>
      <c r="AE33" s="74"/>
      <c r="AF33" s="69">
        <f t="shared" si="5"/>
        <v>10337.617137820092</v>
      </c>
      <c r="AG33" s="69">
        <f t="shared" si="5"/>
        <v>161956.0018258481</v>
      </c>
      <c r="AH33" s="143"/>
      <c r="AI33" s="81"/>
      <c r="AJ33" s="81"/>
    </row>
    <row r="34" spans="1:36" x14ac:dyDescent="0.3">
      <c r="A34" s="5" t="s">
        <v>65</v>
      </c>
      <c r="B34" s="63">
        <v>8.5199999999999998E-2</v>
      </c>
      <c r="C34" s="63">
        <v>9.3600000000000003E-2</v>
      </c>
      <c r="E34" s="69">
        <f t="shared" si="0"/>
        <v>0</v>
      </c>
      <c r="F34" s="69">
        <f t="shared" si="0"/>
        <v>0</v>
      </c>
      <c r="G34" s="74"/>
      <c r="H34" s="69">
        <f t="shared" si="0"/>
        <v>0</v>
      </c>
      <c r="I34" s="69">
        <f t="shared" si="0"/>
        <v>0</v>
      </c>
      <c r="J34" s="74"/>
      <c r="K34" s="69">
        <f t="shared" si="0"/>
        <v>0</v>
      </c>
      <c r="L34" s="69">
        <f t="shared" si="0"/>
        <v>0</v>
      </c>
      <c r="M34" s="74"/>
      <c r="N34" s="69">
        <f t="shared" si="0"/>
        <v>0</v>
      </c>
      <c r="O34" s="69">
        <f t="shared" si="0"/>
        <v>0</v>
      </c>
      <c r="P34" s="74"/>
      <c r="Q34" s="69">
        <f t="shared" si="0"/>
        <v>0</v>
      </c>
      <c r="R34" s="69">
        <f t="shared" si="0"/>
        <v>0</v>
      </c>
      <c r="S34" s="74"/>
      <c r="T34" s="69">
        <f t="shared" si="1"/>
        <v>0</v>
      </c>
      <c r="U34" s="69">
        <f t="shared" si="1"/>
        <v>0</v>
      </c>
      <c r="V34" s="74"/>
      <c r="W34" s="69">
        <f t="shared" si="2"/>
        <v>0</v>
      </c>
      <c r="X34" s="69">
        <f t="shared" si="2"/>
        <v>0</v>
      </c>
      <c r="Y34" s="74"/>
      <c r="Z34" s="69">
        <f t="shared" si="3"/>
        <v>0</v>
      </c>
      <c r="AA34" s="69">
        <f>AA30*$C34</f>
        <v>0</v>
      </c>
      <c r="AB34" s="74"/>
      <c r="AC34" s="69">
        <f t="shared" si="4"/>
        <v>0</v>
      </c>
      <c r="AD34" s="69">
        <f t="shared" si="4"/>
        <v>0</v>
      </c>
      <c r="AE34" s="74"/>
      <c r="AF34" s="69">
        <f t="shared" si="5"/>
        <v>17476.071118504391</v>
      </c>
      <c r="AG34" s="69">
        <f t="shared" si="5"/>
        <v>273791.78085656883</v>
      </c>
      <c r="AH34" s="143"/>
      <c r="AI34" s="81"/>
      <c r="AJ34" s="81"/>
    </row>
    <row r="35" spans="1:36" x14ac:dyDescent="0.3">
      <c r="A35" s="75" t="s">
        <v>66</v>
      </c>
      <c r="B35" s="5"/>
      <c r="C35" s="5"/>
      <c r="D35" s="5"/>
      <c r="E35" s="76">
        <f>SUM(E32:E34)</f>
        <v>0</v>
      </c>
      <c r="F35" s="76">
        <f>SUM(F32:F34)</f>
        <v>0</v>
      </c>
      <c r="G35" s="5"/>
      <c r="H35" s="76">
        <f>SUM(H32:H34)</f>
        <v>0</v>
      </c>
      <c r="I35" s="76">
        <f>SUM(I32:I34)</f>
        <v>0</v>
      </c>
      <c r="J35" s="5"/>
      <c r="K35" s="76">
        <f>SUM(K32:K34)</f>
        <v>0</v>
      </c>
      <c r="L35" s="76">
        <f>SUM(L32:L34)</f>
        <v>0</v>
      </c>
      <c r="M35" s="5"/>
      <c r="N35" s="76">
        <f>SUM(N32:N34)</f>
        <v>0</v>
      </c>
      <c r="O35" s="76">
        <f>SUM(O32:O34)</f>
        <v>0</v>
      </c>
      <c r="P35" s="5"/>
      <c r="Q35" s="76">
        <f>SUM(Q32:Q34)</f>
        <v>0</v>
      </c>
      <c r="R35" s="76">
        <f>SUM(R32:R34)</f>
        <v>0</v>
      </c>
      <c r="S35" s="5"/>
      <c r="T35" s="76">
        <f>SUM(T32:T34)</f>
        <v>0</v>
      </c>
      <c r="U35" s="76">
        <f>SUM(U32:U34)</f>
        <v>0</v>
      </c>
      <c r="V35" s="5"/>
      <c r="W35" s="76">
        <f>SUM(W32:W34)</f>
        <v>0</v>
      </c>
      <c r="X35" s="76">
        <f>SUM(X32:X34)</f>
        <v>0</v>
      </c>
      <c r="Y35" s="5"/>
      <c r="Z35" s="76">
        <f>SUM(Z32:Z34)</f>
        <v>0</v>
      </c>
      <c r="AA35" s="76">
        <f>SUM(AA32:AA34)</f>
        <v>0</v>
      </c>
      <c r="AB35" s="5"/>
      <c r="AC35" s="76">
        <f>SUM(AC32:AC34)</f>
        <v>0</v>
      </c>
      <c r="AD35" s="76">
        <f>SUM(AD32:AD34)</f>
        <v>0</v>
      </c>
      <c r="AE35" s="5"/>
      <c r="AF35" s="76">
        <f>SUM(AF32:AF34)</f>
        <v>28793.916604317517</v>
      </c>
      <c r="AG35" s="76">
        <f>SUM(AG32:AG34)</f>
        <v>451104.69346764113</v>
      </c>
      <c r="AH35" s="97"/>
      <c r="AI35" s="81"/>
      <c r="AJ35" s="81"/>
    </row>
    <row r="36" spans="1:36" x14ac:dyDescent="0.3">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97"/>
      <c r="AI36" s="97"/>
      <c r="AJ36" s="97"/>
    </row>
    <row r="37" spans="1:36" x14ac:dyDescent="0.3">
      <c r="A37" s="5" t="s">
        <v>67</v>
      </c>
      <c r="B37" s="5"/>
      <c r="C37" s="5"/>
      <c r="D37" s="5"/>
      <c r="E37" s="77">
        <f>E21+E22</f>
        <v>0</v>
      </c>
      <c r="F37" s="69">
        <f>F22</f>
        <v>0</v>
      </c>
      <c r="G37" s="5"/>
      <c r="H37" s="77">
        <f>H21+H22</f>
        <v>0</v>
      </c>
      <c r="I37" s="69">
        <f>I22</f>
        <v>0</v>
      </c>
      <c r="J37" s="5"/>
      <c r="K37" s="77">
        <f>K21+K22</f>
        <v>0</v>
      </c>
      <c r="L37" s="69">
        <f>L22</f>
        <v>0</v>
      </c>
      <c r="M37" s="5"/>
      <c r="N37" s="77">
        <f>N21+N22</f>
        <v>0</v>
      </c>
      <c r="O37" s="69">
        <f>O22</f>
        <v>0</v>
      </c>
      <c r="P37" s="5"/>
      <c r="Q37" s="77">
        <f>Q21+Q22</f>
        <v>0</v>
      </c>
      <c r="R37" s="69">
        <f>R22</f>
        <v>0</v>
      </c>
      <c r="S37" s="5"/>
      <c r="T37" s="77">
        <f>T21+T22</f>
        <v>0</v>
      </c>
      <c r="U37" s="69">
        <f>U22</f>
        <v>0</v>
      </c>
      <c r="V37" s="5"/>
      <c r="W37" s="77">
        <f>W21+W22</f>
        <v>0</v>
      </c>
      <c r="X37" s="69">
        <f>X22</f>
        <v>0</v>
      </c>
      <c r="Y37" s="5"/>
      <c r="Z37" s="77">
        <f>Z21+Z22</f>
        <v>0</v>
      </c>
      <c r="AA37" s="69">
        <f>AA22</f>
        <v>0</v>
      </c>
      <c r="AB37" s="68"/>
      <c r="AC37" s="77">
        <f>AC21+AC22</f>
        <v>0</v>
      </c>
      <c r="AD37" s="69">
        <f>AD22</f>
        <v>0</v>
      </c>
      <c r="AE37" s="5"/>
      <c r="AF37" s="77">
        <f>AF21+AF22</f>
        <v>0</v>
      </c>
      <c r="AG37" s="69">
        <f>AG22</f>
        <v>0</v>
      </c>
      <c r="AH37" s="97"/>
      <c r="AI37" s="144"/>
      <c r="AJ37" s="81"/>
    </row>
    <row r="38" spans="1:36" x14ac:dyDescent="0.3">
      <c r="A38" s="5" t="s">
        <v>68</v>
      </c>
      <c r="B38" s="78"/>
      <c r="C38" s="78"/>
      <c r="D38" s="23">
        <f>+E77+E78</f>
        <v>0</v>
      </c>
      <c r="E38" s="69">
        <f>D38*E$19</f>
        <v>0</v>
      </c>
      <c r="F38" s="69">
        <f>D38*F$19</f>
        <v>0</v>
      </c>
      <c r="G38" s="23">
        <f>+F77+F78</f>
        <v>0</v>
      </c>
      <c r="H38" s="69">
        <f>G38*H$19</f>
        <v>0</v>
      </c>
      <c r="I38" s="69">
        <f>G38*I$19</f>
        <v>0</v>
      </c>
      <c r="J38" s="23">
        <f>+G77+G78</f>
        <v>0</v>
      </c>
      <c r="K38" s="69">
        <f>J38*K$19</f>
        <v>0</v>
      </c>
      <c r="L38" s="69">
        <f>J38*L$19</f>
        <v>0</v>
      </c>
      <c r="M38" s="23">
        <f>+H77+H78</f>
        <v>0</v>
      </c>
      <c r="N38" s="69">
        <f>M38*N$19</f>
        <v>0</v>
      </c>
      <c r="O38" s="69">
        <f>M38*O$19</f>
        <v>0</v>
      </c>
      <c r="P38" s="23">
        <f>+I77+I78</f>
        <v>0</v>
      </c>
      <c r="Q38" s="69">
        <f>P38*Q$19</f>
        <v>0</v>
      </c>
      <c r="R38" s="69">
        <f>P38*R$19</f>
        <v>0</v>
      </c>
      <c r="S38" s="23">
        <f>+J77+J78</f>
        <v>0</v>
      </c>
      <c r="T38" s="69">
        <f>S38*T$19</f>
        <v>0</v>
      </c>
      <c r="U38" s="69">
        <f>S38*U$19</f>
        <v>0</v>
      </c>
      <c r="V38" s="23">
        <f>+K77+K78</f>
        <v>0</v>
      </c>
      <c r="W38" s="69">
        <f>V38*W$19</f>
        <v>0</v>
      </c>
      <c r="X38" s="69">
        <f>V38*X$19</f>
        <v>0</v>
      </c>
      <c r="Y38" s="23">
        <f>+L77+L78</f>
        <v>0</v>
      </c>
      <c r="Z38" s="69">
        <f>Y38*Z$19</f>
        <v>0</v>
      </c>
      <c r="AA38" s="69">
        <f>Y38*AA$19</f>
        <v>0</v>
      </c>
      <c r="AB38" s="23">
        <f>+M77+M78</f>
        <v>0</v>
      </c>
      <c r="AC38" s="69">
        <f>AB38*AC$19</f>
        <v>0</v>
      </c>
      <c r="AD38" s="69">
        <f>AB38*AD$19</f>
        <v>0</v>
      </c>
      <c r="AE38" s="23">
        <f>+N77+N78</f>
        <v>317534.28830354218</v>
      </c>
      <c r="AF38" s="69">
        <f>AE38*AF$19</f>
        <v>19052.05729821253</v>
      </c>
      <c r="AG38" s="69">
        <f>AE38*AG$19</f>
        <v>298482.23100532964</v>
      </c>
      <c r="AH38" s="138"/>
      <c r="AI38" s="81"/>
      <c r="AJ38" s="81"/>
    </row>
    <row r="39" spans="1:36" x14ac:dyDescent="0.3">
      <c r="A39" s="5" t="s">
        <v>69</v>
      </c>
      <c r="B39" s="78"/>
      <c r="C39" s="78"/>
      <c r="D39" s="5"/>
      <c r="E39" s="23">
        <f>+E66</f>
        <v>0</v>
      </c>
      <c r="F39" s="23">
        <f>+F66</f>
        <v>0</v>
      </c>
      <c r="G39" s="5"/>
      <c r="H39" s="23">
        <f>+H66</f>
        <v>0</v>
      </c>
      <c r="I39" s="23">
        <f>+I66</f>
        <v>0</v>
      </c>
      <c r="J39" s="5"/>
      <c r="K39" s="23">
        <f>+K66</f>
        <v>0</v>
      </c>
      <c r="L39" s="23">
        <f>+L66</f>
        <v>0</v>
      </c>
      <c r="M39" s="5"/>
      <c r="N39" s="23">
        <f>+N66</f>
        <v>0</v>
      </c>
      <c r="O39" s="23">
        <f>+O66</f>
        <v>0</v>
      </c>
      <c r="P39" s="5"/>
      <c r="Q39" s="23">
        <f>+Q66</f>
        <v>0</v>
      </c>
      <c r="R39" s="23">
        <f>+R66</f>
        <v>0</v>
      </c>
      <c r="S39" s="5"/>
      <c r="T39" s="23">
        <f>+T66</f>
        <v>0</v>
      </c>
      <c r="U39" s="23">
        <f>+U66</f>
        <v>0</v>
      </c>
      <c r="V39" s="78"/>
      <c r="W39" s="23">
        <f>+W66</f>
        <v>0</v>
      </c>
      <c r="X39" s="23">
        <f>+X66</f>
        <v>0</v>
      </c>
      <c r="Y39" s="78"/>
      <c r="Z39" s="23">
        <f>+Z66</f>
        <v>0</v>
      </c>
      <c r="AA39" s="23">
        <f>+AA66</f>
        <v>0</v>
      </c>
      <c r="AB39" s="78"/>
      <c r="AC39" s="23">
        <f>+AC66</f>
        <v>0</v>
      </c>
      <c r="AD39" s="23">
        <f>+AD66</f>
        <v>0</v>
      </c>
      <c r="AE39" s="78"/>
      <c r="AF39" s="23">
        <f>+AF66</f>
        <v>4583.6191161865072</v>
      </c>
      <c r="AG39" s="23">
        <f>+AG66</f>
        <v>71810.032820255292</v>
      </c>
      <c r="AH39" s="145"/>
      <c r="AI39" s="138"/>
      <c r="AJ39" s="138"/>
    </row>
    <row r="40" spans="1:36" x14ac:dyDescent="0.3">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97"/>
      <c r="AI40" s="97"/>
      <c r="AJ40" s="97"/>
    </row>
    <row r="41" spans="1:36" ht="15" thickBot="1" x14ac:dyDescent="0.35">
      <c r="A41" s="3" t="s">
        <v>70</v>
      </c>
      <c r="B41" s="5"/>
      <c r="C41" s="5"/>
      <c r="D41" s="5"/>
      <c r="E41" s="79">
        <f>SUM(E35:E39)</f>
        <v>0</v>
      </c>
      <c r="F41" s="79">
        <f>SUM(F35:F39)</f>
        <v>0</v>
      </c>
      <c r="G41" s="5"/>
      <c r="H41" s="79">
        <f>SUM(H35:H39)</f>
        <v>0</v>
      </c>
      <c r="I41" s="79">
        <f>SUM(I35:I39)</f>
        <v>0</v>
      </c>
      <c r="J41" s="5"/>
      <c r="K41" s="79">
        <f>SUM(K35:K39)</f>
        <v>0</v>
      </c>
      <c r="L41" s="79">
        <f>SUM(L35:L39)</f>
        <v>0</v>
      </c>
      <c r="M41" s="5"/>
      <c r="N41" s="79">
        <f>SUM(N35:N39)</f>
        <v>0</v>
      </c>
      <c r="O41" s="79">
        <f>SUM(O35:O39)</f>
        <v>0</v>
      </c>
      <c r="P41" s="5"/>
      <c r="Q41" s="79">
        <f>SUM(Q35:Q39)</f>
        <v>0</v>
      </c>
      <c r="R41" s="79">
        <f>SUM(R35:R39)</f>
        <v>0</v>
      </c>
      <c r="S41" s="5"/>
      <c r="T41" s="79">
        <f>SUM(T35:T39)</f>
        <v>0</v>
      </c>
      <c r="U41" s="79">
        <f>SUM(U35:U39)</f>
        <v>0</v>
      </c>
      <c r="V41" s="5"/>
      <c r="W41" s="79">
        <f>SUM(W35:W39)</f>
        <v>0</v>
      </c>
      <c r="X41" s="79">
        <f>SUM(X35:X39)</f>
        <v>0</v>
      </c>
      <c r="Y41" s="5"/>
      <c r="Z41" s="79">
        <f>SUM(Z35:Z39)</f>
        <v>0</v>
      </c>
      <c r="AA41" s="79">
        <f>SUM(AA35:AA39)</f>
        <v>0</v>
      </c>
      <c r="AB41" s="5"/>
      <c r="AC41" s="79">
        <f>SUM(AC35:AC39)</f>
        <v>0</v>
      </c>
      <c r="AD41" s="79">
        <f>SUM(AD35:AD39)</f>
        <v>0</v>
      </c>
      <c r="AE41" s="5"/>
      <c r="AF41" s="79">
        <f>SUM(AF35:AF39)</f>
        <v>52429.593018716558</v>
      </c>
      <c r="AG41" s="79">
        <f>SUM(AG35:AG39)</f>
        <v>821396.95729322603</v>
      </c>
      <c r="AH41" s="97"/>
      <c r="AI41" s="81"/>
      <c r="AJ41" s="81"/>
    </row>
    <row r="42" spans="1:36" x14ac:dyDescent="0.3">
      <c r="A42" s="5"/>
      <c r="B42" s="80"/>
      <c r="C42" s="80"/>
      <c r="D42" s="5"/>
      <c r="E42" s="81"/>
      <c r="F42" s="81"/>
      <c r="G42" s="5"/>
      <c r="H42" s="81"/>
      <c r="I42" s="81"/>
      <c r="J42" s="5"/>
      <c r="K42" s="81"/>
      <c r="L42" s="81"/>
      <c r="M42" s="5"/>
      <c r="N42" s="81"/>
      <c r="O42" s="81"/>
      <c r="P42" s="5"/>
      <c r="Q42" s="81"/>
      <c r="R42" s="81"/>
      <c r="S42" s="5"/>
      <c r="T42" s="81"/>
      <c r="U42" s="81"/>
      <c r="V42" s="5"/>
      <c r="W42" s="81"/>
      <c r="X42" s="81"/>
      <c r="Y42" s="5"/>
      <c r="Z42" s="81"/>
      <c r="AA42" s="81"/>
      <c r="AB42" s="5"/>
      <c r="AC42" s="81"/>
      <c r="AD42" s="81"/>
      <c r="AE42" s="5"/>
      <c r="AF42" s="81"/>
      <c r="AG42" s="81"/>
      <c r="AH42" s="97"/>
      <c r="AI42" s="81"/>
      <c r="AJ42" s="81"/>
    </row>
    <row r="43" spans="1:36" x14ac:dyDescent="0.3">
      <c r="A43" s="5"/>
      <c r="B43" s="82"/>
      <c r="C43" s="82"/>
      <c r="D43" s="5"/>
      <c r="E43" s="69"/>
      <c r="F43" s="34"/>
      <c r="G43" s="5"/>
      <c r="H43" s="69"/>
      <c r="I43" s="34"/>
      <c r="J43" s="5"/>
      <c r="K43" s="69"/>
      <c r="L43" s="34"/>
      <c r="M43" s="5"/>
      <c r="N43" s="69"/>
      <c r="O43" s="34"/>
      <c r="P43" s="5"/>
      <c r="Q43" s="69"/>
      <c r="R43" s="34"/>
      <c r="S43" s="5"/>
      <c r="T43" s="69"/>
      <c r="U43" s="34"/>
      <c r="V43" s="69"/>
      <c r="W43" s="5"/>
      <c r="X43" s="69"/>
      <c r="Y43" s="69"/>
      <c r="Z43" s="5"/>
      <c r="AA43" s="69"/>
      <c r="AB43" s="69"/>
      <c r="AC43" s="5"/>
      <c r="AD43" s="69"/>
      <c r="AE43" s="69"/>
      <c r="AF43" s="5"/>
      <c r="AG43" s="69"/>
      <c r="AH43" s="81"/>
      <c r="AI43" s="97"/>
      <c r="AJ43" s="81"/>
    </row>
    <row r="44" spans="1:36" x14ac:dyDescent="0.3">
      <c r="A44" s="5" t="s">
        <v>71</v>
      </c>
      <c r="B44" s="82"/>
      <c r="C44" s="82"/>
      <c r="D44" s="5"/>
      <c r="E44" s="69"/>
      <c r="F44" s="83">
        <f>F41</f>
        <v>0</v>
      </c>
      <c r="G44" s="5"/>
      <c r="H44" s="69"/>
      <c r="I44" s="83">
        <f>I41</f>
        <v>0</v>
      </c>
      <c r="J44" s="5"/>
      <c r="K44" s="69"/>
      <c r="L44" s="83">
        <f>L41</f>
        <v>0</v>
      </c>
      <c r="M44" s="5"/>
      <c r="N44" s="69"/>
      <c r="O44" s="83">
        <f>O41</f>
        <v>0</v>
      </c>
      <c r="P44" s="5"/>
      <c r="Q44" s="69"/>
      <c r="R44" s="83">
        <f>R41</f>
        <v>0</v>
      </c>
      <c r="S44" s="5"/>
      <c r="T44" s="69"/>
      <c r="U44" s="83">
        <f>U41</f>
        <v>0</v>
      </c>
      <c r="V44" s="69"/>
      <c r="W44" s="5"/>
      <c r="X44" s="83">
        <f>X41</f>
        <v>0</v>
      </c>
      <c r="Y44" s="69"/>
      <c r="Z44" s="5"/>
      <c r="AA44" s="83">
        <f>AA41</f>
        <v>0</v>
      </c>
      <c r="AB44" s="69"/>
      <c r="AC44" s="5"/>
      <c r="AD44" s="83">
        <f>AD41</f>
        <v>0</v>
      </c>
      <c r="AE44" s="69"/>
      <c r="AF44" s="5"/>
      <c r="AG44" s="83">
        <f>AG41</f>
        <v>821396.95729322603</v>
      </c>
      <c r="AH44" s="81"/>
      <c r="AI44" s="97"/>
      <c r="AJ44" s="39"/>
    </row>
    <row r="45" spans="1:36" x14ac:dyDescent="0.3">
      <c r="A45" s="5"/>
      <c r="B45" s="84"/>
      <c r="C45" s="84"/>
      <c r="D45" s="5"/>
      <c r="E45" s="85"/>
      <c r="F45" s="34"/>
      <c r="G45" s="5"/>
      <c r="H45" s="85"/>
      <c r="I45" s="34"/>
      <c r="J45" s="5"/>
      <c r="K45" s="85"/>
      <c r="L45" s="34"/>
      <c r="M45" s="5"/>
      <c r="N45" s="85"/>
      <c r="O45" s="34"/>
      <c r="P45" s="5"/>
      <c r="Q45" s="85"/>
      <c r="R45" s="34"/>
      <c r="S45" s="5"/>
      <c r="T45" s="85"/>
      <c r="U45" s="34"/>
      <c r="V45" s="5"/>
      <c r="W45" s="86"/>
      <c r="X45" s="34"/>
      <c r="Y45" s="5"/>
      <c r="Z45" s="86"/>
      <c r="AA45" s="34"/>
      <c r="AB45" s="5"/>
      <c r="AC45" s="86"/>
      <c r="AD45" s="34"/>
      <c r="AE45" s="5"/>
      <c r="AF45" s="86"/>
      <c r="AG45" s="34"/>
      <c r="AH45" s="97"/>
      <c r="AI45" s="146"/>
      <c r="AJ45" s="34"/>
    </row>
    <row r="46" spans="1:36" x14ac:dyDescent="0.3">
      <c r="A46" s="68" t="s">
        <v>72</v>
      </c>
      <c r="B46" s="5"/>
      <c r="C46" s="5"/>
      <c r="D46" s="23"/>
      <c r="E46" s="23"/>
      <c r="F46" s="83">
        <f>F44/12</f>
        <v>0</v>
      </c>
      <c r="G46" s="23"/>
      <c r="H46" s="23"/>
      <c r="I46" s="83">
        <f>I44/12</f>
        <v>0</v>
      </c>
      <c r="J46" s="23"/>
      <c r="K46" s="23"/>
      <c r="L46" s="83">
        <f>L44/12</f>
        <v>0</v>
      </c>
      <c r="M46" s="23"/>
      <c r="N46" s="23"/>
      <c r="O46" s="83">
        <f>O44/12</f>
        <v>0</v>
      </c>
      <c r="P46" s="23"/>
      <c r="Q46" s="23"/>
      <c r="R46" s="83">
        <f>R44/12</f>
        <v>0</v>
      </c>
      <c r="S46" s="23"/>
      <c r="T46" s="23"/>
      <c r="U46" s="83">
        <f>U44/12</f>
        <v>0</v>
      </c>
      <c r="V46" s="23"/>
      <c r="W46" s="5"/>
      <c r="X46" s="83">
        <f>X44/12</f>
        <v>0</v>
      </c>
      <c r="Y46" s="23"/>
      <c r="Z46" s="5"/>
      <c r="AA46" s="83">
        <f>AA44/12</f>
        <v>0</v>
      </c>
      <c r="AB46" s="23"/>
      <c r="AC46" s="5"/>
      <c r="AD46" s="83">
        <f>AD44/12</f>
        <v>0</v>
      </c>
      <c r="AE46" s="23"/>
      <c r="AF46" s="5"/>
      <c r="AG46" s="83">
        <f>AG44/12</f>
        <v>68449.746441102165</v>
      </c>
      <c r="AH46" s="138"/>
      <c r="AI46" s="97"/>
      <c r="AJ46" s="39"/>
    </row>
    <row r="47" spans="1:36" x14ac:dyDescent="0.3">
      <c r="A47" s="87"/>
      <c r="B47" s="5"/>
      <c r="C47" s="5"/>
      <c r="D47" s="5"/>
      <c r="E47" s="5"/>
      <c r="F47" s="5"/>
      <c r="G47" s="5"/>
      <c r="H47" s="5"/>
      <c r="I47" s="5"/>
      <c r="J47" s="5"/>
      <c r="K47" s="5"/>
      <c r="L47" s="5"/>
      <c r="M47" s="5"/>
      <c r="N47" s="5"/>
      <c r="O47" s="5"/>
      <c r="P47" s="5"/>
      <c r="Q47" s="5"/>
      <c r="R47" s="23"/>
      <c r="S47" s="23"/>
      <c r="T47" s="23"/>
      <c r="U47" s="88"/>
      <c r="V47" s="23"/>
      <c r="W47" s="5"/>
      <c r="X47" s="23"/>
      <c r="Y47" s="23"/>
      <c r="Z47" s="5"/>
      <c r="AA47" s="5"/>
      <c r="AB47" s="23"/>
      <c r="AC47" s="5"/>
      <c r="AD47" s="23"/>
      <c r="AE47" s="23"/>
      <c r="AF47" s="5"/>
      <c r="AG47" s="5"/>
      <c r="AH47" s="138"/>
      <c r="AI47" s="97"/>
      <c r="AJ47" s="97"/>
    </row>
    <row r="48" spans="1:36" ht="12.75" customHeight="1" x14ac:dyDescent="0.3">
      <c r="A48" s="177" t="s">
        <v>73</v>
      </c>
      <c r="B48" s="177"/>
      <c r="C48" s="177"/>
      <c r="D48" s="177"/>
      <c r="E48" s="177"/>
      <c r="F48" s="177"/>
      <c r="G48" s="177"/>
      <c r="H48" s="177"/>
      <c r="I48" s="177"/>
      <c r="J48" s="177"/>
      <c r="K48" s="177"/>
      <c r="L48" s="177"/>
      <c r="M48" s="177"/>
      <c r="N48" s="177"/>
      <c r="O48" s="177"/>
      <c r="P48" s="177"/>
      <c r="Q48" s="89"/>
      <c r="R48" s="89"/>
      <c r="S48" s="89"/>
      <c r="T48" s="89"/>
      <c r="U48" s="89"/>
      <c r="V48" s="89"/>
      <c r="W48" s="89"/>
      <c r="X48" s="89"/>
      <c r="Y48" s="89"/>
      <c r="Z48" s="89"/>
      <c r="AA48" s="89"/>
      <c r="AB48" s="5"/>
      <c r="AC48" s="5"/>
      <c r="AD48" s="5"/>
      <c r="AE48" s="5"/>
      <c r="AF48" s="5"/>
      <c r="AG48" s="5"/>
      <c r="AH48" s="97"/>
      <c r="AI48" s="97"/>
      <c r="AJ48" s="97"/>
    </row>
    <row r="49" spans="1:36" ht="73.5" customHeight="1" x14ac:dyDescent="0.3">
      <c r="A49" s="177"/>
      <c r="B49" s="177"/>
      <c r="C49" s="177"/>
      <c r="D49" s="177"/>
      <c r="E49" s="177"/>
      <c r="F49" s="177"/>
      <c r="G49" s="177"/>
      <c r="H49" s="177"/>
      <c r="I49" s="177"/>
      <c r="J49" s="177"/>
      <c r="K49" s="177"/>
      <c r="L49" s="177"/>
      <c r="M49" s="177"/>
      <c r="N49" s="177"/>
      <c r="O49" s="177"/>
      <c r="P49" s="177"/>
      <c r="Q49" s="89"/>
      <c r="R49" s="89"/>
      <c r="S49" s="89"/>
      <c r="T49" s="89"/>
      <c r="U49" s="89"/>
      <c r="V49" s="89"/>
      <c r="W49" s="89"/>
      <c r="X49" s="89"/>
      <c r="Y49" s="89"/>
      <c r="Z49" s="89"/>
      <c r="AA49" s="89"/>
      <c r="AB49" s="5"/>
      <c r="AC49" s="5"/>
      <c r="AD49" s="5"/>
      <c r="AE49" s="5"/>
      <c r="AF49" s="5"/>
      <c r="AG49" s="5"/>
      <c r="AH49" s="97"/>
      <c r="AI49" s="97"/>
      <c r="AJ49" s="97"/>
    </row>
    <row r="50" spans="1:36" ht="15" customHeight="1" x14ac:dyDescent="0.3">
      <c r="A50" s="90" t="s">
        <v>74</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5"/>
      <c r="AC50" s="5"/>
      <c r="AD50" s="5"/>
      <c r="AE50" s="5"/>
      <c r="AF50" s="5"/>
      <c r="AG50" s="5"/>
      <c r="AH50" s="97"/>
      <c r="AI50" s="97"/>
      <c r="AJ50" s="97"/>
    </row>
    <row r="51" spans="1:36" x14ac:dyDescent="0.3">
      <c r="A51" s="176"/>
      <c r="B51" s="176"/>
      <c r="C51" s="92"/>
      <c r="D51" s="92"/>
      <c r="E51" s="93"/>
      <c r="F51" s="93"/>
      <c r="G51" s="93"/>
      <c r="H51" s="93"/>
      <c r="I51" s="93"/>
      <c r="J51" s="93"/>
      <c r="K51" s="93"/>
      <c r="L51" s="93"/>
      <c r="M51" s="93"/>
      <c r="N51" s="93"/>
      <c r="O51" s="93"/>
      <c r="P51" s="93"/>
      <c r="Q51" s="93"/>
      <c r="R51" s="94"/>
      <c r="S51" s="94"/>
      <c r="T51" s="94"/>
      <c r="U51" s="94"/>
      <c r="V51" s="34"/>
      <c r="W51" s="5"/>
      <c r="X51" s="5"/>
      <c r="Y51" s="5"/>
      <c r="Z51" s="5"/>
      <c r="AA51" s="5"/>
      <c r="AB51" s="5"/>
      <c r="AC51" s="5"/>
      <c r="AD51" s="5"/>
      <c r="AE51" s="5"/>
      <c r="AF51" s="5"/>
      <c r="AG51" s="5"/>
      <c r="AH51" s="97"/>
      <c r="AI51" s="97"/>
      <c r="AJ51" s="97"/>
    </row>
    <row r="52" spans="1:36" ht="16.2" thickBot="1" x14ac:dyDescent="0.35">
      <c r="A52" s="95" t="s">
        <v>75</v>
      </c>
      <c r="B52" s="93"/>
      <c r="C52" s="93"/>
      <c r="D52" s="93"/>
      <c r="E52" s="93"/>
      <c r="F52" s="93"/>
      <c r="G52" s="93"/>
      <c r="H52" s="93"/>
      <c r="I52" s="93"/>
      <c r="J52" s="93"/>
      <c r="K52" s="93"/>
      <c r="L52" s="93"/>
      <c r="M52" s="93"/>
      <c r="N52" s="93"/>
      <c r="O52" s="93"/>
      <c r="P52" s="93"/>
      <c r="Q52" s="171"/>
      <c r="R52" s="171"/>
      <c r="S52" s="94"/>
      <c r="T52" s="171"/>
      <c r="U52" s="171"/>
      <c r="V52" s="34"/>
      <c r="W52" s="5"/>
      <c r="X52" s="5"/>
      <c r="Y52" s="5"/>
      <c r="Z52" s="5"/>
      <c r="AA52" s="5"/>
      <c r="AB52" s="5"/>
      <c r="AC52" s="5"/>
      <c r="AD52" s="5"/>
      <c r="AE52" s="5"/>
      <c r="AF52" s="5"/>
      <c r="AG52" s="5"/>
      <c r="AH52" s="97"/>
      <c r="AI52" s="97"/>
      <c r="AJ52" s="97"/>
    </row>
    <row r="53" spans="1:36" s="50" customFormat="1" ht="15" thickBot="1" x14ac:dyDescent="0.35">
      <c r="A53" s="96"/>
      <c r="B53" s="93"/>
      <c r="C53" s="93"/>
      <c r="D53" s="93"/>
      <c r="E53" s="168">
        <f>G17-1</f>
        <v>2020</v>
      </c>
      <c r="F53" s="169"/>
      <c r="G53" s="93"/>
      <c r="H53" s="168">
        <f>G17</f>
        <v>2021</v>
      </c>
      <c r="I53" s="169"/>
      <c r="J53" s="97"/>
      <c r="K53" s="168">
        <f>J17</f>
        <v>2022</v>
      </c>
      <c r="L53" s="169"/>
      <c r="M53" s="97"/>
      <c r="N53" s="168">
        <f>M17</f>
        <v>2023</v>
      </c>
      <c r="O53" s="169"/>
      <c r="P53" s="97"/>
      <c r="Q53" s="168">
        <f>P17</f>
        <v>2024</v>
      </c>
      <c r="R53" s="169"/>
      <c r="S53" s="97"/>
      <c r="T53" s="168">
        <f>S17</f>
        <v>2025</v>
      </c>
      <c r="U53" s="169"/>
      <c r="V53" s="97"/>
      <c r="W53" s="168">
        <f>V17</f>
        <v>2026</v>
      </c>
      <c r="X53" s="169"/>
      <c r="Y53" s="97"/>
      <c r="Z53" s="168">
        <f>Y17</f>
        <v>2027</v>
      </c>
      <c r="AA53" s="169"/>
      <c r="AB53" s="97"/>
      <c r="AC53" s="168">
        <f>AB17</f>
        <v>2028</v>
      </c>
      <c r="AD53" s="169"/>
      <c r="AE53" s="97"/>
      <c r="AF53" s="168">
        <f>AE17</f>
        <v>2029</v>
      </c>
      <c r="AG53" s="169"/>
      <c r="AH53" s="97"/>
      <c r="AI53" s="170"/>
      <c r="AJ53" s="170"/>
    </row>
    <row r="54" spans="1:36" x14ac:dyDescent="0.3">
      <c r="A54" s="98" t="s">
        <v>76</v>
      </c>
      <c r="B54" s="93"/>
      <c r="C54" s="93"/>
      <c r="D54" s="93"/>
      <c r="E54" s="3" t="s">
        <v>51</v>
      </c>
      <c r="F54" s="18" t="s">
        <v>52</v>
      </c>
      <c r="G54" s="93"/>
      <c r="H54" s="3" t="s">
        <v>51</v>
      </c>
      <c r="I54" s="18" t="s">
        <v>52</v>
      </c>
      <c r="J54" s="5"/>
      <c r="K54" s="3" t="s">
        <v>51</v>
      </c>
      <c r="L54" s="18" t="s">
        <v>52</v>
      </c>
      <c r="M54" s="5"/>
      <c r="N54" s="3" t="s">
        <v>51</v>
      </c>
      <c r="O54" s="18" t="s">
        <v>52</v>
      </c>
      <c r="P54" s="5"/>
      <c r="Q54" s="3" t="s">
        <v>51</v>
      </c>
      <c r="R54" s="18" t="s">
        <v>52</v>
      </c>
      <c r="S54" s="5"/>
      <c r="T54" s="3" t="s">
        <v>51</v>
      </c>
      <c r="U54" s="18" t="s">
        <v>52</v>
      </c>
      <c r="V54" s="5"/>
      <c r="W54" s="3" t="s">
        <v>51</v>
      </c>
      <c r="X54" s="18" t="s">
        <v>52</v>
      </c>
      <c r="Y54" s="5"/>
      <c r="Z54" s="3" t="s">
        <v>51</v>
      </c>
      <c r="AA54" s="18" t="s">
        <v>52</v>
      </c>
      <c r="AB54" s="5"/>
      <c r="AC54" s="3" t="s">
        <v>51</v>
      </c>
      <c r="AD54" s="18" t="s">
        <v>52</v>
      </c>
      <c r="AE54" s="5"/>
      <c r="AF54" s="3" t="s">
        <v>51</v>
      </c>
      <c r="AG54" s="18" t="s">
        <v>52</v>
      </c>
      <c r="AH54" s="97"/>
      <c r="AI54" s="136"/>
      <c r="AJ54" s="137"/>
    </row>
    <row r="55" spans="1:36" x14ac:dyDescent="0.3">
      <c r="A55" s="99"/>
      <c r="B55" s="93"/>
      <c r="C55" s="93"/>
      <c r="D55" s="93"/>
      <c r="E55" s="3"/>
      <c r="F55" s="18"/>
      <c r="G55" s="93"/>
      <c r="H55" s="3"/>
      <c r="I55" s="18"/>
      <c r="J55" s="52"/>
      <c r="K55" s="3"/>
      <c r="L55" s="18"/>
      <c r="M55" s="52"/>
      <c r="N55" s="3"/>
      <c r="O55" s="18"/>
      <c r="P55" s="52"/>
      <c r="Q55" s="3"/>
      <c r="R55" s="18"/>
      <c r="S55" s="52"/>
      <c r="T55" s="3"/>
      <c r="U55" s="18"/>
      <c r="V55" s="52"/>
      <c r="W55" s="3"/>
      <c r="X55" s="18"/>
      <c r="Y55" s="52"/>
      <c r="Z55" s="3"/>
      <c r="AA55" s="18"/>
      <c r="AB55" s="52" t="s">
        <v>53</v>
      </c>
      <c r="AC55" s="3"/>
      <c r="AD55" s="18"/>
      <c r="AE55" s="52" t="s">
        <v>53</v>
      </c>
      <c r="AF55" s="3"/>
      <c r="AG55" s="18"/>
      <c r="AH55" s="52"/>
      <c r="AI55" s="136"/>
      <c r="AJ55" s="137"/>
    </row>
    <row r="56" spans="1:36" x14ac:dyDescent="0.3">
      <c r="A56" s="100" t="s">
        <v>77</v>
      </c>
      <c r="B56" s="93"/>
      <c r="C56" s="93"/>
      <c r="D56" s="93"/>
      <c r="E56" s="37">
        <f>E34</f>
        <v>0</v>
      </c>
      <c r="F56" s="101">
        <f>F34</f>
        <v>0</v>
      </c>
      <c r="G56" s="93"/>
      <c r="H56" s="37">
        <f>H34</f>
        <v>0</v>
      </c>
      <c r="I56" s="101">
        <f>I34</f>
        <v>0</v>
      </c>
      <c r="J56" s="37"/>
      <c r="K56" s="37">
        <f>K34</f>
        <v>0</v>
      </c>
      <c r="L56" s="101">
        <f>L34</f>
        <v>0</v>
      </c>
      <c r="M56" s="37"/>
      <c r="N56" s="37">
        <f>N34</f>
        <v>0</v>
      </c>
      <c r="O56" s="101">
        <f>O34</f>
        <v>0</v>
      </c>
      <c r="P56" s="37"/>
      <c r="Q56" s="37">
        <f>Q34</f>
        <v>0</v>
      </c>
      <c r="R56" s="101">
        <f>R34</f>
        <v>0</v>
      </c>
      <c r="S56" s="37"/>
      <c r="T56" s="37">
        <f>T34</f>
        <v>0</v>
      </c>
      <c r="U56" s="101">
        <f>U34</f>
        <v>0</v>
      </c>
      <c r="V56" s="37"/>
      <c r="W56" s="37">
        <f>W34</f>
        <v>0</v>
      </c>
      <c r="X56" s="101">
        <f>X34</f>
        <v>0</v>
      </c>
      <c r="Y56" s="37"/>
      <c r="Z56" s="37">
        <f>Z34</f>
        <v>0</v>
      </c>
      <c r="AA56" s="101">
        <f>AA34</f>
        <v>0</v>
      </c>
      <c r="AB56" s="37"/>
      <c r="AC56" s="37">
        <f>AC34</f>
        <v>0</v>
      </c>
      <c r="AD56" s="101">
        <f>AD34</f>
        <v>0</v>
      </c>
      <c r="AE56" s="37"/>
      <c r="AF56" s="37">
        <f>AF34</f>
        <v>17476.071118504391</v>
      </c>
      <c r="AG56" s="101">
        <f>AG34</f>
        <v>273791.78085656883</v>
      </c>
      <c r="AH56" s="37"/>
      <c r="AI56" s="37"/>
      <c r="AJ56" s="101"/>
    </row>
    <row r="57" spans="1:36" x14ac:dyDescent="0.3">
      <c r="A57" s="100" t="s">
        <v>78</v>
      </c>
      <c r="B57" s="93"/>
      <c r="C57" s="93"/>
      <c r="D57" s="93"/>
      <c r="E57" s="57">
        <f>E38</f>
        <v>0</v>
      </c>
      <c r="F57" s="57">
        <f>F38</f>
        <v>0</v>
      </c>
      <c r="G57" s="93"/>
      <c r="H57" s="57">
        <f>H38</f>
        <v>0</v>
      </c>
      <c r="I57" s="57">
        <f>I38</f>
        <v>0</v>
      </c>
      <c r="J57" s="36"/>
      <c r="K57" s="57">
        <f>K38</f>
        <v>0</v>
      </c>
      <c r="L57" s="57">
        <f>L38</f>
        <v>0</v>
      </c>
      <c r="M57" s="36"/>
      <c r="N57" s="57">
        <f>N38</f>
        <v>0</v>
      </c>
      <c r="O57" s="57">
        <f>O38</f>
        <v>0</v>
      </c>
      <c r="P57" s="36"/>
      <c r="Q57" s="57">
        <f>Q38</f>
        <v>0</v>
      </c>
      <c r="R57" s="57">
        <f>R38</f>
        <v>0</v>
      </c>
      <c r="S57" s="36"/>
      <c r="T57" s="57">
        <f>T38</f>
        <v>0</v>
      </c>
      <c r="U57" s="57">
        <f>U38</f>
        <v>0</v>
      </c>
      <c r="V57" s="36"/>
      <c r="W57" s="57">
        <f>W38</f>
        <v>0</v>
      </c>
      <c r="X57" s="57">
        <f>X38</f>
        <v>0</v>
      </c>
      <c r="Y57" s="36"/>
      <c r="Z57" s="57">
        <f>Z38</f>
        <v>0</v>
      </c>
      <c r="AA57" s="57">
        <f>AA38</f>
        <v>0</v>
      </c>
      <c r="AB57" s="36"/>
      <c r="AC57" s="57">
        <f>AC38</f>
        <v>0</v>
      </c>
      <c r="AD57" s="57">
        <f>AD38</f>
        <v>0</v>
      </c>
      <c r="AE57" s="36"/>
      <c r="AF57" s="57">
        <f>AF38</f>
        <v>19052.05729821253</v>
      </c>
      <c r="AG57" s="57">
        <f>AG38</f>
        <v>298482.23100532964</v>
      </c>
      <c r="AH57" s="36"/>
      <c r="AI57" s="36"/>
      <c r="AJ57" s="36"/>
    </row>
    <row r="58" spans="1:36" x14ac:dyDescent="0.3">
      <c r="A58" s="100" t="s">
        <v>79</v>
      </c>
      <c r="B58" s="93"/>
      <c r="C58" s="93"/>
      <c r="D58" s="93"/>
      <c r="E58" s="36">
        <f>-E95*$E$19</f>
        <v>0</v>
      </c>
      <c r="F58" s="36">
        <f>-E95*$F$19</f>
        <v>0</v>
      </c>
      <c r="G58" s="93"/>
      <c r="H58" s="36">
        <f>-F95*$E$19</f>
        <v>0</v>
      </c>
      <c r="I58" s="36">
        <f>-F95*$F$19</f>
        <v>0</v>
      </c>
      <c r="J58" s="36"/>
      <c r="K58" s="36">
        <f>-G95*$E$19</f>
        <v>0</v>
      </c>
      <c r="L58" s="36">
        <f>-G95*$F$19</f>
        <v>0</v>
      </c>
      <c r="M58" s="36"/>
      <c r="N58" s="36">
        <f>-H95*$E$19</f>
        <v>0</v>
      </c>
      <c r="O58" s="36">
        <f>-H95*$F$19</f>
        <v>0</v>
      </c>
      <c r="P58" s="36"/>
      <c r="Q58" s="36">
        <f>-I95*$E$19</f>
        <v>0</v>
      </c>
      <c r="R58" s="36">
        <f>-I95*$F$19</f>
        <v>0</v>
      </c>
      <c r="S58" s="36"/>
      <c r="T58" s="36">
        <f>-J95*$E$19</f>
        <v>0</v>
      </c>
      <c r="U58" s="36">
        <f>-J95*$F$19</f>
        <v>0</v>
      </c>
      <c r="V58" s="36"/>
      <c r="W58" s="36">
        <f>-K95*$E$19</f>
        <v>0</v>
      </c>
      <c r="X58" s="36">
        <f>-K95*$F$19</f>
        <v>0</v>
      </c>
      <c r="Y58" s="36"/>
      <c r="Z58" s="36">
        <f>-L95*$E$19</f>
        <v>0</v>
      </c>
      <c r="AA58" s="36">
        <f>-L95*$F$19</f>
        <v>0</v>
      </c>
      <c r="AB58" s="102"/>
      <c r="AC58" s="36">
        <f>-M95*$E$19</f>
        <v>0</v>
      </c>
      <c r="AD58" s="36">
        <f>-M95*$F$19</f>
        <v>0</v>
      </c>
      <c r="AE58" s="36"/>
      <c r="AF58" s="36">
        <f>-N95*$E$19</f>
        <v>-23815.071622765667</v>
      </c>
      <c r="AG58" s="36">
        <f>-N95*$F$19</f>
        <v>-373102.78875666211</v>
      </c>
      <c r="AH58" s="36"/>
      <c r="AI58" s="36"/>
      <c r="AJ58" s="36"/>
    </row>
    <row r="59" spans="1:36" x14ac:dyDescent="0.3">
      <c r="A59" s="99" t="s">
        <v>80</v>
      </c>
      <c r="B59" s="93"/>
      <c r="C59" s="93"/>
      <c r="D59" s="93"/>
      <c r="E59" s="103">
        <f>SUM(E56:E58)</f>
        <v>0</v>
      </c>
      <c r="F59" s="103">
        <f>SUM(F56:F58)</f>
        <v>0</v>
      </c>
      <c r="G59" s="93"/>
      <c r="H59" s="103">
        <f>SUM(H56:H58)</f>
        <v>0</v>
      </c>
      <c r="I59" s="103">
        <f>SUM(I56:I58)</f>
        <v>0</v>
      </c>
      <c r="J59" s="36"/>
      <c r="K59" s="103">
        <f>SUM(K56:K58)</f>
        <v>0</v>
      </c>
      <c r="L59" s="103">
        <f>SUM(L56:L58)</f>
        <v>0</v>
      </c>
      <c r="M59" s="36"/>
      <c r="N59" s="103">
        <f>SUM(N56:N58)</f>
        <v>0</v>
      </c>
      <c r="O59" s="103">
        <f>SUM(O56:O58)</f>
        <v>0</v>
      </c>
      <c r="P59" s="36"/>
      <c r="Q59" s="103">
        <f>SUM(Q56:Q58)</f>
        <v>0</v>
      </c>
      <c r="R59" s="103">
        <f>SUM(R56:R58)</f>
        <v>0</v>
      </c>
      <c r="S59" s="36"/>
      <c r="T59" s="103">
        <f>SUM(T56:T58)</f>
        <v>0</v>
      </c>
      <c r="U59" s="103">
        <f>SUM(U56:U58)</f>
        <v>0</v>
      </c>
      <c r="V59" s="36"/>
      <c r="W59" s="103">
        <f>SUM(W56:W58)</f>
        <v>0</v>
      </c>
      <c r="X59" s="103">
        <f>SUM(X56:X58)</f>
        <v>0</v>
      </c>
      <c r="Y59" s="36"/>
      <c r="Z59" s="103">
        <f>SUM(Z56:Z58)</f>
        <v>0</v>
      </c>
      <c r="AA59" s="103">
        <f>SUM(AA56:AA58)</f>
        <v>0</v>
      </c>
      <c r="AB59" s="102"/>
      <c r="AC59" s="103">
        <f>SUM(AC56:AC58)</f>
        <v>0</v>
      </c>
      <c r="AD59" s="103">
        <f>SUM(AD56:AD58)</f>
        <v>0</v>
      </c>
      <c r="AE59" s="36"/>
      <c r="AF59" s="103">
        <f>SUM(AF56:AF58)</f>
        <v>12713.056793951255</v>
      </c>
      <c r="AG59" s="103">
        <f>SUM(AG56:AG58)</f>
        <v>199171.22310523636</v>
      </c>
      <c r="AH59" s="36"/>
      <c r="AI59" s="36"/>
      <c r="AJ59" s="36"/>
    </row>
    <row r="60" spans="1:36" x14ac:dyDescent="0.3">
      <c r="A60" s="100"/>
      <c r="B60" s="61">
        <f>B27</f>
        <v>2020</v>
      </c>
      <c r="C60" s="61">
        <f>C27</f>
        <v>2025</v>
      </c>
      <c r="D60" s="93"/>
      <c r="E60" s="36"/>
      <c r="F60" s="36"/>
      <c r="G60" s="93"/>
      <c r="H60" s="36"/>
      <c r="I60" s="36"/>
      <c r="J60" s="36"/>
      <c r="K60" s="36"/>
      <c r="L60" s="36"/>
      <c r="M60" s="36"/>
      <c r="N60" s="36"/>
      <c r="O60" s="36"/>
      <c r="P60" s="36"/>
      <c r="Q60" s="36"/>
      <c r="R60" s="36"/>
      <c r="S60" s="36"/>
      <c r="T60" s="36"/>
      <c r="U60" s="36"/>
      <c r="V60" s="36"/>
      <c r="W60" s="36"/>
      <c r="X60" s="36"/>
      <c r="Y60" s="36"/>
      <c r="Z60" s="36"/>
      <c r="AA60" s="36"/>
      <c r="AB60" s="102"/>
      <c r="AC60" s="36"/>
      <c r="AD60" s="36"/>
      <c r="AE60" s="36"/>
      <c r="AF60" s="36"/>
      <c r="AG60" s="36"/>
      <c r="AH60" s="36"/>
      <c r="AI60" s="36"/>
      <c r="AJ60" s="36"/>
    </row>
    <row r="61" spans="1:36" x14ac:dyDescent="0.3">
      <c r="A61" s="100" t="s">
        <v>81</v>
      </c>
      <c r="B61" s="64">
        <v>0.26500000000000001</v>
      </c>
      <c r="C61" s="64">
        <v>0.26500000000000001</v>
      </c>
      <c r="D61" s="94"/>
      <c r="E61" s="104">
        <f>IF(AND(E$53&gt;=$B$60, E$53&lt;$C$60),$B$61,$C$61)</f>
        <v>0.26500000000000001</v>
      </c>
      <c r="F61" s="104">
        <f>IF(AND(E$53&gt;=$B$60, E$53&lt;$C$60),$B$61,$C$61)</f>
        <v>0.26500000000000001</v>
      </c>
      <c r="G61" s="94"/>
      <c r="H61" s="104">
        <f>IF(AND(H$53&gt;=$B$60, H$53&lt;$C$60),$B$61,$C$61)</f>
        <v>0.26500000000000001</v>
      </c>
      <c r="I61" s="104">
        <f>IF(AND(H$53&gt;=$B$60, H$53&lt;$C$60),$B$61,$C$61)</f>
        <v>0.26500000000000001</v>
      </c>
      <c r="J61" s="102"/>
      <c r="K61" s="104">
        <f>IF(AND(K$53&gt;=$B$60, K$53&lt;$C$60),$B$61,$C$61)</f>
        <v>0.26500000000000001</v>
      </c>
      <c r="L61" s="104">
        <f>IF(AND(K$53&gt;=$B$60, K$53&lt;$C$60),$B$61,$C$61)</f>
        <v>0.26500000000000001</v>
      </c>
      <c r="M61" s="102"/>
      <c r="N61" s="104">
        <f>IF(AND(N$53&gt;=$B$60, N$53&lt;$C$60),$B$61,$C$61)</f>
        <v>0.26500000000000001</v>
      </c>
      <c r="O61" s="104">
        <f>IF(AND(N$53&gt;=$B$60, N$53&lt;$C$60),$B$61,$C$61)</f>
        <v>0.26500000000000001</v>
      </c>
      <c r="P61" s="102"/>
      <c r="Q61" s="104">
        <f>IF(AND(Q$53&gt;=$B$60, Q$53&lt;$C$60),$B$61,$C$61)</f>
        <v>0.26500000000000001</v>
      </c>
      <c r="R61" s="104">
        <f>IF(AND(Q$53&gt;=$B$60, Q$53&lt;$C$60),$B$61,$C$61)</f>
        <v>0.26500000000000001</v>
      </c>
      <c r="S61" s="102"/>
      <c r="T61" s="104">
        <f>IF(AND(T$53&gt;=$B$60, T$53&lt;$C$60),$B$61,$C$61)</f>
        <v>0.26500000000000001</v>
      </c>
      <c r="U61" s="104">
        <f>IF(AND(T$53&gt;=$B$60, T$53&lt;$C$60),$B$61,$C$61)</f>
        <v>0.26500000000000001</v>
      </c>
      <c r="V61" s="102"/>
      <c r="W61" s="104">
        <f>IF(AND(W$53&gt;=$B$60, W$53&lt;$C$60),$B$61,$C$61)</f>
        <v>0.26500000000000001</v>
      </c>
      <c r="X61" s="104">
        <f>IF(AND(W$53&gt;=$B$60, W$53&lt;$C$60),$B$61,$C$61)</f>
        <v>0.26500000000000001</v>
      </c>
      <c r="Y61" s="102"/>
      <c r="Z61" s="104">
        <f>IF(AND(Z$53&gt;=$B$60, Z$53&lt;$C$60),$B$61,$C$61)</f>
        <v>0.26500000000000001</v>
      </c>
      <c r="AA61" s="104">
        <f>IF(AND(Z$53&gt;=$B$60, Z$53&lt;$C$60),$B$61,$C$61)</f>
        <v>0.26500000000000001</v>
      </c>
      <c r="AB61" s="102"/>
      <c r="AC61" s="104">
        <f>IF(AND(AC$53&gt;=$B$60, AC$53&lt;$C$60),$B$61,$C$61)</f>
        <v>0.26500000000000001</v>
      </c>
      <c r="AD61" s="104">
        <f>IF(AND(AC$53&gt;=$B$60, AC$53&lt;$C$60),$B$61,$C$61)</f>
        <v>0.26500000000000001</v>
      </c>
      <c r="AE61" s="36"/>
      <c r="AF61" s="104">
        <f>IF(AND(AF$53&gt;=$B$60, AF$53&lt;$C$60),$B$61,$C$61)</f>
        <v>0.26500000000000001</v>
      </c>
      <c r="AG61" s="104">
        <f>IF(AND(AF$53&gt;=$B$60, AF$53&lt;$C$60),$B$61,$C$61)</f>
        <v>0.26500000000000001</v>
      </c>
      <c r="AH61" s="36"/>
      <c r="AI61" s="147"/>
      <c r="AJ61" s="147"/>
    </row>
    <row r="62" spans="1:36" x14ac:dyDescent="0.3">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97"/>
      <c r="AI62" s="97"/>
      <c r="AJ62" s="97"/>
    </row>
    <row r="63" spans="1:36" x14ac:dyDescent="0.3">
      <c r="A63" s="100" t="s">
        <v>82</v>
      </c>
      <c r="B63" s="93"/>
      <c r="C63" s="93"/>
      <c r="D63" s="93"/>
      <c r="E63" s="105">
        <f>E59*E61</f>
        <v>0</v>
      </c>
      <c r="F63" s="105">
        <f>F59*F61</f>
        <v>0</v>
      </c>
      <c r="G63" s="93"/>
      <c r="H63" s="105">
        <f>H59*H61</f>
        <v>0</v>
      </c>
      <c r="I63" s="105">
        <f>I59*I61</f>
        <v>0</v>
      </c>
      <c r="J63" s="36"/>
      <c r="K63" s="105">
        <f>K59*K61</f>
        <v>0</v>
      </c>
      <c r="L63" s="105">
        <f>L59*L61</f>
        <v>0</v>
      </c>
      <c r="M63" s="36"/>
      <c r="N63" s="105">
        <f>N59*N61</f>
        <v>0</v>
      </c>
      <c r="O63" s="105">
        <f>O59*O61</f>
        <v>0</v>
      </c>
      <c r="P63" s="36"/>
      <c r="Q63" s="105">
        <f>Q59*Q61</f>
        <v>0</v>
      </c>
      <c r="R63" s="105">
        <f>R59*R61</f>
        <v>0</v>
      </c>
      <c r="S63" s="36"/>
      <c r="T63" s="105">
        <f>T59*T61</f>
        <v>0</v>
      </c>
      <c r="U63" s="105">
        <f>U59*U61</f>
        <v>0</v>
      </c>
      <c r="V63" s="36"/>
      <c r="W63" s="105">
        <f>W59*W61</f>
        <v>0</v>
      </c>
      <c r="X63" s="105">
        <f>X59*X61</f>
        <v>0</v>
      </c>
      <c r="Y63" s="36"/>
      <c r="Z63" s="105">
        <f>Z59*Z61</f>
        <v>0</v>
      </c>
      <c r="AA63" s="105">
        <f>AA59*AA61</f>
        <v>0</v>
      </c>
      <c r="AB63" s="36"/>
      <c r="AC63" s="105">
        <f>AC59*AC61</f>
        <v>0</v>
      </c>
      <c r="AD63" s="105">
        <f>AD59*AD61</f>
        <v>0</v>
      </c>
      <c r="AE63" s="36"/>
      <c r="AF63" s="105">
        <f>AF59*AF61</f>
        <v>3368.9600503970828</v>
      </c>
      <c r="AG63" s="105">
        <f>AG59*AG61</f>
        <v>52780.374122887639</v>
      </c>
      <c r="AH63" s="36"/>
      <c r="AI63" s="148"/>
      <c r="AJ63" s="148"/>
    </row>
    <row r="64" spans="1:36" x14ac:dyDescent="0.3">
      <c r="A64" s="106" t="s">
        <v>83</v>
      </c>
      <c r="B64" s="93"/>
      <c r="C64" s="93"/>
      <c r="D64" s="93"/>
      <c r="E64" s="100"/>
      <c r="F64" s="100"/>
      <c r="G64" s="93"/>
      <c r="H64" s="100"/>
      <c r="I64" s="100"/>
      <c r="J64" s="96"/>
      <c r="K64" s="100"/>
      <c r="L64" s="100"/>
      <c r="M64" s="96"/>
      <c r="N64" s="100"/>
      <c r="O64" s="100"/>
      <c r="P64" s="96"/>
      <c r="Q64" s="100"/>
      <c r="R64" s="100"/>
      <c r="S64" s="96"/>
      <c r="T64" s="100"/>
      <c r="U64" s="100"/>
      <c r="V64" s="96"/>
      <c r="W64" s="100"/>
      <c r="X64" s="100"/>
      <c r="Y64" s="96"/>
      <c r="Z64" s="100"/>
      <c r="AA64" s="100"/>
      <c r="AB64" s="96"/>
      <c r="AC64" s="100"/>
      <c r="AD64" s="100"/>
      <c r="AE64" s="96"/>
      <c r="AF64" s="100"/>
      <c r="AG64" s="100"/>
      <c r="AH64" s="96"/>
      <c r="AI64" s="96"/>
      <c r="AJ64" s="96"/>
    </row>
    <row r="65" spans="1:36" x14ac:dyDescent="0.3">
      <c r="A65" s="100" t="s">
        <v>82</v>
      </c>
      <c r="B65" s="93"/>
      <c r="C65" s="93"/>
      <c r="D65" s="93"/>
      <c r="E65" s="107">
        <f>E63/(1-E61)</f>
        <v>0</v>
      </c>
      <c r="F65" s="107">
        <f>F63/(1-F61)</f>
        <v>0</v>
      </c>
      <c r="G65" s="93"/>
      <c r="H65" s="107">
        <f>H63/(1-H61)</f>
        <v>0</v>
      </c>
      <c r="I65" s="107">
        <f>I63/(1-I61)</f>
        <v>0</v>
      </c>
      <c r="J65" s="108"/>
      <c r="K65" s="107">
        <f>K63/(1-K61)</f>
        <v>0</v>
      </c>
      <c r="L65" s="107">
        <f>L63/(1-L61)</f>
        <v>0</v>
      </c>
      <c r="M65" s="108"/>
      <c r="N65" s="107">
        <f>N63/(1-N61)</f>
        <v>0</v>
      </c>
      <c r="O65" s="107">
        <f>O63/(1-O61)</f>
        <v>0</v>
      </c>
      <c r="P65" s="108"/>
      <c r="Q65" s="107">
        <f>Q63/(1-Q61)</f>
        <v>0</v>
      </c>
      <c r="R65" s="107">
        <f>R63/(1-R61)</f>
        <v>0</v>
      </c>
      <c r="S65" s="108"/>
      <c r="T65" s="107">
        <f>T63/(1-T61)</f>
        <v>0</v>
      </c>
      <c r="U65" s="107">
        <f>U63/(1-U61)</f>
        <v>0</v>
      </c>
      <c r="V65" s="108"/>
      <c r="W65" s="107">
        <f>W63/(1-W61)</f>
        <v>0</v>
      </c>
      <c r="X65" s="107">
        <f>X63/(1-X61)</f>
        <v>0</v>
      </c>
      <c r="Y65" s="108"/>
      <c r="Z65" s="107">
        <f>Z63/(1-Z61)</f>
        <v>0</v>
      </c>
      <c r="AA65" s="107">
        <f>AA63/(1-AA61)</f>
        <v>0</v>
      </c>
      <c r="AB65" s="108"/>
      <c r="AC65" s="107">
        <f>AC63/(1-AC61)</f>
        <v>0</v>
      </c>
      <c r="AD65" s="107">
        <f>AD63/(1-AD61)</f>
        <v>0</v>
      </c>
      <c r="AE65" s="108"/>
      <c r="AF65" s="107">
        <f>AF63/(1-AF61)</f>
        <v>4583.6191161865072</v>
      </c>
      <c r="AG65" s="107">
        <f>AG63/(1-AG61)</f>
        <v>71810.032820255292</v>
      </c>
      <c r="AH65" s="108"/>
      <c r="AI65" s="108"/>
      <c r="AJ65" s="108"/>
    </row>
    <row r="66" spans="1:36" x14ac:dyDescent="0.3">
      <c r="A66" s="99" t="s">
        <v>84</v>
      </c>
      <c r="B66" s="93"/>
      <c r="C66" s="93"/>
      <c r="D66" s="93"/>
      <c r="E66" s="109">
        <f>+E65</f>
        <v>0</v>
      </c>
      <c r="F66" s="109">
        <f>+F65</f>
        <v>0</v>
      </c>
      <c r="G66" s="93"/>
      <c r="H66" s="109">
        <f>+H65</f>
        <v>0</v>
      </c>
      <c r="I66" s="109">
        <f>+I65</f>
        <v>0</v>
      </c>
      <c r="J66" s="110"/>
      <c r="K66" s="109">
        <f>+K65</f>
        <v>0</v>
      </c>
      <c r="L66" s="109">
        <f>+L65</f>
        <v>0</v>
      </c>
      <c r="M66" s="110"/>
      <c r="N66" s="109">
        <f>+N65</f>
        <v>0</v>
      </c>
      <c r="O66" s="109">
        <f>+O65</f>
        <v>0</v>
      </c>
      <c r="P66" s="110"/>
      <c r="Q66" s="109">
        <f>+Q65</f>
        <v>0</v>
      </c>
      <c r="R66" s="109">
        <f>+R65</f>
        <v>0</v>
      </c>
      <c r="S66" s="110"/>
      <c r="T66" s="109">
        <f>+T65</f>
        <v>0</v>
      </c>
      <c r="U66" s="109">
        <f>+U65</f>
        <v>0</v>
      </c>
      <c r="V66" s="110"/>
      <c r="W66" s="109">
        <f>+W65</f>
        <v>0</v>
      </c>
      <c r="X66" s="109">
        <f>+X65</f>
        <v>0</v>
      </c>
      <c r="Y66" s="110"/>
      <c r="Z66" s="109">
        <f>+Z65</f>
        <v>0</v>
      </c>
      <c r="AA66" s="109">
        <f>+AA65</f>
        <v>0</v>
      </c>
      <c r="AB66" s="110"/>
      <c r="AC66" s="109">
        <f>+AC65</f>
        <v>0</v>
      </c>
      <c r="AD66" s="109">
        <f>+AD65</f>
        <v>0</v>
      </c>
      <c r="AE66" s="110"/>
      <c r="AF66" s="109">
        <f>+AF65</f>
        <v>4583.6191161865072</v>
      </c>
      <c r="AG66" s="109">
        <f>+AG65</f>
        <v>71810.032820255292</v>
      </c>
      <c r="AH66" s="110"/>
      <c r="AI66" s="149"/>
      <c r="AJ66" s="149"/>
    </row>
    <row r="67" spans="1:36" x14ac:dyDescent="0.3">
      <c r="A67" s="5"/>
      <c r="B67" s="90"/>
      <c r="C67" s="90"/>
      <c r="D67" s="90"/>
      <c r="E67" s="90"/>
      <c r="F67" s="90"/>
      <c r="G67" s="90"/>
      <c r="H67" s="90"/>
      <c r="I67" s="90"/>
      <c r="J67" s="90"/>
      <c r="K67" s="90"/>
      <c r="L67" s="90"/>
      <c r="M67" s="90"/>
      <c r="N67" s="90"/>
      <c r="O67" s="90"/>
      <c r="P67" s="90"/>
      <c r="Q67" s="90"/>
      <c r="R67" s="111"/>
      <c r="S67" s="111"/>
      <c r="T67" s="111"/>
      <c r="U67" s="111"/>
      <c r="V67" s="5"/>
      <c r="W67" s="5"/>
      <c r="X67" s="5"/>
      <c r="Y67" s="5"/>
      <c r="Z67" s="5"/>
      <c r="AA67" s="5"/>
      <c r="AB67" s="5"/>
      <c r="AC67" s="5"/>
      <c r="AD67" s="5"/>
      <c r="AE67" s="5"/>
      <c r="AF67" s="5"/>
      <c r="AG67" s="5"/>
      <c r="AH67" s="97"/>
      <c r="AI67" s="97"/>
      <c r="AJ67" s="97"/>
    </row>
    <row r="68" spans="1:36" ht="15" thickBot="1" x14ac:dyDescent="0.35">
      <c r="A68" s="5"/>
      <c r="B68" s="90"/>
      <c r="C68" s="90"/>
      <c r="D68" s="90"/>
      <c r="E68" s="90"/>
      <c r="F68" s="90"/>
      <c r="G68" s="90"/>
      <c r="H68" s="90"/>
      <c r="I68" s="90"/>
      <c r="J68" s="112"/>
      <c r="K68" s="90"/>
      <c r="L68" s="90"/>
      <c r="M68" s="90"/>
      <c r="N68" s="90"/>
      <c r="O68" s="90"/>
      <c r="P68" s="90"/>
      <c r="Q68" s="90"/>
      <c r="R68" s="111"/>
      <c r="S68" s="111"/>
      <c r="T68" s="111"/>
      <c r="U68" s="111"/>
      <c r="V68" s="5"/>
      <c r="W68" s="5"/>
      <c r="X68" s="5"/>
      <c r="Y68" s="1"/>
      <c r="Z68" s="1"/>
      <c r="AA68" s="1"/>
      <c r="AB68" s="1"/>
      <c r="AC68" s="1"/>
      <c r="AD68" s="1"/>
      <c r="AE68" s="1"/>
      <c r="AF68" s="1"/>
      <c r="AG68" s="1"/>
      <c r="AH68" s="150"/>
      <c r="AI68" s="150"/>
      <c r="AJ68" s="150"/>
    </row>
    <row r="69" spans="1:36" ht="16.2" thickBot="1" x14ac:dyDescent="0.35">
      <c r="A69" s="113"/>
      <c r="B69" s="113"/>
      <c r="C69" s="113"/>
      <c r="D69" s="113"/>
      <c r="E69" s="114">
        <f>F69-1</f>
        <v>2020</v>
      </c>
      <c r="F69" s="114">
        <f>G69-1</f>
        <v>2021</v>
      </c>
      <c r="G69" s="114">
        <f>H69-1</f>
        <v>2022</v>
      </c>
      <c r="H69" s="114">
        <f>I69-1</f>
        <v>2023</v>
      </c>
      <c r="I69" s="114">
        <f>J69-1</f>
        <v>2024</v>
      </c>
      <c r="J69" s="115">
        <v>2025</v>
      </c>
      <c r="K69" s="116">
        <f>J69+1</f>
        <v>2026</v>
      </c>
      <c r="L69" s="116">
        <f>K69+1</f>
        <v>2027</v>
      </c>
      <c r="M69" s="116">
        <f>L69+1</f>
        <v>2028</v>
      </c>
      <c r="N69" s="114">
        <f>M69+1</f>
        <v>2029</v>
      </c>
      <c r="O69" s="151"/>
      <c r="Q69" s="5"/>
      <c r="R69" s="117"/>
      <c r="S69" s="118"/>
      <c r="T69" s="118"/>
      <c r="U69" s="118"/>
      <c r="V69" s="118"/>
      <c r="W69" s="118"/>
      <c r="X69" s="1"/>
      <c r="Y69" s="1"/>
      <c r="Z69" s="1"/>
      <c r="AA69" s="1"/>
    </row>
    <row r="70" spans="1:36" x14ac:dyDescent="0.3">
      <c r="A70" s="119" t="s">
        <v>85</v>
      </c>
      <c r="B70" s="120"/>
      <c r="C70" s="120"/>
      <c r="D70" s="120"/>
      <c r="E70" s="120"/>
      <c r="F70" s="120"/>
      <c r="G70" s="120"/>
      <c r="H70" s="120"/>
      <c r="I70" s="121"/>
      <c r="J70" s="121"/>
      <c r="K70" s="121"/>
      <c r="L70" s="68"/>
      <c r="M70" s="121"/>
      <c r="N70" s="68"/>
      <c r="O70" s="34"/>
      <c r="Q70" s="5"/>
      <c r="R70" s="122"/>
      <c r="S70" s="123"/>
      <c r="T70" s="68"/>
      <c r="U70" s="68"/>
      <c r="V70" s="118"/>
      <c r="W70" s="118"/>
      <c r="X70" s="118"/>
      <c r="Y70" s="1"/>
      <c r="Z70" s="1"/>
      <c r="AA70" s="1"/>
    </row>
    <row r="71" spans="1:36" x14ac:dyDescent="0.3">
      <c r="A71" s="124" t="s">
        <v>86</v>
      </c>
      <c r="B71" s="125">
        <v>25</v>
      </c>
      <c r="C71" s="120"/>
      <c r="F71" s="126"/>
      <c r="G71" s="126"/>
      <c r="H71" s="126"/>
      <c r="J71" s="57"/>
      <c r="K71" s="57"/>
      <c r="L71" s="68"/>
      <c r="M71" s="57"/>
      <c r="N71" s="68"/>
      <c r="O71" s="34"/>
      <c r="Q71" s="5"/>
      <c r="R71" s="68"/>
      <c r="S71" s="68"/>
      <c r="T71" s="68"/>
      <c r="U71" s="68"/>
      <c r="V71" s="118"/>
      <c r="W71" s="118"/>
      <c r="X71" s="118"/>
      <c r="Y71" s="1"/>
      <c r="Z71" s="1"/>
      <c r="AA71" s="1"/>
    </row>
    <row r="72" spans="1:36" x14ac:dyDescent="0.3">
      <c r="A72" s="113" t="s">
        <v>87</v>
      </c>
      <c r="B72" s="113"/>
      <c r="C72" s="113"/>
      <c r="D72" s="113"/>
      <c r="E72" s="127"/>
      <c r="F72" s="103">
        <f t="shared" ref="F72:M72" si="6">E74</f>
        <v>0</v>
      </c>
      <c r="G72" s="103">
        <f t="shared" si="6"/>
        <v>0</v>
      </c>
      <c r="H72" s="103">
        <f t="shared" si="6"/>
        <v>0</v>
      </c>
      <c r="I72" s="103">
        <f t="shared" si="6"/>
        <v>0</v>
      </c>
      <c r="J72" s="103">
        <f t="shared" si="6"/>
        <v>0</v>
      </c>
      <c r="K72" s="103">
        <f t="shared" si="6"/>
        <v>0</v>
      </c>
      <c r="L72" s="103">
        <f t="shared" si="6"/>
        <v>0</v>
      </c>
      <c r="M72" s="103">
        <f t="shared" si="6"/>
        <v>0</v>
      </c>
      <c r="N72" s="103">
        <f>M74</f>
        <v>0</v>
      </c>
      <c r="O72" s="36"/>
      <c r="Q72" s="5"/>
      <c r="R72" s="68"/>
      <c r="S72" s="68"/>
      <c r="T72" s="68"/>
      <c r="U72" s="68"/>
      <c r="V72" s="118"/>
      <c r="W72" s="118"/>
      <c r="X72" s="118"/>
      <c r="Y72" s="1"/>
      <c r="Z72" s="1"/>
      <c r="AA72" s="1"/>
    </row>
    <row r="73" spans="1:36" x14ac:dyDescent="0.3">
      <c r="A73" s="113" t="s">
        <v>88</v>
      </c>
      <c r="B73" s="113"/>
      <c r="C73" s="113"/>
      <c r="D73" s="113"/>
      <c r="E73" s="121">
        <f>'App.2-FA Proposed REG ISA'!C62</f>
        <v>0</v>
      </c>
      <c r="F73" s="121">
        <f>'App.2-FA Proposed REG ISA'!D62</f>
        <v>0</v>
      </c>
      <c r="G73" s="121">
        <f>'App.2-FA Proposed REG ISA'!E62</f>
        <v>0</v>
      </c>
      <c r="H73" s="121">
        <f>'App.2-FA Proposed REG ISA'!F62</f>
        <v>0</v>
      </c>
      <c r="I73" s="121">
        <f>'App.2-FA Proposed REG ISA'!G62</f>
        <v>0</v>
      </c>
      <c r="J73" s="121">
        <f>'App.2-FA Proposed REG ISA'!H62</f>
        <v>0</v>
      </c>
      <c r="K73" s="121">
        <f>'App.2-FA Proposed REG ISA'!I62</f>
        <v>0</v>
      </c>
      <c r="L73" s="121">
        <f>'App.2-FA Proposed REG ISA'!J62</f>
        <v>0</v>
      </c>
      <c r="M73" s="121">
        <f>'App.2-FA Proposed REG ISA'!K62</f>
        <v>0</v>
      </c>
      <c r="N73" s="121">
        <f>'App.2-FA Proposed REG ISA'!L62</f>
        <v>15876714.415177111</v>
      </c>
      <c r="O73" s="37"/>
      <c r="Q73" s="5"/>
      <c r="R73" s="68"/>
      <c r="S73" s="68"/>
      <c r="T73" s="68"/>
      <c r="U73" s="128"/>
      <c r="V73" s="118"/>
      <c r="W73" s="118"/>
      <c r="X73" s="118"/>
      <c r="Y73" s="1"/>
      <c r="Z73" s="1"/>
      <c r="AA73" s="1"/>
    </row>
    <row r="74" spans="1:36" x14ac:dyDescent="0.3">
      <c r="A74" s="113" t="s">
        <v>89</v>
      </c>
      <c r="B74" s="113"/>
      <c r="C74" s="113"/>
      <c r="D74" s="113"/>
      <c r="E74" s="103">
        <f t="shared" ref="E74:N74" si="7">SUM(E72:E73)</f>
        <v>0</v>
      </c>
      <c r="F74" s="103">
        <f t="shared" si="7"/>
        <v>0</v>
      </c>
      <c r="G74" s="103">
        <f t="shared" si="7"/>
        <v>0</v>
      </c>
      <c r="H74" s="103">
        <f t="shared" si="7"/>
        <v>0</v>
      </c>
      <c r="I74" s="103">
        <f t="shared" si="7"/>
        <v>0</v>
      </c>
      <c r="J74" s="103">
        <f t="shared" si="7"/>
        <v>0</v>
      </c>
      <c r="K74" s="103">
        <f t="shared" si="7"/>
        <v>0</v>
      </c>
      <c r="L74" s="103">
        <f t="shared" si="7"/>
        <v>0</v>
      </c>
      <c r="M74" s="103">
        <f t="shared" si="7"/>
        <v>0</v>
      </c>
      <c r="N74" s="103">
        <f t="shared" si="7"/>
        <v>15876714.415177111</v>
      </c>
      <c r="O74" s="36"/>
      <c r="Q74" s="5"/>
      <c r="R74" s="118"/>
      <c r="S74" s="118"/>
      <c r="T74" s="118"/>
      <c r="U74" s="118"/>
      <c r="V74" s="118"/>
      <c r="W74" s="118"/>
      <c r="X74" s="118"/>
      <c r="Y74" s="1"/>
      <c r="Z74" s="1"/>
      <c r="AA74" s="1"/>
    </row>
    <row r="75" spans="1:36" x14ac:dyDescent="0.3">
      <c r="A75" s="113"/>
      <c r="B75" s="113"/>
      <c r="C75" s="113"/>
      <c r="D75" s="113"/>
      <c r="E75" s="36"/>
      <c r="F75" s="36"/>
      <c r="G75" s="36"/>
      <c r="H75" s="36"/>
      <c r="I75" s="36"/>
      <c r="J75" s="36"/>
      <c r="K75" s="57"/>
      <c r="L75" s="68"/>
      <c r="M75" s="57"/>
      <c r="N75" s="68"/>
      <c r="O75" s="34"/>
      <c r="Q75" s="5"/>
      <c r="R75" s="68"/>
      <c r="S75" s="118"/>
      <c r="T75" s="118"/>
      <c r="U75" s="118"/>
      <c r="V75" s="118"/>
      <c r="W75" s="118"/>
      <c r="X75" s="118"/>
      <c r="Y75" s="1"/>
      <c r="Z75" s="1"/>
      <c r="AA75" s="1"/>
    </row>
    <row r="76" spans="1:36" x14ac:dyDescent="0.3">
      <c r="A76" s="113" t="s">
        <v>90</v>
      </c>
      <c r="B76" s="113"/>
      <c r="C76" s="113"/>
      <c r="D76" s="113"/>
      <c r="E76" s="125"/>
      <c r="F76" s="103">
        <f>+E79</f>
        <v>0</v>
      </c>
      <c r="G76" s="103">
        <f t="shared" ref="G76:N76" si="8">+F79</f>
        <v>0</v>
      </c>
      <c r="H76" s="103">
        <f t="shared" si="8"/>
        <v>0</v>
      </c>
      <c r="I76" s="103">
        <f t="shared" si="8"/>
        <v>0</v>
      </c>
      <c r="J76" s="103">
        <f t="shared" si="8"/>
        <v>0</v>
      </c>
      <c r="K76" s="103">
        <f>+J79</f>
        <v>0</v>
      </c>
      <c r="L76" s="103">
        <f t="shared" si="8"/>
        <v>0</v>
      </c>
      <c r="M76" s="103">
        <f t="shared" si="8"/>
        <v>0</v>
      </c>
      <c r="N76" s="103">
        <f t="shared" si="8"/>
        <v>0</v>
      </c>
      <c r="O76" s="36"/>
      <c r="Q76" s="5"/>
      <c r="R76" s="68"/>
      <c r="S76" s="118"/>
      <c r="T76" s="118"/>
      <c r="U76" s="118"/>
      <c r="V76" s="118"/>
      <c r="W76" s="118"/>
      <c r="X76" s="118"/>
      <c r="Y76" s="1"/>
      <c r="Z76" s="1"/>
      <c r="AA76" s="1"/>
    </row>
    <row r="77" spans="1:36" x14ac:dyDescent="0.3">
      <c r="A77" s="113" t="s">
        <v>91</v>
      </c>
      <c r="B77" s="113"/>
      <c r="C77" s="113"/>
      <c r="D77" s="113"/>
      <c r="E77" s="36">
        <f>IF(ISERROR(E72/$B$71), 0, E72/$B$71)</f>
        <v>0</v>
      </c>
      <c r="F77" s="36">
        <f t="shared" ref="F77:N77" si="9">IF(ISERROR(F72/$B$71), 0, F72/$B$71)</f>
        <v>0</v>
      </c>
      <c r="G77" s="36">
        <f t="shared" si="9"/>
        <v>0</v>
      </c>
      <c r="H77" s="36">
        <f t="shared" si="9"/>
        <v>0</v>
      </c>
      <c r="I77" s="36">
        <f t="shared" si="9"/>
        <v>0</v>
      </c>
      <c r="J77" s="36">
        <f t="shared" si="9"/>
        <v>0</v>
      </c>
      <c r="K77" s="36">
        <f>IF(ISERROR(K72/$B$71), 0, K72/$B$71)</f>
        <v>0</v>
      </c>
      <c r="L77" s="36">
        <f t="shared" si="9"/>
        <v>0</v>
      </c>
      <c r="M77" s="36">
        <f t="shared" si="9"/>
        <v>0</v>
      </c>
      <c r="N77" s="36">
        <f t="shared" si="9"/>
        <v>0</v>
      </c>
      <c r="O77" s="36"/>
      <c r="Q77" s="5"/>
      <c r="R77" s="68"/>
      <c r="S77" s="118"/>
      <c r="T77" s="118"/>
      <c r="U77" s="118"/>
      <c r="V77" s="118"/>
      <c r="W77" s="118"/>
      <c r="X77" s="118"/>
      <c r="Y77" s="1"/>
      <c r="Z77" s="1"/>
      <c r="AA77" s="1"/>
    </row>
    <row r="78" spans="1:36" x14ac:dyDescent="0.3">
      <c r="A78" s="113" t="s">
        <v>92</v>
      </c>
      <c r="B78" s="5"/>
      <c r="C78" s="5"/>
      <c r="D78" s="5"/>
      <c r="E78" s="57">
        <f>E73/$B$71/2</f>
        <v>0</v>
      </c>
      <c r="F78" s="57">
        <f t="shared" ref="F78:N78" si="10">F73/$B$71/2</f>
        <v>0</v>
      </c>
      <c r="G78" s="57">
        <f t="shared" si="10"/>
        <v>0</v>
      </c>
      <c r="H78" s="57">
        <f t="shared" si="10"/>
        <v>0</v>
      </c>
      <c r="I78" s="57">
        <f t="shared" si="10"/>
        <v>0</v>
      </c>
      <c r="J78" s="57">
        <f>J73/$B$71/2</f>
        <v>0</v>
      </c>
      <c r="K78" s="57">
        <f>K73/$B$71/2</f>
        <v>0</v>
      </c>
      <c r="L78" s="57">
        <f t="shared" si="10"/>
        <v>0</v>
      </c>
      <c r="M78" s="57">
        <f t="shared" si="10"/>
        <v>0</v>
      </c>
      <c r="N78" s="57">
        <f t="shared" si="10"/>
        <v>317534.28830354218</v>
      </c>
      <c r="O78" s="36"/>
      <c r="Q78" s="5"/>
      <c r="R78" s="68"/>
      <c r="S78" s="118"/>
      <c r="T78" s="118"/>
      <c r="U78" s="118"/>
      <c r="V78" s="118"/>
      <c r="W78" s="118"/>
      <c r="X78" s="118"/>
      <c r="Y78" s="1"/>
      <c r="Z78" s="1"/>
      <c r="AA78" s="1"/>
    </row>
    <row r="79" spans="1:36" x14ac:dyDescent="0.3">
      <c r="A79" s="113" t="s">
        <v>93</v>
      </c>
      <c r="B79" s="113"/>
      <c r="C79" s="113"/>
      <c r="D79" s="113"/>
      <c r="E79" s="103">
        <f t="shared" ref="E79:N79" si="11">SUM(E76+E77+E78)</f>
        <v>0</v>
      </c>
      <c r="F79" s="103">
        <f t="shared" si="11"/>
        <v>0</v>
      </c>
      <c r="G79" s="103">
        <f t="shared" si="11"/>
        <v>0</v>
      </c>
      <c r="H79" s="103">
        <f t="shared" si="11"/>
        <v>0</v>
      </c>
      <c r="I79" s="103">
        <f t="shared" si="11"/>
        <v>0</v>
      </c>
      <c r="J79" s="103">
        <f t="shared" si="11"/>
        <v>0</v>
      </c>
      <c r="K79" s="103">
        <f t="shared" si="11"/>
        <v>0</v>
      </c>
      <c r="L79" s="103">
        <f t="shared" si="11"/>
        <v>0</v>
      </c>
      <c r="M79" s="103">
        <f t="shared" si="11"/>
        <v>0</v>
      </c>
      <c r="N79" s="103">
        <f t="shared" si="11"/>
        <v>317534.28830354218</v>
      </c>
      <c r="O79" s="36"/>
      <c r="Q79" s="5"/>
      <c r="R79" s="68"/>
      <c r="S79" s="118"/>
      <c r="T79" s="118"/>
      <c r="U79" s="118"/>
      <c r="V79" s="118"/>
      <c r="W79" s="118"/>
      <c r="X79" s="118"/>
      <c r="Y79" s="1"/>
      <c r="Z79" s="1"/>
      <c r="AA79" s="1"/>
    </row>
    <row r="80" spans="1:36" x14ac:dyDescent="0.3">
      <c r="A80" s="113"/>
      <c r="B80" s="113"/>
      <c r="C80" s="113"/>
      <c r="D80" s="113"/>
      <c r="E80" s="57"/>
      <c r="F80" s="57"/>
      <c r="G80" s="57"/>
      <c r="H80" s="57"/>
      <c r="I80" s="57"/>
      <c r="J80" s="57"/>
      <c r="K80" s="57"/>
      <c r="L80" s="57"/>
      <c r="M80" s="57"/>
      <c r="N80" s="57"/>
      <c r="O80" s="36"/>
      <c r="Q80" s="5"/>
      <c r="R80" s="68"/>
      <c r="S80" s="118"/>
      <c r="T80" s="128"/>
      <c r="U80" s="68"/>
      <c r="V80" s="118"/>
      <c r="W80" s="118"/>
      <c r="X80" s="118"/>
      <c r="Y80" s="1"/>
      <c r="Z80" s="1"/>
      <c r="AA80" s="1"/>
    </row>
    <row r="81" spans="1:27" x14ac:dyDescent="0.3">
      <c r="A81" s="113" t="s">
        <v>94</v>
      </c>
      <c r="B81" s="113"/>
      <c r="C81" s="113"/>
      <c r="D81" s="113"/>
      <c r="E81" s="57">
        <f t="shared" ref="E81:N81" si="12">E72-E76</f>
        <v>0</v>
      </c>
      <c r="F81" s="57">
        <f t="shared" si="12"/>
        <v>0</v>
      </c>
      <c r="G81" s="57">
        <f t="shared" si="12"/>
        <v>0</v>
      </c>
      <c r="H81" s="57">
        <f t="shared" si="12"/>
        <v>0</v>
      </c>
      <c r="I81" s="57">
        <f t="shared" si="12"/>
        <v>0</v>
      </c>
      <c r="J81" s="57">
        <f t="shared" si="12"/>
        <v>0</v>
      </c>
      <c r="K81" s="57">
        <f t="shared" si="12"/>
        <v>0</v>
      </c>
      <c r="L81" s="57">
        <f t="shared" si="12"/>
        <v>0</v>
      </c>
      <c r="M81" s="57">
        <f t="shared" si="12"/>
        <v>0</v>
      </c>
      <c r="N81" s="57">
        <f t="shared" si="12"/>
        <v>0</v>
      </c>
      <c r="O81" s="36"/>
      <c r="Q81" s="5"/>
      <c r="R81" s="68"/>
      <c r="S81" s="118"/>
      <c r="T81" s="68"/>
      <c r="U81" s="118"/>
      <c r="V81" s="118"/>
      <c r="W81" s="118"/>
      <c r="X81" s="118"/>
      <c r="Y81" s="1"/>
      <c r="Z81" s="1"/>
      <c r="AA81" s="1"/>
    </row>
    <row r="82" spans="1:27" x14ac:dyDescent="0.3">
      <c r="A82" s="113" t="s">
        <v>95</v>
      </c>
      <c r="B82" s="113"/>
      <c r="C82" s="113"/>
      <c r="D82" s="113"/>
      <c r="E82" s="103">
        <f t="shared" ref="E82:N82" si="13">E74-E79</f>
        <v>0</v>
      </c>
      <c r="F82" s="103">
        <f t="shared" si="13"/>
        <v>0</v>
      </c>
      <c r="G82" s="103">
        <f t="shared" si="13"/>
        <v>0</v>
      </c>
      <c r="H82" s="103">
        <f t="shared" si="13"/>
        <v>0</v>
      </c>
      <c r="I82" s="103">
        <f t="shared" si="13"/>
        <v>0</v>
      </c>
      <c r="J82" s="103">
        <f t="shared" si="13"/>
        <v>0</v>
      </c>
      <c r="K82" s="103">
        <f t="shared" si="13"/>
        <v>0</v>
      </c>
      <c r="L82" s="103">
        <f t="shared" si="13"/>
        <v>0</v>
      </c>
      <c r="M82" s="103">
        <f t="shared" si="13"/>
        <v>0</v>
      </c>
      <c r="N82" s="103">
        <f t="shared" si="13"/>
        <v>15559180.126873568</v>
      </c>
      <c r="O82" s="36"/>
      <c r="Q82" s="5"/>
      <c r="R82" s="68"/>
      <c r="S82" s="118"/>
      <c r="T82" s="118"/>
      <c r="U82" s="118"/>
      <c r="V82" s="118"/>
      <c r="W82" s="118"/>
      <c r="X82" s="118"/>
      <c r="Y82" s="1"/>
      <c r="Z82" s="1"/>
      <c r="AA82" s="1"/>
    </row>
    <row r="83" spans="1:27" ht="15" thickBot="1" x14ac:dyDescent="0.35">
      <c r="A83" s="120" t="s">
        <v>96</v>
      </c>
      <c r="B83" s="113"/>
      <c r="C83" s="113"/>
      <c r="D83" s="113"/>
      <c r="E83" s="129">
        <f t="shared" ref="E83:N83" si="14">SUM(E81:E82)/2</f>
        <v>0</v>
      </c>
      <c r="F83" s="129">
        <f t="shared" si="14"/>
        <v>0</v>
      </c>
      <c r="G83" s="129">
        <f t="shared" si="14"/>
        <v>0</v>
      </c>
      <c r="H83" s="129">
        <f t="shared" si="14"/>
        <v>0</v>
      </c>
      <c r="I83" s="129">
        <f t="shared" si="14"/>
        <v>0</v>
      </c>
      <c r="J83" s="129">
        <f t="shared" si="14"/>
        <v>0</v>
      </c>
      <c r="K83" s="129">
        <f t="shared" si="14"/>
        <v>0</v>
      </c>
      <c r="L83" s="129">
        <f t="shared" si="14"/>
        <v>0</v>
      </c>
      <c r="M83" s="129">
        <f t="shared" si="14"/>
        <v>0</v>
      </c>
      <c r="N83" s="129">
        <f t="shared" si="14"/>
        <v>7779590.0634367839</v>
      </c>
      <c r="O83" s="36"/>
      <c r="Q83" s="5"/>
      <c r="R83" s="68"/>
      <c r="S83" s="118"/>
      <c r="T83" s="118"/>
      <c r="U83" s="118"/>
      <c r="V83" s="118"/>
      <c r="W83" s="118"/>
      <c r="X83" s="118"/>
      <c r="Y83" s="1"/>
      <c r="Z83" s="1"/>
      <c r="AA83" s="1"/>
    </row>
    <row r="84" spans="1:27" x14ac:dyDescent="0.3">
      <c r="A84" s="113"/>
      <c r="B84" s="113"/>
      <c r="C84" s="113"/>
      <c r="D84" s="113"/>
      <c r="E84" s="113"/>
      <c r="F84" s="57"/>
      <c r="G84" s="57"/>
      <c r="H84" s="57"/>
      <c r="I84" s="57"/>
      <c r="J84" s="57"/>
      <c r="K84" s="57"/>
      <c r="L84" s="68"/>
      <c r="M84" s="57"/>
      <c r="N84" s="68"/>
      <c r="O84" s="34"/>
      <c r="Q84" s="5"/>
      <c r="R84" s="68"/>
      <c r="S84" s="118"/>
      <c r="T84" s="118"/>
      <c r="U84" s="118"/>
      <c r="V84" s="118"/>
      <c r="W84" s="118"/>
      <c r="X84" s="118"/>
      <c r="Y84" s="1"/>
      <c r="Z84" s="1"/>
      <c r="AA84" s="1"/>
    </row>
    <row r="85" spans="1:27" ht="15" thickBot="1" x14ac:dyDescent="0.35">
      <c r="A85" s="119" t="s">
        <v>97</v>
      </c>
      <c r="B85" s="120"/>
      <c r="C85" s="120"/>
      <c r="D85" s="120"/>
      <c r="E85" s="120"/>
      <c r="F85" s="57"/>
      <c r="G85" s="57"/>
      <c r="H85" s="57"/>
      <c r="I85" s="57"/>
      <c r="J85" s="112" t="s">
        <v>28</v>
      </c>
      <c r="K85" s="57"/>
      <c r="L85" s="68"/>
      <c r="M85" s="57"/>
      <c r="N85" s="68"/>
      <c r="O85" s="34"/>
      <c r="Q85" s="5"/>
      <c r="R85" s="68"/>
      <c r="S85" s="118"/>
      <c r="T85" s="118"/>
      <c r="U85" s="118"/>
      <c r="V85" s="118"/>
      <c r="W85" s="118"/>
      <c r="X85" s="118"/>
      <c r="Y85" s="1"/>
      <c r="Z85" s="1"/>
      <c r="AA85" s="1"/>
    </row>
    <row r="86" spans="1:27" ht="15" thickBot="1" x14ac:dyDescent="0.35">
      <c r="A86" s="120"/>
      <c r="B86" s="68"/>
      <c r="C86" s="68"/>
      <c r="D86" s="68"/>
      <c r="E86" s="114">
        <f>E69</f>
        <v>2020</v>
      </c>
      <c r="F86" s="114">
        <f>F69</f>
        <v>2021</v>
      </c>
      <c r="G86" s="114">
        <f t="shared" ref="G86:N86" si="15">G69</f>
        <v>2022</v>
      </c>
      <c r="H86" s="114">
        <f t="shared" si="15"/>
        <v>2023</v>
      </c>
      <c r="I86" s="114">
        <f t="shared" si="15"/>
        <v>2024</v>
      </c>
      <c r="J86" s="114">
        <f t="shared" si="15"/>
        <v>2025</v>
      </c>
      <c r="K86" s="114">
        <f t="shared" si="15"/>
        <v>2026</v>
      </c>
      <c r="L86" s="114">
        <f t="shared" si="15"/>
        <v>2027</v>
      </c>
      <c r="M86" s="114">
        <f t="shared" si="15"/>
        <v>2028</v>
      </c>
      <c r="N86" s="114">
        <f t="shared" si="15"/>
        <v>2029</v>
      </c>
      <c r="O86" s="151"/>
      <c r="Q86" s="5"/>
      <c r="R86" s="68"/>
      <c r="S86" s="118"/>
      <c r="T86" s="118"/>
      <c r="U86" s="118"/>
      <c r="V86" s="118"/>
      <c r="W86" s="118"/>
      <c r="X86" s="118"/>
      <c r="Y86" s="1"/>
      <c r="Z86" s="1"/>
      <c r="AA86" s="1"/>
    </row>
    <row r="87" spans="1:27" x14ac:dyDescent="0.3">
      <c r="A87" s="113"/>
      <c r="B87" s="68"/>
      <c r="C87" s="68"/>
      <c r="D87" s="68"/>
      <c r="E87" s="57"/>
      <c r="F87" s="57"/>
      <c r="G87" s="57"/>
      <c r="H87" s="57"/>
      <c r="I87" s="57"/>
      <c r="J87" s="57"/>
      <c r="K87" s="57"/>
      <c r="L87" s="57"/>
      <c r="M87" s="57"/>
      <c r="N87" s="57"/>
      <c r="O87" s="36"/>
      <c r="Q87" s="5"/>
      <c r="R87" s="68"/>
      <c r="S87" s="118"/>
      <c r="T87" s="118"/>
      <c r="U87" s="118"/>
      <c r="V87" s="118"/>
      <c r="W87" s="118"/>
      <c r="X87" s="118"/>
      <c r="Y87" s="1"/>
      <c r="Z87" s="1"/>
      <c r="AA87" s="1"/>
    </row>
    <row r="88" spans="1:27" x14ac:dyDescent="0.3">
      <c r="A88" s="113" t="s">
        <v>98</v>
      </c>
      <c r="B88" s="68"/>
      <c r="C88" s="68"/>
      <c r="D88" s="68"/>
      <c r="E88" s="130">
        <f>E72</f>
        <v>0</v>
      </c>
      <c r="F88" s="103">
        <f t="shared" ref="F88:N88" si="16">E96</f>
        <v>0</v>
      </c>
      <c r="G88" s="103">
        <f t="shared" si="16"/>
        <v>0</v>
      </c>
      <c r="H88" s="103">
        <f t="shared" si="16"/>
        <v>0</v>
      </c>
      <c r="I88" s="103">
        <f t="shared" si="16"/>
        <v>0</v>
      </c>
      <c r="J88" s="103">
        <f t="shared" si="16"/>
        <v>0</v>
      </c>
      <c r="K88" s="103">
        <f t="shared" si="16"/>
        <v>0</v>
      </c>
      <c r="L88" s="103">
        <f t="shared" si="16"/>
        <v>0</v>
      </c>
      <c r="M88" s="103">
        <f t="shared" si="16"/>
        <v>0</v>
      </c>
      <c r="N88" s="103">
        <f t="shared" si="16"/>
        <v>0</v>
      </c>
      <c r="O88" s="36"/>
      <c r="Q88" s="5"/>
      <c r="R88" s="68"/>
      <c r="S88" s="118"/>
      <c r="T88" s="118"/>
      <c r="U88" s="118"/>
      <c r="V88" s="118"/>
      <c r="W88" s="118"/>
      <c r="X88" s="118"/>
      <c r="Y88" s="1"/>
      <c r="Z88" s="1"/>
      <c r="AA88" s="1"/>
    </row>
    <row r="89" spans="1:27" x14ac:dyDescent="0.3">
      <c r="A89" s="113" t="s">
        <v>88</v>
      </c>
      <c r="B89" s="68"/>
      <c r="C89" s="68"/>
      <c r="D89" s="68"/>
      <c r="E89" s="57">
        <f t="shared" ref="E89:N89" si="17">E73</f>
        <v>0</v>
      </c>
      <c r="F89" s="57">
        <f t="shared" si="17"/>
        <v>0</v>
      </c>
      <c r="G89" s="57">
        <f t="shared" si="17"/>
        <v>0</v>
      </c>
      <c r="H89" s="57">
        <f t="shared" si="17"/>
        <v>0</v>
      </c>
      <c r="I89" s="57">
        <f t="shared" si="17"/>
        <v>0</v>
      </c>
      <c r="J89" s="57">
        <f t="shared" si="17"/>
        <v>0</v>
      </c>
      <c r="K89" s="57">
        <f t="shared" si="17"/>
        <v>0</v>
      </c>
      <c r="L89" s="57">
        <f t="shared" si="17"/>
        <v>0</v>
      </c>
      <c r="M89" s="57">
        <f t="shared" si="17"/>
        <v>0</v>
      </c>
      <c r="N89" s="57">
        <f t="shared" si="17"/>
        <v>15876714.415177111</v>
      </c>
      <c r="O89" s="36"/>
      <c r="Q89" s="5"/>
      <c r="R89" s="68"/>
      <c r="S89" s="118"/>
      <c r="T89" s="128"/>
      <c r="U89" s="68"/>
      <c r="V89" s="118"/>
      <c r="W89" s="118"/>
      <c r="X89" s="118"/>
      <c r="Y89" s="1"/>
      <c r="Z89" s="1"/>
      <c r="AA89" s="1"/>
    </row>
    <row r="90" spans="1:27" x14ac:dyDescent="0.3">
      <c r="A90" s="113" t="s">
        <v>99</v>
      </c>
      <c r="B90" s="68"/>
      <c r="C90" s="68"/>
      <c r="D90" s="68"/>
      <c r="E90" s="103">
        <f t="shared" ref="E90:N90" si="18">SUM(E88:E89)</f>
        <v>0</v>
      </c>
      <c r="F90" s="103">
        <f t="shared" si="18"/>
        <v>0</v>
      </c>
      <c r="G90" s="103">
        <f t="shared" si="18"/>
        <v>0</v>
      </c>
      <c r="H90" s="103">
        <f t="shared" si="18"/>
        <v>0</v>
      </c>
      <c r="I90" s="103">
        <f t="shared" si="18"/>
        <v>0</v>
      </c>
      <c r="J90" s="103">
        <f t="shared" si="18"/>
        <v>0</v>
      </c>
      <c r="K90" s="103">
        <f t="shared" si="18"/>
        <v>0</v>
      </c>
      <c r="L90" s="103">
        <f t="shared" si="18"/>
        <v>0</v>
      </c>
      <c r="M90" s="103">
        <f t="shared" si="18"/>
        <v>0</v>
      </c>
      <c r="N90" s="103">
        <f t="shared" si="18"/>
        <v>15876714.415177111</v>
      </c>
      <c r="O90" s="36"/>
      <c r="Q90" s="5"/>
      <c r="R90" s="68"/>
      <c r="S90" s="118"/>
      <c r="T90" s="68"/>
      <c r="U90" s="118"/>
      <c r="V90" s="118"/>
      <c r="W90" s="118"/>
      <c r="X90" s="118"/>
      <c r="Y90" s="1"/>
      <c r="Z90" s="1"/>
      <c r="AA90" s="1"/>
    </row>
    <row r="91" spans="1:27" x14ac:dyDescent="0.3">
      <c r="A91" s="113" t="s">
        <v>100</v>
      </c>
      <c r="B91" s="68"/>
      <c r="C91" s="68"/>
      <c r="D91" s="68"/>
      <c r="E91" s="57">
        <f t="shared" ref="E91:N91" si="19">E89/2</f>
        <v>0</v>
      </c>
      <c r="F91" s="57">
        <f t="shared" si="19"/>
        <v>0</v>
      </c>
      <c r="G91" s="57">
        <f t="shared" si="19"/>
        <v>0</v>
      </c>
      <c r="H91" s="57">
        <f t="shared" si="19"/>
        <v>0</v>
      </c>
      <c r="I91" s="57">
        <f t="shared" si="19"/>
        <v>0</v>
      </c>
      <c r="J91" s="57">
        <f t="shared" si="19"/>
        <v>0</v>
      </c>
      <c r="K91" s="57">
        <f t="shared" si="19"/>
        <v>0</v>
      </c>
      <c r="L91" s="57">
        <f t="shared" si="19"/>
        <v>0</v>
      </c>
      <c r="M91" s="57">
        <f t="shared" si="19"/>
        <v>0</v>
      </c>
      <c r="N91" s="57">
        <f t="shared" si="19"/>
        <v>7938357.2075885553</v>
      </c>
      <c r="O91" s="36"/>
      <c r="Q91" s="5"/>
      <c r="R91" s="68"/>
      <c r="S91" s="118"/>
      <c r="T91" s="118"/>
      <c r="U91" s="118"/>
      <c r="V91" s="118"/>
      <c r="W91" s="118"/>
      <c r="X91" s="118"/>
      <c r="Y91" s="1"/>
      <c r="Z91" s="1"/>
      <c r="AA91" s="1"/>
    </row>
    <row r="92" spans="1:27" x14ac:dyDescent="0.3">
      <c r="A92" s="113" t="s">
        <v>101</v>
      </c>
      <c r="B92" s="68"/>
      <c r="C92" s="68"/>
      <c r="D92" s="68"/>
      <c r="E92" s="103">
        <f t="shared" ref="E92:N92" si="20">E90-E91</f>
        <v>0</v>
      </c>
      <c r="F92" s="103">
        <f t="shared" si="20"/>
        <v>0</v>
      </c>
      <c r="G92" s="103">
        <f t="shared" si="20"/>
        <v>0</v>
      </c>
      <c r="H92" s="103">
        <f t="shared" si="20"/>
        <v>0</v>
      </c>
      <c r="I92" s="103">
        <f t="shared" si="20"/>
        <v>0</v>
      </c>
      <c r="J92" s="103">
        <f t="shared" si="20"/>
        <v>0</v>
      </c>
      <c r="K92" s="103">
        <f t="shared" si="20"/>
        <v>0</v>
      </c>
      <c r="L92" s="103">
        <f t="shared" si="20"/>
        <v>0</v>
      </c>
      <c r="M92" s="103">
        <f t="shared" si="20"/>
        <v>0</v>
      </c>
      <c r="N92" s="103">
        <f t="shared" si="20"/>
        <v>7938357.2075885553</v>
      </c>
      <c r="O92" s="36"/>
      <c r="Q92" s="5"/>
      <c r="R92" s="118"/>
      <c r="S92" s="118"/>
      <c r="T92" s="118"/>
      <c r="U92" s="118"/>
      <c r="V92" s="118"/>
      <c r="W92" s="118"/>
      <c r="X92" s="118"/>
      <c r="Y92" s="1"/>
      <c r="Z92" s="1"/>
      <c r="AA92" s="1"/>
    </row>
    <row r="93" spans="1:27" x14ac:dyDescent="0.3">
      <c r="A93" s="113" t="s">
        <v>102</v>
      </c>
      <c r="B93" s="131">
        <v>14.1</v>
      </c>
      <c r="C93" s="68"/>
      <c r="E93" s="132"/>
      <c r="F93" s="132"/>
      <c r="G93" s="132"/>
      <c r="H93" s="132"/>
      <c r="I93" s="132"/>
      <c r="J93" s="132"/>
      <c r="K93" s="132"/>
      <c r="L93" s="132"/>
      <c r="M93" s="132"/>
      <c r="N93" s="132"/>
      <c r="O93" s="152"/>
      <c r="Q93" s="5"/>
      <c r="R93" s="118"/>
      <c r="S93" s="118"/>
      <c r="T93" s="118"/>
      <c r="U93" s="118"/>
      <c r="V93" s="118"/>
      <c r="W93" s="118"/>
      <c r="X93" s="118"/>
      <c r="Y93" s="1"/>
      <c r="Z93" s="1"/>
      <c r="AA93" s="1"/>
    </row>
    <row r="94" spans="1:27" x14ac:dyDescent="0.3">
      <c r="A94" s="113" t="s">
        <v>103</v>
      </c>
      <c r="B94" s="133">
        <v>0.05</v>
      </c>
      <c r="C94" s="68"/>
      <c r="E94" s="134"/>
      <c r="F94" s="134"/>
      <c r="G94" s="134"/>
      <c r="H94" s="134"/>
      <c r="I94" s="134"/>
      <c r="J94" s="134"/>
      <c r="K94" s="134"/>
      <c r="L94" s="134"/>
      <c r="M94" s="134"/>
      <c r="N94" s="134"/>
      <c r="O94" s="35"/>
      <c r="Q94" s="5"/>
      <c r="R94" s="68"/>
      <c r="S94" s="118"/>
      <c r="T94" s="118"/>
      <c r="U94" s="118"/>
      <c r="V94" s="118"/>
      <c r="W94" s="118"/>
      <c r="X94" s="118"/>
      <c r="Y94" s="1"/>
      <c r="Z94" s="1"/>
      <c r="AA94" s="1"/>
    </row>
    <row r="95" spans="1:27" x14ac:dyDescent="0.3">
      <c r="A95" s="113" t="s">
        <v>104</v>
      </c>
      <c r="B95" s="68"/>
      <c r="C95" s="68"/>
      <c r="D95" s="68"/>
      <c r="E95" s="103">
        <f>E92*$B$94</f>
        <v>0</v>
      </c>
      <c r="F95" s="103">
        <f t="shared" ref="F95:N95" si="21">F92*$B$94</f>
        <v>0</v>
      </c>
      <c r="G95" s="103">
        <f t="shared" si="21"/>
        <v>0</v>
      </c>
      <c r="H95" s="103">
        <f t="shared" si="21"/>
        <v>0</v>
      </c>
      <c r="I95" s="103">
        <f t="shared" si="21"/>
        <v>0</v>
      </c>
      <c r="J95" s="103">
        <f>J92*$B$94</f>
        <v>0</v>
      </c>
      <c r="K95" s="103">
        <f t="shared" si="21"/>
        <v>0</v>
      </c>
      <c r="L95" s="103">
        <f t="shared" si="21"/>
        <v>0</v>
      </c>
      <c r="M95" s="103">
        <f t="shared" si="21"/>
        <v>0</v>
      </c>
      <c r="N95" s="103">
        <f t="shared" si="21"/>
        <v>396917.86037942779</v>
      </c>
      <c r="O95" s="36"/>
      <c r="Q95" s="5"/>
      <c r="R95" s="68"/>
      <c r="S95" s="118"/>
      <c r="T95" s="118"/>
      <c r="U95" s="118"/>
      <c r="V95" s="118"/>
      <c r="W95" s="118"/>
      <c r="X95" s="118"/>
      <c r="Y95" s="1"/>
      <c r="Z95" s="1"/>
      <c r="AA95" s="1"/>
    </row>
    <row r="96" spans="1:27" ht="15" thickBot="1" x14ac:dyDescent="0.35">
      <c r="A96" s="120" t="s">
        <v>105</v>
      </c>
      <c r="B96" s="68"/>
      <c r="C96" s="68"/>
      <c r="D96" s="68"/>
      <c r="E96" s="129">
        <f t="shared" ref="E96:N96" si="22">E90-E95</f>
        <v>0</v>
      </c>
      <c r="F96" s="129">
        <f t="shared" si="22"/>
        <v>0</v>
      </c>
      <c r="G96" s="129">
        <f t="shared" si="22"/>
        <v>0</v>
      </c>
      <c r="H96" s="129">
        <f t="shared" si="22"/>
        <v>0</v>
      </c>
      <c r="I96" s="129">
        <f t="shared" si="22"/>
        <v>0</v>
      </c>
      <c r="J96" s="129">
        <f t="shared" si="22"/>
        <v>0</v>
      </c>
      <c r="K96" s="129">
        <f t="shared" si="22"/>
        <v>0</v>
      </c>
      <c r="L96" s="129">
        <f t="shared" si="22"/>
        <v>0</v>
      </c>
      <c r="M96" s="129">
        <f t="shared" si="22"/>
        <v>0</v>
      </c>
      <c r="N96" s="129">
        <f t="shared" si="22"/>
        <v>15479796.554797683</v>
      </c>
      <c r="O96" s="36"/>
      <c r="Q96" s="5"/>
      <c r="R96" s="68"/>
      <c r="S96" s="118"/>
      <c r="T96" s="118"/>
      <c r="U96" s="118"/>
      <c r="V96" s="118"/>
      <c r="W96" s="118"/>
      <c r="X96" s="118"/>
      <c r="Y96" s="1"/>
      <c r="Z96" s="1"/>
      <c r="AA96" s="1"/>
    </row>
    <row r="97" spans="15:15" x14ac:dyDescent="0.3">
      <c r="O97" s="50"/>
    </row>
    <row r="98" spans="15:15" x14ac:dyDescent="0.3">
      <c r="O98" s="50"/>
    </row>
  </sheetData>
  <mergeCells count="32">
    <mergeCell ref="S16:U16"/>
    <mergeCell ref="V17:X17"/>
    <mergeCell ref="A9:V9"/>
    <mergeCell ref="A10:V10"/>
    <mergeCell ref="A12:V12"/>
    <mergeCell ref="A13:V13"/>
    <mergeCell ref="A15:V15"/>
    <mergeCell ref="Y17:AA17"/>
    <mergeCell ref="AB17:AD17"/>
    <mergeCell ref="AE17:AG17"/>
    <mergeCell ref="AH17:AJ17"/>
    <mergeCell ref="A51:B51"/>
    <mergeCell ref="A48:P49"/>
    <mergeCell ref="D17:F17"/>
    <mergeCell ref="G17:I17"/>
    <mergeCell ref="J17:L17"/>
    <mergeCell ref="M17:O17"/>
    <mergeCell ref="P17:R17"/>
    <mergeCell ref="S17:U17"/>
    <mergeCell ref="Q52:R52"/>
    <mergeCell ref="T52:U52"/>
    <mergeCell ref="E53:F53"/>
    <mergeCell ref="H53:I53"/>
    <mergeCell ref="K53:L53"/>
    <mergeCell ref="N53:O53"/>
    <mergeCell ref="Q53:R53"/>
    <mergeCell ref="T53:U53"/>
    <mergeCell ref="W53:X53"/>
    <mergeCell ref="Z53:AA53"/>
    <mergeCell ref="AC53:AD53"/>
    <mergeCell ref="AF53:AG53"/>
    <mergeCell ref="AI53:AJ53"/>
  </mergeCells>
  <dataValidations disablePrompts="1"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E49C8579-AC83-476C-8CE0-7D442C04EAA6}"/>
  </dataValidations>
  <pageMargins left="0.7" right="0.7" top="0.75" bottom="0.75" header="0.3" footer="0.3"/>
  <pageSetup scale="1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D0935-972C-43E2-A2FC-737D83B393FF}"/>
</file>

<file path=customXml/itemProps2.xml><?xml version="1.0" encoding="utf-8"?>
<ds:datastoreItem xmlns:ds="http://schemas.openxmlformats.org/officeDocument/2006/customXml" ds:itemID="{2FDB0891-992A-46E5-B707-EB51F6ED8CF9}">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terms/"/>
    <ds:schemaRef ds:uri="http://purl.org/dc/dcmitype/"/>
    <ds:schemaRef ds:uri="12f68b52-648b-46a0-8463-d3282342a499"/>
    <ds:schemaRef ds:uri="http://www.w3.org/XML/1998/namespace"/>
    <ds:schemaRef ds:uri="http://schemas.microsoft.com/sharepoint/v3/fields"/>
    <ds:schemaRef ds:uri="http://schemas.microsoft.com/office/infopath/2007/PartnerControls"/>
    <ds:schemaRef ds:uri="d178a8d1-16ff-473a-8ed0-d41f4478457a"/>
  </ds:schemaRefs>
</ds:datastoreItem>
</file>

<file path=customXml/itemProps3.xml><?xml version="1.0" encoding="utf-8"?>
<ds:datastoreItem xmlns:ds="http://schemas.openxmlformats.org/officeDocument/2006/customXml" ds:itemID="{898C13D7-FFA1-4E13-A30F-B5B8DC3E3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App.2-FA Proposed REG Inves Cx</vt:lpstr>
      <vt:lpstr>App.2-FA Proposed REG ISA</vt:lpstr>
      <vt:lpstr>App.2-FB Calc of REG Improvemnt</vt:lpstr>
      <vt:lpstr>'App.2-FA Proposed REG Inves Cx'!Print_Area</vt:lpstr>
      <vt:lpstr>'App.2-FA Proposed REG ISA'!Print_Area</vt:lpstr>
      <vt:lpstr>'App.2-FB Calc of REG Improvemnt'!Print_Area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2024-01-30T02:48:57Z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2022-12-14T20:48:39Z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049e19ca-9558-42d5-ad13-014a39c34bcb</vt:lpwstr>
  </property>
  <property fmtid="{D5CDD505-2E9C-101B-9397-08002B2CF9AE}" pid="10" name="MSIP_Label_1689ff65-c46b-482d-991c-de3cc8c3b259_ContentBits">
    <vt:lpwstr>0</vt:lpwstr>
  </property>
  <property fmtid="{D5CDD505-2E9C-101B-9397-08002B2CF9AE}" pid="11" name="ContentTypeId">
    <vt:lpwstr>0x0101002EDAACFF67256049A485179023DD9F32</vt:lpwstr>
  </property>
</Properties>
</file>